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luisparra0/Desktop/"/>
    </mc:Choice>
  </mc:AlternateContent>
  <xr:revisionPtr revIDLastSave="0" documentId="8_{4B1E2A01-2BD9-5542-9812-F30CF409D72F}" xr6:coauthVersionLast="47" xr6:coauthVersionMax="47" xr10:uidLastSave="{00000000-0000-0000-0000-000000000000}"/>
  <bookViews>
    <workbookView xWindow="0" yWindow="680" windowWidth="34200" windowHeight="19820" tabRatio="667" xr2:uid="{A94C5129-5654-B044-A909-1927CCC90277}"/>
  </bookViews>
  <sheets>
    <sheet name="Dashboard" sheetId="23" r:id="rId1"/>
    <sheet name="Insights" sheetId="30" r:id="rId2"/>
    <sheet name="TD" sheetId="29" r:id="rId3"/>
    <sheet name="Banco de Dados" sheetId="17" r:id="rId4"/>
    <sheet name="DDD" sheetId="27" r:id="rId5"/>
    <sheet name="Cores" sheetId="24" r:id="rId6"/>
    <sheet name="Tabela de Passeios" sheetId="19" r:id="rId7"/>
    <sheet name="Representantes" sheetId="20" r:id="rId8"/>
    <sheet name="Indicadores" sheetId="22" r:id="rId9"/>
  </sheets>
  <externalReferences>
    <externalReference r:id="rId10"/>
  </externalReferences>
  <definedNames>
    <definedName name="_xlnm._FilterDatabase" localSheetId="3" hidden="1">'Banco de Dados'!$A$1:$I$1805</definedName>
    <definedName name="_xlnm._FilterDatabase" localSheetId="7" hidden="1">Representantes!$A$1:$A$7</definedName>
    <definedName name="_xlnm._FilterDatabase" localSheetId="6" hidden="1">'Tabela de Passeios'!$A$1:$C$7</definedName>
    <definedName name="_xlchart.v5.0" hidden="1">TD!$R$3</definedName>
    <definedName name="_xlchart.v5.1" hidden="1">TD!$R$4:$R$26</definedName>
    <definedName name="_xlchart.v5.2" hidden="1">TD!$S$3</definedName>
    <definedName name="_xlchart.v5.3" hidden="1">TD!$S$4:$S$26</definedName>
    <definedName name="SegmentaçãodeDados_Representante">#N/A</definedName>
    <definedName name="tabela_DDD">DDD!$A$1:$C$68</definedName>
    <definedName name="tabela_passeio">'Tabela de Passeios'!$A$1:$C$15</definedName>
  </definedNames>
  <calcPr calcId="191028"/>
  <pivotCaches>
    <pivotCache cacheId="17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3" i="30" l="1"/>
  <c r="G14" i="30"/>
  <c r="G15" i="30"/>
  <c r="G16" i="30"/>
  <c r="G17" i="30"/>
  <c r="G18" i="30"/>
  <c r="G19" i="30"/>
  <c r="G20" i="30"/>
  <c r="G21" i="30"/>
  <c r="G22" i="30"/>
  <c r="G23" i="30"/>
  <c r="G24" i="30"/>
  <c r="G25" i="30"/>
  <c r="G12" i="30"/>
  <c r="G29" i="30"/>
  <c r="G28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G7" i="30"/>
  <c r="E7" i="30"/>
  <c r="C7" i="30"/>
  <c r="B14" i="30" s="1"/>
  <c r="A7" i="30"/>
  <c r="S5" i="29"/>
  <c r="S6" i="29"/>
  <c r="S7" i="29"/>
  <c r="S8" i="29"/>
  <c r="S9" i="29"/>
  <c r="S10" i="29"/>
  <c r="S11" i="29"/>
  <c r="S12" i="29"/>
  <c r="S13" i="29"/>
  <c r="S14" i="29"/>
  <c r="S15" i="29"/>
  <c r="S16" i="29"/>
  <c r="S17" i="29"/>
  <c r="S18" i="29"/>
  <c r="S19" i="29"/>
  <c r="S20" i="29"/>
  <c r="S21" i="29"/>
  <c r="S22" i="29"/>
  <c r="S23" i="29"/>
  <c r="S24" i="29"/>
  <c r="S25" i="29"/>
  <c r="S26" i="29"/>
  <c r="S4" i="29"/>
  <c r="I2" i="17"/>
  <c r="H2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J348" i="17"/>
  <c r="J349" i="17"/>
  <c r="J350" i="17"/>
  <c r="J351" i="17"/>
  <c r="J352" i="17"/>
  <c r="J353" i="17"/>
  <c r="J354" i="17"/>
  <c r="J355" i="17"/>
  <c r="J356" i="17"/>
  <c r="J357" i="17"/>
  <c r="J358" i="17"/>
  <c r="J359" i="17"/>
  <c r="J360" i="17"/>
  <c r="J361" i="17"/>
  <c r="J362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382" i="17"/>
  <c r="J383" i="17"/>
  <c r="J384" i="17"/>
  <c r="J385" i="17"/>
  <c r="J386" i="17"/>
  <c r="J387" i="17"/>
  <c r="J388" i="17"/>
  <c r="J389" i="17"/>
  <c r="J390" i="17"/>
  <c r="J391" i="17"/>
  <c r="J392" i="17"/>
  <c r="J393" i="17"/>
  <c r="J394" i="17"/>
  <c r="J395" i="17"/>
  <c r="J396" i="17"/>
  <c r="J397" i="17"/>
  <c r="J398" i="17"/>
  <c r="J399" i="17"/>
  <c r="J400" i="17"/>
  <c r="J401" i="17"/>
  <c r="J402" i="17"/>
  <c r="J403" i="17"/>
  <c r="J404" i="17"/>
  <c r="J405" i="17"/>
  <c r="J406" i="17"/>
  <c r="J407" i="17"/>
  <c r="J408" i="17"/>
  <c r="J409" i="17"/>
  <c r="J410" i="17"/>
  <c r="J411" i="17"/>
  <c r="J412" i="17"/>
  <c r="J413" i="17"/>
  <c r="J414" i="17"/>
  <c r="J415" i="17"/>
  <c r="J416" i="17"/>
  <c r="J417" i="17"/>
  <c r="J418" i="17"/>
  <c r="J419" i="17"/>
  <c r="J420" i="17"/>
  <c r="J421" i="17"/>
  <c r="J422" i="17"/>
  <c r="J423" i="17"/>
  <c r="J424" i="17"/>
  <c r="J425" i="17"/>
  <c r="J426" i="17"/>
  <c r="J427" i="17"/>
  <c r="J428" i="17"/>
  <c r="J429" i="17"/>
  <c r="J430" i="17"/>
  <c r="J431" i="17"/>
  <c r="J432" i="17"/>
  <c r="J433" i="17"/>
  <c r="J434" i="17"/>
  <c r="J435" i="17"/>
  <c r="J436" i="17"/>
  <c r="J437" i="17"/>
  <c r="J438" i="17"/>
  <c r="J439" i="17"/>
  <c r="J440" i="17"/>
  <c r="J441" i="17"/>
  <c r="J442" i="17"/>
  <c r="J443" i="17"/>
  <c r="J444" i="17"/>
  <c r="J445" i="17"/>
  <c r="J446" i="17"/>
  <c r="J447" i="17"/>
  <c r="J448" i="17"/>
  <c r="J449" i="17"/>
  <c r="J450" i="17"/>
  <c r="J451" i="17"/>
  <c r="J452" i="17"/>
  <c r="J453" i="17"/>
  <c r="J454" i="17"/>
  <c r="J455" i="17"/>
  <c r="J456" i="17"/>
  <c r="J457" i="17"/>
  <c r="J458" i="17"/>
  <c r="J459" i="17"/>
  <c r="J460" i="17"/>
  <c r="J461" i="17"/>
  <c r="J462" i="17"/>
  <c r="J463" i="17"/>
  <c r="J464" i="17"/>
  <c r="J465" i="17"/>
  <c r="J466" i="17"/>
  <c r="J467" i="17"/>
  <c r="J468" i="17"/>
  <c r="J469" i="17"/>
  <c r="J470" i="17"/>
  <c r="J471" i="17"/>
  <c r="J472" i="17"/>
  <c r="J473" i="17"/>
  <c r="J474" i="17"/>
  <c r="J475" i="17"/>
  <c r="J476" i="17"/>
  <c r="J477" i="17"/>
  <c r="J478" i="17"/>
  <c r="J479" i="17"/>
  <c r="J480" i="17"/>
  <c r="J481" i="17"/>
  <c r="J482" i="17"/>
  <c r="J483" i="17"/>
  <c r="J484" i="17"/>
  <c r="J485" i="17"/>
  <c r="J486" i="17"/>
  <c r="J487" i="17"/>
  <c r="J488" i="17"/>
  <c r="J489" i="17"/>
  <c r="J490" i="17"/>
  <c r="J491" i="17"/>
  <c r="J492" i="17"/>
  <c r="J493" i="17"/>
  <c r="J494" i="17"/>
  <c r="J495" i="17"/>
  <c r="J496" i="17"/>
  <c r="J497" i="17"/>
  <c r="J498" i="17"/>
  <c r="J499" i="17"/>
  <c r="J500" i="17"/>
  <c r="J501" i="17"/>
  <c r="J502" i="17"/>
  <c r="J503" i="17"/>
  <c r="J504" i="17"/>
  <c r="J505" i="17"/>
  <c r="J506" i="17"/>
  <c r="J507" i="17"/>
  <c r="J508" i="17"/>
  <c r="J509" i="17"/>
  <c r="J510" i="17"/>
  <c r="J511" i="17"/>
  <c r="J512" i="17"/>
  <c r="J513" i="17"/>
  <c r="J514" i="17"/>
  <c r="J515" i="17"/>
  <c r="J516" i="17"/>
  <c r="J517" i="17"/>
  <c r="J518" i="17"/>
  <c r="J519" i="17"/>
  <c r="J520" i="17"/>
  <c r="J521" i="17"/>
  <c r="J522" i="17"/>
  <c r="J523" i="17"/>
  <c r="J524" i="17"/>
  <c r="J525" i="17"/>
  <c r="J526" i="17"/>
  <c r="J527" i="17"/>
  <c r="J528" i="17"/>
  <c r="J529" i="17"/>
  <c r="J530" i="17"/>
  <c r="J531" i="17"/>
  <c r="J532" i="17"/>
  <c r="J533" i="17"/>
  <c r="J534" i="17"/>
  <c r="J535" i="17"/>
  <c r="J536" i="17"/>
  <c r="J537" i="17"/>
  <c r="J538" i="17"/>
  <c r="J539" i="17"/>
  <c r="J540" i="17"/>
  <c r="J541" i="17"/>
  <c r="J542" i="17"/>
  <c r="J543" i="17"/>
  <c r="J544" i="17"/>
  <c r="J545" i="17"/>
  <c r="J546" i="17"/>
  <c r="J547" i="17"/>
  <c r="J548" i="17"/>
  <c r="J549" i="17"/>
  <c r="J550" i="17"/>
  <c r="J551" i="17"/>
  <c r="J552" i="17"/>
  <c r="J553" i="17"/>
  <c r="J554" i="17"/>
  <c r="J555" i="17"/>
  <c r="J556" i="17"/>
  <c r="J557" i="17"/>
  <c r="J558" i="17"/>
  <c r="J559" i="17"/>
  <c r="J560" i="17"/>
  <c r="J561" i="17"/>
  <c r="J562" i="17"/>
  <c r="J563" i="17"/>
  <c r="J564" i="17"/>
  <c r="J565" i="17"/>
  <c r="J566" i="17"/>
  <c r="J567" i="17"/>
  <c r="J568" i="17"/>
  <c r="J569" i="17"/>
  <c r="J570" i="17"/>
  <c r="J571" i="17"/>
  <c r="J572" i="17"/>
  <c r="J573" i="17"/>
  <c r="J574" i="17"/>
  <c r="J575" i="17"/>
  <c r="J576" i="17"/>
  <c r="J577" i="17"/>
  <c r="J578" i="17"/>
  <c r="J579" i="17"/>
  <c r="J580" i="17"/>
  <c r="J581" i="17"/>
  <c r="J582" i="17"/>
  <c r="J583" i="17"/>
  <c r="J584" i="17"/>
  <c r="J585" i="17"/>
  <c r="J586" i="17"/>
  <c r="J587" i="17"/>
  <c r="J588" i="17"/>
  <c r="J589" i="17"/>
  <c r="J590" i="17"/>
  <c r="J591" i="17"/>
  <c r="J592" i="17"/>
  <c r="J593" i="17"/>
  <c r="J594" i="17"/>
  <c r="J595" i="17"/>
  <c r="J596" i="17"/>
  <c r="J597" i="17"/>
  <c r="J598" i="17"/>
  <c r="J599" i="17"/>
  <c r="J600" i="17"/>
  <c r="J601" i="17"/>
  <c r="J602" i="17"/>
  <c r="J603" i="17"/>
  <c r="J604" i="17"/>
  <c r="J605" i="17"/>
  <c r="J606" i="17"/>
  <c r="J607" i="17"/>
  <c r="J608" i="17"/>
  <c r="J609" i="17"/>
  <c r="J610" i="17"/>
  <c r="J611" i="17"/>
  <c r="J612" i="17"/>
  <c r="J613" i="17"/>
  <c r="J614" i="17"/>
  <c r="J615" i="17"/>
  <c r="J616" i="17"/>
  <c r="J617" i="17"/>
  <c r="J618" i="17"/>
  <c r="J619" i="17"/>
  <c r="J620" i="17"/>
  <c r="J621" i="17"/>
  <c r="J622" i="17"/>
  <c r="J623" i="17"/>
  <c r="J624" i="17"/>
  <c r="J625" i="17"/>
  <c r="J626" i="17"/>
  <c r="J627" i="17"/>
  <c r="J628" i="17"/>
  <c r="J629" i="17"/>
  <c r="J630" i="17"/>
  <c r="J631" i="17"/>
  <c r="J632" i="17"/>
  <c r="J633" i="17"/>
  <c r="J634" i="17"/>
  <c r="J635" i="17"/>
  <c r="J636" i="17"/>
  <c r="J637" i="17"/>
  <c r="J638" i="17"/>
  <c r="J639" i="17"/>
  <c r="J640" i="17"/>
  <c r="J641" i="17"/>
  <c r="J642" i="17"/>
  <c r="J643" i="17"/>
  <c r="J644" i="17"/>
  <c r="J645" i="17"/>
  <c r="J646" i="17"/>
  <c r="J647" i="17"/>
  <c r="J648" i="17"/>
  <c r="J649" i="17"/>
  <c r="J650" i="17"/>
  <c r="J651" i="17"/>
  <c r="J652" i="17"/>
  <c r="J653" i="17"/>
  <c r="J654" i="17"/>
  <c r="J655" i="17"/>
  <c r="J656" i="17"/>
  <c r="J657" i="17"/>
  <c r="J658" i="17"/>
  <c r="J659" i="17"/>
  <c r="J660" i="17"/>
  <c r="J661" i="17"/>
  <c r="J662" i="17"/>
  <c r="J663" i="17"/>
  <c r="J664" i="17"/>
  <c r="J665" i="17"/>
  <c r="J666" i="17"/>
  <c r="J667" i="17"/>
  <c r="J668" i="17"/>
  <c r="J669" i="17"/>
  <c r="J670" i="17"/>
  <c r="J671" i="17"/>
  <c r="J672" i="17"/>
  <c r="J673" i="17"/>
  <c r="J674" i="17"/>
  <c r="J675" i="17"/>
  <c r="J676" i="17"/>
  <c r="J677" i="17"/>
  <c r="J678" i="17"/>
  <c r="J679" i="17"/>
  <c r="J680" i="17"/>
  <c r="J681" i="17"/>
  <c r="J682" i="17"/>
  <c r="J683" i="17"/>
  <c r="J684" i="17"/>
  <c r="J685" i="17"/>
  <c r="J686" i="17"/>
  <c r="J687" i="17"/>
  <c r="J688" i="17"/>
  <c r="J689" i="17"/>
  <c r="J690" i="17"/>
  <c r="J691" i="17"/>
  <c r="J692" i="17"/>
  <c r="J693" i="17"/>
  <c r="J694" i="17"/>
  <c r="J695" i="17"/>
  <c r="J696" i="17"/>
  <c r="J697" i="17"/>
  <c r="J698" i="17"/>
  <c r="J699" i="17"/>
  <c r="J700" i="17"/>
  <c r="J701" i="17"/>
  <c r="J702" i="17"/>
  <c r="J703" i="17"/>
  <c r="J704" i="17"/>
  <c r="J705" i="17"/>
  <c r="J706" i="17"/>
  <c r="J707" i="17"/>
  <c r="J708" i="17"/>
  <c r="J709" i="17"/>
  <c r="J710" i="17"/>
  <c r="J711" i="17"/>
  <c r="J712" i="17"/>
  <c r="J713" i="17"/>
  <c r="J714" i="17"/>
  <c r="J715" i="17"/>
  <c r="J716" i="17"/>
  <c r="J717" i="17"/>
  <c r="J718" i="17"/>
  <c r="J719" i="17"/>
  <c r="J720" i="17"/>
  <c r="J721" i="17"/>
  <c r="J722" i="17"/>
  <c r="J723" i="17"/>
  <c r="J724" i="17"/>
  <c r="J725" i="17"/>
  <c r="J726" i="17"/>
  <c r="J727" i="17"/>
  <c r="J728" i="17"/>
  <c r="J729" i="17"/>
  <c r="J730" i="17"/>
  <c r="J731" i="17"/>
  <c r="J732" i="17"/>
  <c r="J733" i="17"/>
  <c r="J734" i="17"/>
  <c r="J735" i="17"/>
  <c r="J736" i="17"/>
  <c r="J737" i="17"/>
  <c r="J738" i="17"/>
  <c r="J739" i="17"/>
  <c r="J740" i="17"/>
  <c r="J741" i="17"/>
  <c r="J742" i="17"/>
  <c r="J743" i="17"/>
  <c r="J744" i="17"/>
  <c r="J745" i="17"/>
  <c r="J746" i="17"/>
  <c r="J747" i="17"/>
  <c r="J748" i="17"/>
  <c r="J749" i="17"/>
  <c r="J750" i="17"/>
  <c r="J751" i="17"/>
  <c r="J752" i="17"/>
  <c r="J753" i="17"/>
  <c r="J754" i="17"/>
  <c r="J755" i="17"/>
  <c r="J756" i="17"/>
  <c r="J757" i="17"/>
  <c r="J758" i="17"/>
  <c r="J759" i="17"/>
  <c r="J760" i="17"/>
  <c r="J761" i="17"/>
  <c r="J762" i="17"/>
  <c r="J763" i="17"/>
  <c r="J764" i="17"/>
  <c r="J765" i="17"/>
  <c r="J766" i="17"/>
  <c r="J767" i="17"/>
  <c r="J768" i="17"/>
  <c r="J769" i="17"/>
  <c r="J770" i="17"/>
  <c r="J771" i="17"/>
  <c r="J772" i="17"/>
  <c r="J773" i="17"/>
  <c r="J774" i="17"/>
  <c r="J775" i="17"/>
  <c r="J776" i="17"/>
  <c r="J777" i="17"/>
  <c r="J778" i="17"/>
  <c r="J779" i="17"/>
  <c r="J780" i="17"/>
  <c r="J781" i="17"/>
  <c r="J782" i="17"/>
  <c r="J783" i="17"/>
  <c r="J784" i="17"/>
  <c r="J785" i="17"/>
  <c r="J786" i="17"/>
  <c r="J787" i="17"/>
  <c r="J788" i="17"/>
  <c r="J789" i="17"/>
  <c r="J790" i="17"/>
  <c r="J791" i="17"/>
  <c r="J792" i="17"/>
  <c r="J793" i="17"/>
  <c r="J794" i="17"/>
  <c r="J795" i="17"/>
  <c r="J796" i="17"/>
  <c r="J797" i="17"/>
  <c r="J798" i="17"/>
  <c r="J799" i="17"/>
  <c r="J800" i="17"/>
  <c r="J801" i="17"/>
  <c r="J802" i="17"/>
  <c r="J803" i="17"/>
  <c r="J804" i="17"/>
  <c r="J805" i="17"/>
  <c r="J806" i="17"/>
  <c r="J807" i="17"/>
  <c r="J808" i="17"/>
  <c r="J809" i="17"/>
  <c r="J810" i="17"/>
  <c r="J811" i="17"/>
  <c r="J812" i="17"/>
  <c r="J813" i="17"/>
  <c r="J814" i="17"/>
  <c r="J815" i="17"/>
  <c r="J816" i="17"/>
  <c r="J817" i="17"/>
  <c r="J818" i="17"/>
  <c r="J819" i="17"/>
  <c r="J820" i="17"/>
  <c r="J821" i="17"/>
  <c r="J822" i="17"/>
  <c r="J823" i="17"/>
  <c r="J824" i="17"/>
  <c r="J825" i="17"/>
  <c r="J826" i="17"/>
  <c r="J827" i="17"/>
  <c r="J828" i="17"/>
  <c r="J829" i="17"/>
  <c r="J830" i="17"/>
  <c r="J831" i="17"/>
  <c r="J832" i="17"/>
  <c r="J833" i="17"/>
  <c r="J834" i="17"/>
  <c r="J835" i="17"/>
  <c r="J836" i="17"/>
  <c r="J837" i="17"/>
  <c r="J838" i="17"/>
  <c r="J839" i="17"/>
  <c r="J840" i="17"/>
  <c r="J841" i="17"/>
  <c r="J842" i="17"/>
  <c r="J843" i="17"/>
  <c r="J844" i="17"/>
  <c r="J845" i="17"/>
  <c r="J846" i="17"/>
  <c r="J847" i="17"/>
  <c r="J848" i="17"/>
  <c r="J849" i="17"/>
  <c r="J850" i="17"/>
  <c r="J851" i="17"/>
  <c r="J852" i="17"/>
  <c r="J853" i="17"/>
  <c r="J854" i="17"/>
  <c r="J855" i="17"/>
  <c r="J856" i="17"/>
  <c r="J857" i="17"/>
  <c r="J858" i="17"/>
  <c r="J859" i="17"/>
  <c r="J860" i="17"/>
  <c r="J861" i="17"/>
  <c r="J862" i="17"/>
  <c r="J863" i="17"/>
  <c r="J864" i="17"/>
  <c r="J865" i="17"/>
  <c r="J866" i="17"/>
  <c r="J867" i="17"/>
  <c r="J868" i="17"/>
  <c r="J869" i="17"/>
  <c r="J870" i="17"/>
  <c r="J871" i="17"/>
  <c r="J872" i="17"/>
  <c r="J873" i="17"/>
  <c r="J874" i="17"/>
  <c r="J875" i="17"/>
  <c r="J876" i="17"/>
  <c r="J877" i="17"/>
  <c r="J878" i="17"/>
  <c r="J879" i="17"/>
  <c r="J880" i="17"/>
  <c r="J881" i="17"/>
  <c r="J882" i="17"/>
  <c r="J883" i="17"/>
  <c r="J884" i="17"/>
  <c r="J885" i="17"/>
  <c r="J886" i="17"/>
  <c r="J887" i="17"/>
  <c r="J888" i="17"/>
  <c r="J889" i="17"/>
  <c r="J890" i="17"/>
  <c r="J891" i="17"/>
  <c r="J892" i="17"/>
  <c r="J893" i="17"/>
  <c r="J894" i="17"/>
  <c r="J895" i="17"/>
  <c r="J896" i="17"/>
  <c r="J897" i="17"/>
  <c r="J898" i="17"/>
  <c r="J899" i="17"/>
  <c r="J900" i="17"/>
  <c r="J901" i="17"/>
  <c r="J902" i="17"/>
  <c r="J903" i="17"/>
  <c r="J904" i="17"/>
  <c r="J905" i="17"/>
  <c r="J906" i="17"/>
  <c r="J907" i="17"/>
  <c r="J908" i="17"/>
  <c r="J909" i="17"/>
  <c r="J910" i="17"/>
  <c r="J911" i="17"/>
  <c r="J912" i="17"/>
  <c r="J913" i="17"/>
  <c r="J914" i="17"/>
  <c r="J915" i="17"/>
  <c r="J916" i="17"/>
  <c r="J917" i="17"/>
  <c r="J918" i="17"/>
  <c r="J919" i="17"/>
  <c r="J920" i="17"/>
  <c r="J921" i="17"/>
  <c r="J922" i="17"/>
  <c r="J923" i="17"/>
  <c r="J924" i="17"/>
  <c r="J925" i="17"/>
  <c r="J926" i="17"/>
  <c r="J927" i="17"/>
  <c r="J928" i="17"/>
  <c r="J929" i="17"/>
  <c r="J930" i="17"/>
  <c r="J931" i="17"/>
  <c r="J932" i="17"/>
  <c r="J933" i="17"/>
  <c r="J934" i="17"/>
  <c r="J935" i="17"/>
  <c r="J936" i="17"/>
  <c r="J937" i="17"/>
  <c r="J938" i="17"/>
  <c r="J939" i="17"/>
  <c r="J940" i="17"/>
  <c r="J941" i="17"/>
  <c r="J942" i="17"/>
  <c r="J943" i="17"/>
  <c r="J944" i="17"/>
  <c r="J945" i="17"/>
  <c r="J946" i="17"/>
  <c r="J947" i="17"/>
  <c r="J948" i="17"/>
  <c r="J949" i="17"/>
  <c r="J950" i="17"/>
  <c r="J951" i="17"/>
  <c r="J952" i="17"/>
  <c r="J953" i="17"/>
  <c r="J954" i="17"/>
  <c r="J955" i="17"/>
  <c r="J956" i="17"/>
  <c r="J957" i="17"/>
  <c r="J958" i="17"/>
  <c r="J959" i="17"/>
  <c r="J960" i="17"/>
  <c r="J961" i="17"/>
  <c r="J962" i="17"/>
  <c r="J963" i="17"/>
  <c r="J964" i="17"/>
  <c r="J965" i="17"/>
  <c r="J966" i="17"/>
  <c r="J967" i="17"/>
  <c r="J968" i="17"/>
  <c r="J969" i="17"/>
  <c r="J970" i="17"/>
  <c r="J971" i="17"/>
  <c r="J972" i="17"/>
  <c r="J973" i="17"/>
  <c r="J974" i="17"/>
  <c r="J975" i="17"/>
  <c r="J976" i="17"/>
  <c r="J977" i="17"/>
  <c r="J978" i="17"/>
  <c r="J979" i="17"/>
  <c r="J980" i="17"/>
  <c r="J981" i="17"/>
  <c r="J982" i="17"/>
  <c r="J983" i="17"/>
  <c r="J984" i="17"/>
  <c r="J985" i="17"/>
  <c r="J986" i="17"/>
  <c r="J987" i="17"/>
  <c r="J988" i="17"/>
  <c r="J989" i="17"/>
  <c r="J990" i="17"/>
  <c r="J991" i="17"/>
  <c r="J992" i="17"/>
  <c r="J993" i="17"/>
  <c r="J994" i="17"/>
  <c r="J995" i="17"/>
  <c r="J996" i="17"/>
  <c r="J997" i="17"/>
  <c r="J998" i="17"/>
  <c r="J999" i="17"/>
  <c r="J1000" i="17"/>
  <c r="J1001" i="17"/>
  <c r="J1002" i="17"/>
  <c r="J1003" i="17"/>
  <c r="J1004" i="17"/>
  <c r="J1005" i="17"/>
  <c r="J1006" i="17"/>
  <c r="J1007" i="17"/>
  <c r="J1008" i="17"/>
  <c r="J1009" i="17"/>
  <c r="J1010" i="17"/>
  <c r="J1011" i="17"/>
  <c r="J1012" i="17"/>
  <c r="J1013" i="17"/>
  <c r="J1014" i="17"/>
  <c r="J1015" i="17"/>
  <c r="J1016" i="17"/>
  <c r="J1017" i="17"/>
  <c r="J1018" i="17"/>
  <c r="J1019" i="17"/>
  <c r="J1020" i="17"/>
  <c r="J1021" i="17"/>
  <c r="J1022" i="17"/>
  <c r="J1023" i="17"/>
  <c r="J1024" i="17"/>
  <c r="J1025" i="17"/>
  <c r="J1026" i="17"/>
  <c r="J1027" i="17"/>
  <c r="J1028" i="17"/>
  <c r="J1029" i="17"/>
  <c r="J1030" i="17"/>
  <c r="J1031" i="17"/>
  <c r="J1032" i="17"/>
  <c r="J1033" i="17"/>
  <c r="J1034" i="17"/>
  <c r="J1035" i="17"/>
  <c r="J1036" i="17"/>
  <c r="J1037" i="17"/>
  <c r="J1038" i="17"/>
  <c r="J1039" i="17"/>
  <c r="J1040" i="17"/>
  <c r="J1041" i="17"/>
  <c r="J1042" i="17"/>
  <c r="J1043" i="17"/>
  <c r="J1044" i="17"/>
  <c r="J1045" i="17"/>
  <c r="J1046" i="17"/>
  <c r="J1047" i="17"/>
  <c r="J1048" i="17"/>
  <c r="J1049" i="17"/>
  <c r="J1050" i="17"/>
  <c r="J1051" i="17"/>
  <c r="J1052" i="17"/>
  <c r="J1053" i="17"/>
  <c r="J1054" i="17"/>
  <c r="J1055" i="17"/>
  <c r="J1056" i="17"/>
  <c r="J1057" i="17"/>
  <c r="J1058" i="17"/>
  <c r="J1059" i="17"/>
  <c r="J1060" i="17"/>
  <c r="J1061" i="17"/>
  <c r="J1062" i="17"/>
  <c r="J1063" i="17"/>
  <c r="J1064" i="17"/>
  <c r="J1065" i="17"/>
  <c r="J1066" i="17"/>
  <c r="J1067" i="17"/>
  <c r="J1068" i="17"/>
  <c r="J1069" i="17"/>
  <c r="J1070" i="17"/>
  <c r="J1071" i="17"/>
  <c r="J1072" i="17"/>
  <c r="J1073" i="17"/>
  <c r="J1074" i="17"/>
  <c r="J1075" i="17"/>
  <c r="J1076" i="17"/>
  <c r="J1077" i="17"/>
  <c r="J1078" i="17"/>
  <c r="J1079" i="17"/>
  <c r="J1080" i="17"/>
  <c r="J1081" i="17"/>
  <c r="J1082" i="17"/>
  <c r="J1083" i="17"/>
  <c r="J1084" i="17"/>
  <c r="J1085" i="17"/>
  <c r="J1086" i="17"/>
  <c r="J1087" i="17"/>
  <c r="J1088" i="17"/>
  <c r="J1089" i="17"/>
  <c r="J1090" i="17"/>
  <c r="J1091" i="17"/>
  <c r="J1092" i="17"/>
  <c r="J1093" i="17"/>
  <c r="J1094" i="17"/>
  <c r="J1095" i="17"/>
  <c r="J1096" i="17"/>
  <c r="J1097" i="17"/>
  <c r="J1098" i="17"/>
  <c r="J1099" i="17"/>
  <c r="J1100" i="17"/>
  <c r="J1101" i="17"/>
  <c r="J1102" i="17"/>
  <c r="J1103" i="17"/>
  <c r="J1104" i="17"/>
  <c r="J1105" i="17"/>
  <c r="J1106" i="17"/>
  <c r="J1107" i="17"/>
  <c r="J1108" i="17"/>
  <c r="J1109" i="17"/>
  <c r="J1110" i="17"/>
  <c r="J1111" i="17"/>
  <c r="J1112" i="17"/>
  <c r="J1113" i="17"/>
  <c r="J1114" i="17"/>
  <c r="J1115" i="17"/>
  <c r="J1116" i="17"/>
  <c r="J1117" i="17"/>
  <c r="J1118" i="17"/>
  <c r="J1119" i="17"/>
  <c r="J1120" i="17"/>
  <c r="J1121" i="17"/>
  <c r="J1122" i="17"/>
  <c r="J1123" i="17"/>
  <c r="J1124" i="17"/>
  <c r="J1125" i="17"/>
  <c r="J1126" i="17"/>
  <c r="J1127" i="17"/>
  <c r="J1128" i="17"/>
  <c r="J1129" i="17"/>
  <c r="J1130" i="17"/>
  <c r="J1131" i="17"/>
  <c r="J1132" i="17"/>
  <c r="J1133" i="17"/>
  <c r="J1134" i="17"/>
  <c r="J1135" i="17"/>
  <c r="J1136" i="17"/>
  <c r="J1137" i="17"/>
  <c r="J1138" i="17"/>
  <c r="J1139" i="17"/>
  <c r="J1140" i="17"/>
  <c r="J1141" i="17"/>
  <c r="J1142" i="17"/>
  <c r="J1143" i="17"/>
  <c r="J1144" i="17"/>
  <c r="J1145" i="17"/>
  <c r="J1146" i="17"/>
  <c r="J1147" i="17"/>
  <c r="J1148" i="17"/>
  <c r="J1149" i="17"/>
  <c r="J1150" i="17"/>
  <c r="J1151" i="17"/>
  <c r="J1152" i="17"/>
  <c r="J1153" i="17"/>
  <c r="J1154" i="17"/>
  <c r="J1155" i="17"/>
  <c r="J1156" i="17"/>
  <c r="J1157" i="17"/>
  <c r="J1158" i="17"/>
  <c r="J1159" i="17"/>
  <c r="J1160" i="17"/>
  <c r="J1161" i="17"/>
  <c r="J1162" i="17"/>
  <c r="J1163" i="17"/>
  <c r="J1164" i="17"/>
  <c r="J1165" i="17"/>
  <c r="J1166" i="17"/>
  <c r="J1167" i="17"/>
  <c r="J1168" i="17"/>
  <c r="J1169" i="17"/>
  <c r="J1170" i="17"/>
  <c r="J1171" i="17"/>
  <c r="J1172" i="17"/>
  <c r="J1173" i="17"/>
  <c r="J1174" i="17"/>
  <c r="J1175" i="17"/>
  <c r="J1176" i="17"/>
  <c r="J1177" i="17"/>
  <c r="J1178" i="17"/>
  <c r="J1179" i="17"/>
  <c r="J1180" i="17"/>
  <c r="J1181" i="17"/>
  <c r="J1182" i="17"/>
  <c r="J1183" i="17"/>
  <c r="J1184" i="17"/>
  <c r="J1185" i="17"/>
  <c r="J1186" i="17"/>
  <c r="J1187" i="17"/>
  <c r="J1188" i="17"/>
  <c r="J1189" i="17"/>
  <c r="J1190" i="17"/>
  <c r="J1191" i="17"/>
  <c r="J1192" i="17"/>
  <c r="J1193" i="17"/>
  <c r="J1194" i="17"/>
  <c r="J1195" i="17"/>
  <c r="J1196" i="17"/>
  <c r="J1197" i="17"/>
  <c r="J1198" i="17"/>
  <c r="J1199" i="17"/>
  <c r="J1200" i="17"/>
  <c r="J1201" i="17"/>
  <c r="J1202" i="17"/>
  <c r="J1203" i="17"/>
  <c r="J1204" i="17"/>
  <c r="J1205" i="17"/>
  <c r="J1206" i="17"/>
  <c r="J1207" i="17"/>
  <c r="J1208" i="17"/>
  <c r="J1209" i="17"/>
  <c r="J1210" i="17"/>
  <c r="J1211" i="17"/>
  <c r="J1212" i="17"/>
  <c r="J1213" i="17"/>
  <c r="J1214" i="17"/>
  <c r="J1215" i="17"/>
  <c r="J1216" i="17"/>
  <c r="J1217" i="17"/>
  <c r="J1218" i="17"/>
  <c r="J1219" i="17"/>
  <c r="J1220" i="17"/>
  <c r="J1221" i="17"/>
  <c r="J1222" i="17"/>
  <c r="J1223" i="17"/>
  <c r="J1224" i="17"/>
  <c r="J1225" i="17"/>
  <c r="J1226" i="17"/>
  <c r="J1227" i="17"/>
  <c r="J1228" i="17"/>
  <c r="J1229" i="17"/>
  <c r="J1230" i="17"/>
  <c r="J1231" i="17"/>
  <c r="J1232" i="17"/>
  <c r="J1233" i="17"/>
  <c r="J1234" i="17"/>
  <c r="J1235" i="17"/>
  <c r="J1236" i="17"/>
  <c r="J1237" i="17"/>
  <c r="J1238" i="17"/>
  <c r="J1239" i="17"/>
  <c r="J1240" i="17"/>
  <c r="J1241" i="17"/>
  <c r="J1242" i="17"/>
  <c r="J1243" i="17"/>
  <c r="J1244" i="17"/>
  <c r="J1245" i="17"/>
  <c r="J1246" i="17"/>
  <c r="J1247" i="17"/>
  <c r="J1248" i="17"/>
  <c r="J1249" i="17"/>
  <c r="J1250" i="17"/>
  <c r="J1251" i="17"/>
  <c r="J1252" i="17"/>
  <c r="J1253" i="17"/>
  <c r="J1254" i="17"/>
  <c r="J1255" i="17"/>
  <c r="J1256" i="17"/>
  <c r="J1257" i="17"/>
  <c r="J1258" i="17"/>
  <c r="J1259" i="17"/>
  <c r="J1260" i="17"/>
  <c r="J1261" i="17"/>
  <c r="J1262" i="17"/>
  <c r="J1263" i="17"/>
  <c r="J1264" i="17"/>
  <c r="J1265" i="17"/>
  <c r="J1266" i="17"/>
  <c r="J1267" i="17"/>
  <c r="J1268" i="17"/>
  <c r="J1269" i="17"/>
  <c r="J1270" i="17"/>
  <c r="J1271" i="17"/>
  <c r="J1272" i="17"/>
  <c r="J1273" i="17"/>
  <c r="J1274" i="17"/>
  <c r="J1275" i="17"/>
  <c r="J1276" i="17"/>
  <c r="J1277" i="17"/>
  <c r="J1278" i="17"/>
  <c r="J1279" i="17"/>
  <c r="J1280" i="17"/>
  <c r="J1281" i="17"/>
  <c r="J1282" i="17"/>
  <c r="J1283" i="17"/>
  <c r="J1284" i="17"/>
  <c r="J1285" i="17"/>
  <c r="J1286" i="17"/>
  <c r="J1287" i="17"/>
  <c r="J1288" i="17"/>
  <c r="J1289" i="17"/>
  <c r="J1290" i="17"/>
  <c r="J1291" i="17"/>
  <c r="J1292" i="17"/>
  <c r="J1293" i="17"/>
  <c r="J1294" i="17"/>
  <c r="J1295" i="17"/>
  <c r="J1296" i="17"/>
  <c r="J1297" i="17"/>
  <c r="J1298" i="17"/>
  <c r="J1299" i="17"/>
  <c r="J1300" i="17"/>
  <c r="J1301" i="17"/>
  <c r="J1302" i="17"/>
  <c r="J1303" i="17"/>
  <c r="J1304" i="17"/>
  <c r="J1305" i="17"/>
  <c r="J1306" i="17"/>
  <c r="J1307" i="17"/>
  <c r="J1308" i="17"/>
  <c r="J1309" i="17"/>
  <c r="J1310" i="17"/>
  <c r="J1311" i="17"/>
  <c r="J1312" i="17"/>
  <c r="J1313" i="17"/>
  <c r="J1314" i="17"/>
  <c r="J1315" i="17"/>
  <c r="J1316" i="17"/>
  <c r="J1317" i="17"/>
  <c r="J1318" i="17"/>
  <c r="J1319" i="17"/>
  <c r="J1320" i="17"/>
  <c r="J1321" i="17"/>
  <c r="J1322" i="17"/>
  <c r="J1323" i="17"/>
  <c r="J1324" i="17"/>
  <c r="J1325" i="17"/>
  <c r="J1326" i="17"/>
  <c r="J1327" i="17"/>
  <c r="J1328" i="17"/>
  <c r="J1329" i="17"/>
  <c r="J1330" i="17"/>
  <c r="J1331" i="17"/>
  <c r="J1332" i="17"/>
  <c r="J1333" i="17"/>
  <c r="J1334" i="17"/>
  <c r="J1335" i="17"/>
  <c r="J1336" i="17"/>
  <c r="J1337" i="17"/>
  <c r="J1338" i="17"/>
  <c r="J1339" i="17"/>
  <c r="J1340" i="17"/>
  <c r="J1341" i="17"/>
  <c r="J1342" i="17"/>
  <c r="J1343" i="17"/>
  <c r="J1344" i="17"/>
  <c r="J1345" i="17"/>
  <c r="J1346" i="17"/>
  <c r="J1347" i="17"/>
  <c r="J1348" i="17"/>
  <c r="J1349" i="17"/>
  <c r="J1350" i="17"/>
  <c r="J1351" i="17"/>
  <c r="J1352" i="17"/>
  <c r="J1353" i="17"/>
  <c r="J1354" i="17"/>
  <c r="J1355" i="17"/>
  <c r="J1356" i="17"/>
  <c r="J1357" i="17"/>
  <c r="J1358" i="17"/>
  <c r="J1359" i="17"/>
  <c r="J1360" i="17"/>
  <c r="J1361" i="17"/>
  <c r="J1362" i="17"/>
  <c r="J1363" i="17"/>
  <c r="J1364" i="17"/>
  <c r="J1365" i="17"/>
  <c r="J1366" i="17"/>
  <c r="J1367" i="17"/>
  <c r="J1368" i="17"/>
  <c r="J1369" i="17"/>
  <c r="J1370" i="17"/>
  <c r="J1371" i="17"/>
  <c r="J1372" i="17"/>
  <c r="J1373" i="17"/>
  <c r="J1374" i="17"/>
  <c r="J1375" i="17"/>
  <c r="J1376" i="17"/>
  <c r="J1377" i="17"/>
  <c r="J1378" i="17"/>
  <c r="J1379" i="17"/>
  <c r="J1380" i="17"/>
  <c r="J1381" i="17"/>
  <c r="J1382" i="17"/>
  <c r="J1383" i="17"/>
  <c r="J1384" i="17"/>
  <c r="J1385" i="17"/>
  <c r="J1386" i="17"/>
  <c r="J1387" i="17"/>
  <c r="J1388" i="17"/>
  <c r="J1389" i="17"/>
  <c r="J1390" i="17"/>
  <c r="J1391" i="17"/>
  <c r="J1392" i="17"/>
  <c r="J1393" i="17"/>
  <c r="J1394" i="17"/>
  <c r="J1395" i="17"/>
  <c r="J1396" i="17"/>
  <c r="J1397" i="17"/>
  <c r="J1398" i="17"/>
  <c r="J1399" i="17"/>
  <c r="J1400" i="17"/>
  <c r="J1401" i="17"/>
  <c r="J1402" i="17"/>
  <c r="J1403" i="17"/>
  <c r="J1404" i="17"/>
  <c r="J1405" i="17"/>
  <c r="J1406" i="17"/>
  <c r="J1407" i="17"/>
  <c r="J1408" i="17"/>
  <c r="J1409" i="17"/>
  <c r="J1410" i="17"/>
  <c r="J1411" i="17"/>
  <c r="J1412" i="17"/>
  <c r="J1413" i="17"/>
  <c r="J1414" i="17"/>
  <c r="J1415" i="17"/>
  <c r="J1416" i="17"/>
  <c r="J1417" i="17"/>
  <c r="J1418" i="17"/>
  <c r="J1419" i="17"/>
  <c r="J1420" i="17"/>
  <c r="J1421" i="17"/>
  <c r="J1422" i="17"/>
  <c r="J1423" i="17"/>
  <c r="J1424" i="17"/>
  <c r="J1425" i="17"/>
  <c r="J1426" i="17"/>
  <c r="J1427" i="17"/>
  <c r="J1428" i="17"/>
  <c r="J1429" i="17"/>
  <c r="J1430" i="17"/>
  <c r="J1431" i="17"/>
  <c r="J1432" i="17"/>
  <c r="J1433" i="17"/>
  <c r="J1434" i="17"/>
  <c r="J1435" i="17"/>
  <c r="J1436" i="17"/>
  <c r="J1437" i="17"/>
  <c r="J1438" i="17"/>
  <c r="J1439" i="17"/>
  <c r="J1440" i="17"/>
  <c r="J1441" i="17"/>
  <c r="J1442" i="17"/>
  <c r="J1443" i="17"/>
  <c r="J1444" i="17"/>
  <c r="J1445" i="17"/>
  <c r="J1446" i="17"/>
  <c r="J1447" i="17"/>
  <c r="J1448" i="17"/>
  <c r="J1449" i="17"/>
  <c r="J1450" i="17"/>
  <c r="J1451" i="17"/>
  <c r="J1452" i="17"/>
  <c r="J1453" i="17"/>
  <c r="J1454" i="17"/>
  <c r="J1455" i="17"/>
  <c r="J1456" i="17"/>
  <c r="J1457" i="17"/>
  <c r="J1458" i="17"/>
  <c r="J1459" i="17"/>
  <c r="J1460" i="17"/>
  <c r="J1461" i="17"/>
  <c r="J1462" i="17"/>
  <c r="J1463" i="17"/>
  <c r="J1464" i="17"/>
  <c r="J1465" i="17"/>
  <c r="J1466" i="17"/>
  <c r="J1467" i="17"/>
  <c r="J1468" i="17"/>
  <c r="J1469" i="17"/>
  <c r="J1470" i="17"/>
  <c r="J1471" i="17"/>
  <c r="J1472" i="17"/>
  <c r="J1473" i="17"/>
  <c r="J1474" i="17"/>
  <c r="J1475" i="17"/>
  <c r="J1476" i="17"/>
  <c r="J1477" i="17"/>
  <c r="J1478" i="17"/>
  <c r="J1479" i="17"/>
  <c r="J1480" i="17"/>
  <c r="J1481" i="17"/>
  <c r="J1482" i="17"/>
  <c r="J1483" i="17"/>
  <c r="J1484" i="17"/>
  <c r="J1485" i="17"/>
  <c r="J1486" i="17"/>
  <c r="J1487" i="17"/>
  <c r="J1488" i="17"/>
  <c r="J1489" i="17"/>
  <c r="J1490" i="17"/>
  <c r="J1491" i="17"/>
  <c r="J1492" i="17"/>
  <c r="J1493" i="17"/>
  <c r="J1494" i="17"/>
  <c r="J1495" i="17"/>
  <c r="J1496" i="17"/>
  <c r="J1497" i="17"/>
  <c r="J1498" i="17"/>
  <c r="J1499" i="17"/>
  <c r="J1500" i="17"/>
  <c r="J1501" i="17"/>
  <c r="J1502" i="17"/>
  <c r="J1503" i="17"/>
  <c r="J1504" i="17"/>
  <c r="J1505" i="17"/>
  <c r="J1506" i="17"/>
  <c r="J1507" i="17"/>
  <c r="J1508" i="17"/>
  <c r="J1509" i="17"/>
  <c r="J1510" i="17"/>
  <c r="J1511" i="17"/>
  <c r="J1512" i="17"/>
  <c r="J1513" i="17"/>
  <c r="J1514" i="17"/>
  <c r="J1515" i="17"/>
  <c r="J1516" i="17"/>
  <c r="J1517" i="17"/>
  <c r="J1518" i="17"/>
  <c r="J1519" i="17"/>
  <c r="J1520" i="17"/>
  <c r="J1521" i="17"/>
  <c r="J1522" i="17"/>
  <c r="J1523" i="17"/>
  <c r="J1524" i="17"/>
  <c r="J1525" i="17"/>
  <c r="J1526" i="17"/>
  <c r="J1527" i="17"/>
  <c r="J1528" i="17"/>
  <c r="J1529" i="17"/>
  <c r="J1530" i="17"/>
  <c r="J1531" i="17"/>
  <c r="J1532" i="17"/>
  <c r="J1533" i="17"/>
  <c r="J1534" i="17"/>
  <c r="J1535" i="17"/>
  <c r="J1536" i="17"/>
  <c r="J1537" i="17"/>
  <c r="J1538" i="17"/>
  <c r="J1539" i="17"/>
  <c r="J1540" i="17"/>
  <c r="J1541" i="17"/>
  <c r="J1542" i="17"/>
  <c r="J1543" i="17"/>
  <c r="J1544" i="17"/>
  <c r="J1545" i="17"/>
  <c r="J1546" i="17"/>
  <c r="J1547" i="17"/>
  <c r="J1548" i="17"/>
  <c r="J1549" i="17"/>
  <c r="J1550" i="17"/>
  <c r="J1551" i="17"/>
  <c r="J1552" i="17"/>
  <c r="J1553" i="17"/>
  <c r="J1554" i="17"/>
  <c r="J1555" i="17"/>
  <c r="J1556" i="17"/>
  <c r="J1557" i="17"/>
  <c r="J1558" i="17"/>
  <c r="J1559" i="17"/>
  <c r="J1560" i="17"/>
  <c r="J1561" i="17"/>
  <c r="J1562" i="17"/>
  <c r="J1563" i="17"/>
  <c r="J1564" i="17"/>
  <c r="J1565" i="17"/>
  <c r="J1566" i="17"/>
  <c r="J1567" i="17"/>
  <c r="J1568" i="17"/>
  <c r="J1569" i="17"/>
  <c r="J1570" i="17"/>
  <c r="J1571" i="17"/>
  <c r="J1572" i="17"/>
  <c r="J1573" i="17"/>
  <c r="J1574" i="17"/>
  <c r="J1575" i="17"/>
  <c r="J1576" i="17"/>
  <c r="J1577" i="17"/>
  <c r="J1578" i="17"/>
  <c r="J1579" i="17"/>
  <c r="J1580" i="17"/>
  <c r="J1581" i="17"/>
  <c r="J1582" i="17"/>
  <c r="J1583" i="17"/>
  <c r="J1584" i="17"/>
  <c r="J1585" i="17"/>
  <c r="J1586" i="17"/>
  <c r="J1587" i="17"/>
  <c r="J1588" i="17"/>
  <c r="J1589" i="17"/>
  <c r="J1590" i="17"/>
  <c r="J1591" i="17"/>
  <c r="J1592" i="17"/>
  <c r="J1593" i="17"/>
  <c r="J1594" i="17"/>
  <c r="J1595" i="17"/>
  <c r="J1596" i="17"/>
  <c r="J1597" i="17"/>
  <c r="J1598" i="17"/>
  <c r="J1599" i="17"/>
  <c r="J1600" i="17"/>
  <c r="J1601" i="17"/>
  <c r="J1602" i="17"/>
  <c r="J1603" i="17"/>
  <c r="J1604" i="17"/>
  <c r="J1605" i="17"/>
  <c r="J1606" i="17"/>
  <c r="J1607" i="17"/>
  <c r="J1608" i="17"/>
  <c r="J1609" i="17"/>
  <c r="J1610" i="17"/>
  <c r="J1611" i="17"/>
  <c r="J1612" i="17"/>
  <c r="J1613" i="17"/>
  <c r="J1614" i="17"/>
  <c r="J1615" i="17"/>
  <c r="J1616" i="17"/>
  <c r="J1617" i="17"/>
  <c r="J1618" i="17"/>
  <c r="J1619" i="17"/>
  <c r="J1620" i="17"/>
  <c r="J1621" i="17"/>
  <c r="J1622" i="17"/>
  <c r="J1623" i="17"/>
  <c r="J1624" i="17"/>
  <c r="J1625" i="17"/>
  <c r="J1626" i="17"/>
  <c r="J1627" i="17"/>
  <c r="J1628" i="17"/>
  <c r="J1629" i="17"/>
  <c r="J1630" i="17"/>
  <c r="J1631" i="17"/>
  <c r="J1632" i="17"/>
  <c r="J1633" i="17"/>
  <c r="J1634" i="17"/>
  <c r="J1635" i="17"/>
  <c r="J1636" i="17"/>
  <c r="J1637" i="17"/>
  <c r="J1638" i="17"/>
  <c r="J1639" i="17"/>
  <c r="J1640" i="17"/>
  <c r="J1641" i="17"/>
  <c r="J1642" i="17"/>
  <c r="J1643" i="17"/>
  <c r="J1644" i="17"/>
  <c r="J1645" i="17"/>
  <c r="J1646" i="17"/>
  <c r="J1647" i="17"/>
  <c r="J1648" i="17"/>
  <c r="J1649" i="17"/>
  <c r="J1650" i="17"/>
  <c r="J1651" i="17"/>
  <c r="J1652" i="17"/>
  <c r="J1653" i="17"/>
  <c r="J1654" i="17"/>
  <c r="J1655" i="17"/>
  <c r="J1656" i="17"/>
  <c r="J1657" i="17"/>
  <c r="J1658" i="17"/>
  <c r="J1659" i="17"/>
  <c r="J1660" i="17"/>
  <c r="J1661" i="17"/>
  <c r="J1662" i="17"/>
  <c r="J1663" i="17"/>
  <c r="J1664" i="17"/>
  <c r="J1665" i="17"/>
  <c r="J1666" i="17"/>
  <c r="J1667" i="17"/>
  <c r="J1668" i="17"/>
  <c r="J1669" i="17"/>
  <c r="J1670" i="17"/>
  <c r="J1671" i="17"/>
  <c r="J1672" i="17"/>
  <c r="J1673" i="17"/>
  <c r="J1674" i="17"/>
  <c r="J1675" i="17"/>
  <c r="J1676" i="17"/>
  <c r="J1677" i="17"/>
  <c r="J1678" i="17"/>
  <c r="J1679" i="17"/>
  <c r="J1680" i="17"/>
  <c r="J1681" i="17"/>
  <c r="J1682" i="17"/>
  <c r="J1683" i="17"/>
  <c r="J1684" i="17"/>
  <c r="J1685" i="17"/>
  <c r="J1686" i="17"/>
  <c r="J1687" i="17"/>
  <c r="J1688" i="17"/>
  <c r="J1689" i="17"/>
  <c r="J1690" i="17"/>
  <c r="J1691" i="17"/>
  <c r="J1692" i="17"/>
  <c r="J1693" i="17"/>
  <c r="J1694" i="17"/>
  <c r="J1695" i="17"/>
  <c r="J1696" i="17"/>
  <c r="J1697" i="17"/>
  <c r="J1698" i="17"/>
  <c r="J1699" i="17"/>
  <c r="J1700" i="17"/>
  <c r="J1701" i="17"/>
  <c r="J1702" i="17"/>
  <c r="J1703" i="17"/>
  <c r="J1704" i="17"/>
  <c r="J1705" i="17"/>
  <c r="J1706" i="17"/>
  <c r="J1707" i="17"/>
  <c r="J1708" i="17"/>
  <c r="J1709" i="17"/>
  <c r="J1710" i="17"/>
  <c r="J1711" i="17"/>
  <c r="J1712" i="17"/>
  <c r="J1713" i="17"/>
  <c r="J1714" i="17"/>
  <c r="J1715" i="17"/>
  <c r="J1716" i="17"/>
  <c r="J1717" i="17"/>
  <c r="J1718" i="17"/>
  <c r="J1719" i="17"/>
  <c r="J1720" i="17"/>
  <c r="J1721" i="17"/>
  <c r="J1722" i="17"/>
  <c r="J1723" i="17"/>
  <c r="J1724" i="17"/>
  <c r="J1725" i="17"/>
  <c r="J1726" i="17"/>
  <c r="J1727" i="17"/>
  <c r="J1728" i="17"/>
  <c r="J1729" i="17"/>
  <c r="J1730" i="17"/>
  <c r="J1731" i="17"/>
  <c r="J1732" i="17"/>
  <c r="J1733" i="17"/>
  <c r="J1734" i="17"/>
  <c r="J1735" i="17"/>
  <c r="J1736" i="17"/>
  <c r="J1737" i="17"/>
  <c r="J1738" i="17"/>
  <c r="J1739" i="17"/>
  <c r="J1740" i="17"/>
  <c r="J1741" i="17"/>
  <c r="J1742" i="17"/>
  <c r="J1743" i="17"/>
  <c r="J1744" i="17"/>
  <c r="J1745" i="17"/>
  <c r="J1746" i="17"/>
  <c r="J1747" i="17"/>
  <c r="J1748" i="17"/>
  <c r="J1749" i="17"/>
  <c r="J1750" i="17"/>
  <c r="J1751" i="17"/>
  <c r="J1752" i="17"/>
  <c r="J1753" i="17"/>
  <c r="J1754" i="17"/>
  <c r="J1755" i="17"/>
  <c r="J1756" i="17"/>
  <c r="J1757" i="17"/>
  <c r="J1758" i="17"/>
  <c r="J1759" i="17"/>
  <c r="J1760" i="17"/>
  <c r="J1761" i="17"/>
  <c r="J1762" i="17"/>
  <c r="J1763" i="17"/>
  <c r="J1764" i="17"/>
  <c r="J1765" i="17"/>
  <c r="J1766" i="17"/>
  <c r="J1767" i="17"/>
  <c r="J1768" i="17"/>
  <c r="J1769" i="17"/>
  <c r="J1770" i="17"/>
  <c r="J1771" i="17"/>
  <c r="J1772" i="17"/>
  <c r="J1773" i="17"/>
  <c r="J1774" i="17"/>
  <c r="J1775" i="17"/>
  <c r="J1776" i="17"/>
  <c r="J1777" i="17"/>
  <c r="J1778" i="17"/>
  <c r="J1779" i="17"/>
  <c r="J1780" i="17"/>
  <c r="J1781" i="17"/>
  <c r="J1782" i="17"/>
  <c r="J1783" i="17"/>
  <c r="J1784" i="17"/>
  <c r="J1785" i="17"/>
  <c r="J1786" i="17"/>
  <c r="J1787" i="17"/>
  <c r="J1788" i="17"/>
  <c r="J1789" i="17"/>
  <c r="J1790" i="17"/>
  <c r="J1791" i="17"/>
  <c r="J1792" i="17"/>
  <c r="J1793" i="17"/>
  <c r="J1794" i="17"/>
  <c r="J1795" i="17"/>
  <c r="J1796" i="17"/>
  <c r="J1797" i="17"/>
  <c r="J1798" i="17"/>
  <c r="J1799" i="17"/>
  <c r="J1800" i="17"/>
  <c r="J1801" i="17"/>
  <c r="J1802" i="17"/>
  <c r="J1803" i="17"/>
  <c r="J1804" i="17"/>
  <c r="J1805" i="17"/>
  <c r="J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K1002" i="17"/>
  <c r="K1003" i="17"/>
  <c r="K1004" i="17"/>
  <c r="K1005" i="17"/>
  <c r="K1006" i="17"/>
  <c r="K1007" i="17"/>
  <c r="K1008" i="17"/>
  <c r="K1009" i="17"/>
  <c r="K1010" i="17"/>
  <c r="K1011" i="17"/>
  <c r="K1012" i="17"/>
  <c r="K1013" i="17"/>
  <c r="K1014" i="17"/>
  <c r="K1015" i="17"/>
  <c r="K1016" i="17"/>
  <c r="K1017" i="17"/>
  <c r="K1018" i="17"/>
  <c r="K1019" i="17"/>
  <c r="K1020" i="17"/>
  <c r="K1021" i="17"/>
  <c r="K1022" i="17"/>
  <c r="K1023" i="17"/>
  <c r="K1024" i="17"/>
  <c r="K1025" i="17"/>
  <c r="K1026" i="17"/>
  <c r="K1027" i="17"/>
  <c r="K1028" i="17"/>
  <c r="K1029" i="17"/>
  <c r="K1030" i="17"/>
  <c r="K1031" i="17"/>
  <c r="K1032" i="17"/>
  <c r="K1033" i="17"/>
  <c r="K1034" i="17"/>
  <c r="K1035" i="17"/>
  <c r="K1036" i="17"/>
  <c r="K1037" i="17"/>
  <c r="K1038" i="17"/>
  <c r="K1039" i="17"/>
  <c r="K1040" i="17"/>
  <c r="K1041" i="17"/>
  <c r="K1042" i="17"/>
  <c r="K1043" i="17"/>
  <c r="K1044" i="17"/>
  <c r="K1045" i="17"/>
  <c r="K1046" i="17"/>
  <c r="K1047" i="17"/>
  <c r="K1048" i="17"/>
  <c r="K1049" i="17"/>
  <c r="K1050" i="17"/>
  <c r="K1051" i="17"/>
  <c r="K1052" i="17"/>
  <c r="K1053" i="17"/>
  <c r="K1054" i="17"/>
  <c r="K1055" i="17"/>
  <c r="K1056" i="17"/>
  <c r="K1057" i="17"/>
  <c r="K1058" i="17"/>
  <c r="K1059" i="17"/>
  <c r="K1060" i="17"/>
  <c r="K1061" i="17"/>
  <c r="K1062" i="17"/>
  <c r="K1063" i="17"/>
  <c r="K1064" i="17"/>
  <c r="K1065" i="17"/>
  <c r="K1066" i="17"/>
  <c r="K1067" i="17"/>
  <c r="K1068" i="17"/>
  <c r="K1069" i="17"/>
  <c r="K1070" i="17"/>
  <c r="K1071" i="17"/>
  <c r="K1072" i="17"/>
  <c r="K1073" i="17"/>
  <c r="K1074" i="17"/>
  <c r="K1075" i="17"/>
  <c r="K1076" i="17"/>
  <c r="K1077" i="17"/>
  <c r="K1078" i="17"/>
  <c r="K1079" i="17"/>
  <c r="K1080" i="17"/>
  <c r="K1081" i="17"/>
  <c r="K1082" i="17"/>
  <c r="K1083" i="17"/>
  <c r="K1084" i="17"/>
  <c r="K1085" i="17"/>
  <c r="K1086" i="17"/>
  <c r="K1087" i="17"/>
  <c r="K1088" i="17"/>
  <c r="K1089" i="17"/>
  <c r="K1090" i="17"/>
  <c r="K1091" i="17"/>
  <c r="K1092" i="17"/>
  <c r="K1093" i="17"/>
  <c r="K1094" i="17"/>
  <c r="K1095" i="17"/>
  <c r="K1096" i="17"/>
  <c r="K1097" i="17"/>
  <c r="K1098" i="17"/>
  <c r="K1099" i="17"/>
  <c r="K1100" i="17"/>
  <c r="K1101" i="17"/>
  <c r="K1102" i="17"/>
  <c r="K1103" i="17"/>
  <c r="K1104" i="17"/>
  <c r="K1105" i="17"/>
  <c r="K1106" i="17"/>
  <c r="K1107" i="17"/>
  <c r="K1108" i="17"/>
  <c r="K1109" i="17"/>
  <c r="K1110" i="17"/>
  <c r="K1111" i="17"/>
  <c r="K1112" i="17"/>
  <c r="K1113" i="17"/>
  <c r="K1114" i="17"/>
  <c r="K1115" i="17"/>
  <c r="K1116" i="17"/>
  <c r="K1117" i="17"/>
  <c r="K1118" i="17"/>
  <c r="K1119" i="17"/>
  <c r="K1120" i="17"/>
  <c r="K1121" i="17"/>
  <c r="K1122" i="17"/>
  <c r="K1123" i="17"/>
  <c r="K1124" i="17"/>
  <c r="K1125" i="17"/>
  <c r="K1126" i="17"/>
  <c r="K1127" i="17"/>
  <c r="K1128" i="17"/>
  <c r="K1129" i="17"/>
  <c r="K1130" i="17"/>
  <c r="K1131" i="17"/>
  <c r="K1132" i="17"/>
  <c r="K1133" i="17"/>
  <c r="K1134" i="17"/>
  <c r="K1135" i="17"/>
  <c r="K1136" i="17"/>
  <c r="K1137" i="17"/>
  <c r="K1138" i="17"/>
  <c r="K1139" i="17"/>
  <c r="K1140" i="17"/>
  <c r="K1141" i="17"/>
  <c r="K1142" i="17"/>
  <c r="K1143" i="17"/>
  <c r="K1144" i="17"/>
  <c r="K1145" i="17"/>
  <c r="K1146" i="17"/>
  <c r="K1147" i="17"/>
  <c r="K1148" i="17"/>
  <c r="K1149" i="17"/>
  <c r="K1150" i="17"/>
  <c r="K1151" i="17"/>
  <c r="K1152" i="17"/>
  <c r="K1153" i="17"/>
  <c r="K1154" i="17"/>
  <c r="K1155" i="17"/>
  <c r="K1156" i="17"/>
  <c r="K1157" i="17"/>
  <c r="K1158" i="17"/>
  <c r="K1159" i="17"/>
  <c r="K1160" i="17"/>
  <c r="K1161" i="17"/>
  <c r="K1162" i="17"/>
  <c r="K1163" i="17"/>
  <c r="K1164" i="17"/>
  <c r="K1165" i="17"/>
  <c r="K1166" i="17"/>
  <c r="K1167" i="17"/>
  <c r="K1168" i="17"/>
  <c r="K1169" i="17"/>
  <c r="K1170" i="17"/>
  <c r="K1171" i="17"/>
  <c r="K1172" i="17"/>
  <c r="K1173" i="17"/>
  <c r="K1174" i="17"/>
  <c r="K1175" i="17"/>
  <c r="K1176" i="17"/>
  <c r="K1177" i="17"/>
  <c r="K1178" i="17"/>
  <c r="K1179" i="17"/>
  <c r="K1180" i="17"/>
  <c r="K1181" i="17"/>
  <c r="K1182" i="17"/>
  <c r="K1183" i="17"/>
  <c r="K1184" i="17"/>
  <c r="K1185" i="17"/>
  <c r="K1186" i="17"/>
  <c r="K1187" i="17"/>
  <c r="K1188" i="17"/>
  <c r="K1189" i="17"/>
  <c r="K1190" i="17"/>
  <c r="K1191" i="17"/>
  <c r="K1192" i="17"/>
  <c r="K1193" i="17"/>
  <c r="K1194" i="17"/>
  <c r="K1195" i="17"/>
  <c r="K1196" i="17"/>
  <c r="K1197" i="17"/>
  <c r="K1198" i="17"/>
  <c r="K1199" i="17"/>
  <c r="K1200" i="17"/>
  <c r="K1201" i="17"/>
  <c r="K1202" i="17"/>
  <c r="K1203" i="17"/>
  <c r="K1204" i="17"/>
  <c r="K1205" i="17"/>
  <c r="K1206" i="17"/>
  <c r="K1207" i="17"/>
  <c r="K1208" i="17"/>
  <c r="K1209" i="17"/>
  <c r="K1210" i="17"/>
  <c r="K1211" i="17"/>
  <c r="K1212" i="17"/>
  <c r="K1213" i="17"/>
  <c r="K1214" i="17"/>
  <c r="K1215" i="17"/>
  <c r="K1216" i="17"/>
  <c r="K1217" i="17"/>
  <c r="K1218" i="17"/>
  <c r="K1219" i="17"/>
  <c r="K1220" i="17"/>
  <c r="K1221" i="17"/>
  <c r="K1222" i="17"/>
  <c r="K1223" i="17"/>
  <c r="K1224" i="17"/>
  <c r="K1225" i="17"/>
  <c r="K1226" i="17"/>
  <c r="K1227" i="17"/>
  <c r="K1228" i="17"/>
  <c r="K1229" i="17"/>
  <c r="K1230" i="17"/>
  <c r="K1231" i="17"/>
  <c r="K1232" i="17"/>
  <c r="K1233" i="17"/>
  <c r="K1234" i="17"/>
  <c r="K1235" i="17"/>
  <c r="K1236" i="17"/>
  <c r="K1237" i="17"/>
  <c r="K1238" i="17"/>
  <c r="K1239" i="17"/>
  <c r="K1240" i="17"/>
  <c r="K1241" i="17"/>
  <c r="K1242" i="17"/>
  <c r="K1243" i="17"/>
  <c r="K1244" i="17"/>
  <c r="K1245" i="17"/>
  <c r="K1246" i="17"/>
  <c r="K1247" i="17"/>
  <c r="K1248" i="17"/>
  <c r="K1249" i="17"/>
  <c r="K1250" i="17"/>
  <c r="K1251" i="17"/>
  <c r="K1252" i="17"/>
  <c r="K1253" i="17"/>
  <c r="K1254" i="17"/>
  <c r="K1255" i="17"/>
  <c r="K1256" i="17"/>
  <c r="K1257" i="17"/>
  <c r="K1258" i="17"/>
  <c r="K1259" i="17"/>
  <c r="K1260" i="17"/>
  <c r="K1261" i="17"/>
  <c r="K1262" i="17"/>
  <c r="K1263" i="17"/>
  <c r="K1264" i="17"/>
  <c r="K1265" i="17"/>
  <c r="K1266" i="17"/>
  <c r="K1267" i="17"/>
  <c r="K1268" i="17"/>
  <c r="K1269" i="17"/>
  <c r="K1270" i="17"/>
  <c r="K1271" i="17"/>
  <c r="K1272" i="17"/>
  <c r="K1273" i="17"/>
  <c r="K1274" i="17"/>
  <c r="K1275" i="17"/>
  <c r="K1276" i="17"/>
  <c r="K1277" i="17"/>
  <c r="K1278" i="17"/>
  <c r="K1279" i="17"/>
  <c r="K1280" i="17"/>
  <c r="K1281" i="17"/>
  <c r="K1282" i="17"/>
  <c r="K1283" i="17"/>
  <c r="K1284" i="17"/>
  <c r="K1285" i="17"/>
  <c r="K1286" i="17"/>
  <c r="K1287" i="17"/>
  <c r="K1288" i="17"/>
  <c r="K1289" i="17"/>
  <c r="K1290" i="17"/>
  <c r="K1291" i="17"/>
  <c r="K1292" i="17"/>
  <c r="K1293" i="17"/>
  <c r="K1294" i="17"/>
  <c r="K1295" i="17"/>
  <c r="K1296" i="17"/>
  <c r="K1297" i="17"/>
  <c r="K1298" i="17"/>
  <c r="K1299" i="17"/>
  <c r="K1300" i="17"/>
  <c r="K1301" i="17"/>
  <c r="K1302" i="17"/>
  <c r="K1303" i="17"/>
  <c r="K1304" i="17"/>
  <c r="K1305" i="17"/>
  <c r="K1306" i="17"/>
  <c r="K1307" i="17"/>
  <c r="K1308" i="17"/>
  <c r="K1309" i="17"/>
  <c r="K1310" i="17"/>
  <c r="K1311" i="17"/>
  <c r="K1312" i="17"/>
  <c r="K1313" i="17"/>
  <c r="K1314" i="17"/>
  <c r="K1315" i="17"/>
  <c r="K1316" i="17"/>
  <c r="K1317" i="17"/>
  <c r="K1318" i="17"/>
  <c r="K1319" i="17"/>
  <c r="K1320" i="17"/>
  <c r="K1321" i="17"/>
  <c r="K1322" i="17"/>
  <c r="K1323" i="17"/>
  <c r="K1324" i="17"/>
  <c r="K1325" i="17"/>
  <c r="K1326" i="17"/>
  <c r="K1327" i="17"/>
  <c r="K1328" i="17"/>
  <c r="K1329" i="17"/>
  <c r="K1330" i="17"/>
  <c r="K1331" i="17"/>
  <c r="K1332" i="17"/>
  <c r="K1333" i="17"/>
  <c r="K1334" i="17"/>
  <c r="K1335" i="17"/>
  <c r="K1336" i="17"/>
  <c r="K1337" i="17"/>
  <c r="K1338" i="17"/>
  <c r="K1339" i="17"/>
  <c r="K1340" i="17"/>
  <c r="K1341" i="17"/>
  <c r="K1342" i="17"/>
  <c r="K1343" i="17"/>
  <c r="K1344" i="17"/>
  <c r="K1345" i="17"/>
  <c r="K1346" i="17"/>
  <c r="K1347" i="17"/>
  <c r="K1348" i="17"/>
  <c r="K1349" i="17"/>
  <c r="K1350" i="17"/>
  <c r="K1351" i="17"/>
  <c r="K1352" i="17"/>
  <c r="K1353" i="17"/>
  <c r="K1354" i="17"/>
  <c r="K1355" i="17"/>
  <c r="K1356" i="17"/>
  <c r="K1357" i="17"/>
  <c r="K1358" i="17"/>
  <c r="K1359" i="17"/>
  <c r="K1360" i="17"/>
  <c r="K1361" i="17"/>
  <c r="K1362" i="17"/>
  <c r="K1363" i="17"/>
  <c r="K1364" i="17"/>
  <c r="K1365" i="17"/>
  <c r="K1366" i="17"/>
  <c r="K1367" i="17"/>
  <c r="K1368" i="17"/>
  <c r="K1369" i="17"/>
  <c r="K1370" i="17"/>
  <c r="K1371" i="17"/>
  <c r="K1372" i="17"/>
  <c r="K1373" i="17"/>
  <c r="K1374" i="17"/>
  <c r="K1375" i="17"/>
  <c r="K1376" i="17"/>
  <c r="K1377" i="17"/>
  <c r="K1378" i="17"/>
  <c r="K1379" i="17"/>
  <c r="K1380" i="17"/>
  <c r="K1381" i="17"/>
  <c r="K1382" i="17"/>
  <c r="K1383" i="17"/>
  <c r="K1384" i="17"/>
  <c r="K1385" i="17"/>
  <c r="K1386" i="17"/>
  <c r="K1387" i="17"/>
  <c r="K1388" i="17"/>
  <c r="K1389" i="17"/>
  <c r="K1390" i="17"/>
  <c r="K1391" i="17"/>
  <c r="K1392" i="17"/>
  <c r="K1393" i="17"/>
  <c r="K1394" i="17"/>
  <c r="K1395" i="17"/>
  <c r="K1396" i="17"/>
  <c r="K1397" i="17"/>
  <c r="K1398" i="17"/>
  <c r="K1399" i="17"/>
  <c r="K1400" i="17"/>
  <c r="K1401" i="17"/>
  <c r="K1402" i="17"/>
  <c r="K1403" i="17"/>
  <c r="K1404" i="17"/>
  <c r="K1405" i="17"/>
  <c r="K1406" i="17"/>
  <c r="K1407" i="17"/>
  <c r="K1408" i="17"/>
  <c r="K1409" i="17"/>
  <c r="K1410" i="17"/>
  <c r="K1411" i="17"/>
  <c r="K1412" i="17"/>
  <c r="K1413" i="17"/>
  <c r="K1414" i="17"/>
  <c r="K1415" i="17"/>
  <c r="K1416" i="17"/>
  <c r="K1417" i="17"/>
  <c r="K1418" i="17"/>
  <c r="K1419" i="17"/>
  <c r="K1420" i="17"/>
  <c r="K1421" i="17"/>
  <c r="K1422" i="17"/>
  <c r="K1423" i="17"/>
  <c r="K1424" i="17"/>
  <c r="K1425" i="17"/>
  <c r="K1426" i="17"/>
  <c r="K1427" i="17"/>
  <c r="K1428" i="17"/>
  <c r="K1429" i="17"/>
  <c r="K1430" i="17"/>
  <c r="K1431" i="17"/>
  <c r="K1432" i="17"/>
  <c r="K1433" i="17"/>
  <c r="K1434" i="17"/>
  <c r="K1435" i="17"/>
  <c r="K1436" i="17"/>
  <c r="K1437" i="17"/>
  <c r="K1438" i="17"/>
  <c r="K1439" i="17"/>
  <c r="K1440" i="17"/>
  <c r="K1441" i="17"/>
  <c r="K1442" i="17"/>
  <c r="K1443" i="17"/>
  <c r="K1444" i="17"/>
  <c r="K1445" i="17"/>
  <c r="K1446" i="17"/>
  <c r="K1447" i="17"/>
  <c r="K1448" i="17"/>
  <c r="K1449" i="17"/>
  <c r="K1450" i="17"/>
  <c r="K1451" i="17"/>
  <c r="K1452" i="17"/>
  <c r="K1453" i="17"/>
  <c r="K1454" i="17"/>
  <c r="K1455" i="17"/>
  <c r="K1456" i="17"/>
  <c r="K1457" i="17"/>
  <c r="K1458" i="17"/>
  <c r="K1459" i="17"/>
  <c r="K1460" i="17"/>
  <c r="K1461" i="17"/>
  <c r="K1462" i="17"/>
  <c r="K1463" i="17"/>
  <c r="K1464" i="17"/>
  <c r="K1465" i="17"/>
  <c r="K1466" i="17"/>
  <c r="K1467" i="17"/>
  <c r="K1468" i="17"/>
  <c r="K1469" i="17"/>
  <c r="K1470" i="17"/>
  <c r="K1471" i="17"/>
  <c r="K1472" i="17"/>
  <c r="K1473" i="17"/>
  <c r="K1474" i="17"/>
  <c r="K1475" i="17"/>
  <c r="K1476" i="17"/>
  <c r="K1477" i="17"/>
  <c r="K1478" i="17"/>
  <c r="K1479" i="17"/>
  <c r="K1480" i="17"/>
  <c r="K1481" i="17"/>
  <c r="K1482" i="17"/>
  <c r="K1483" i="17"/>
  <c r="K1484" i="17"/>
  <c r="K1485" i="17"/>
  <c r="K1486" i="17"/>
  <c r="K1487" i="17"/>
  <c r="K1488" i="17"/>
  <c r="K1489" i="17"/>
  <c r="K1490" i="17"/>
  <c r="K1491" i="17"/>
  <c r="K1492" i="17"/>
  <c r="K1493" i="17"/>
  <c r="K1494" i="17"/>
  <c r="K1495" i="17"/>
  <c r="K1496" i="17"/>
  <c r="K1497" i="17"/>
  <c r="K1498" i="17"/>
  <c r="K1499" i="17"/>
  <c r="K1500" i="17"/>
  <c r="K1501" i="17"/>
  <c r="K1502" i="17"/>
  <c r="K1503" i="17"/>
  <c r="K1504" i="17"/>
  <c r="K1505" i="17"/>
  <c r="K1506" i="17"/>
  <c r="K1507" i="17"/>
  <c r="K1508" i="17"/>
  <c r="K1509" i="17"/>
  <c r="K1510" i="17"/>
  <c r="K1511" i="17"/>
  <c r="K1512" i="17"/>
  <c r="K1513" i="17"/>
  <c r="K1514" i="17"/>
  <c r="K1515" i="17"/>
  <c r="K1516" i="17"/>
  <c r="K1517" i="17"/>
  <c r="K1518" i="17"/>
  <c r="K1519" i="17"/>
  <c r="K1520" i="17"/>
  <c r="K1521" i="17"/>
  <c r="K1522" i="17"/>
  <c r="K1523" i="17"/>
  <c r="K1524" i="17"/>
  <c r="K1525" i="17"/>
  <c r="K1526" i="17"/>
  <c r="K1527" i="17"/>
  <c r="K1528" i="17"/>
  <c r="K1529" i="17"/>
  <c r="K1530" i="17"/>
  <c r="K1531" i="17"/>
  <c r="K1532" i="17"/>
  <c r="K1533" i="17"/>
  <c r="K1534" i="17"/>
  <c r="K1535" i="17"/>
  <c r="K1536" i="17"/>
  <c r="K1537" i="17"/>
  <c r="K1538" i="17"/>
  <c r="K1539" i="17"/>
  <c r="K1540" i="17"/>
  <c r="K1541" i="17"/>
  <c r="K1542" i="17"/>
  <c r="K1543" i="17"/>
  <c r="K1544" i="17"/>
  <c r="K1545" i="17"/>
  <c r="K1546" i="17"/>
  <c r="K1547" i="17"/>
  <c r="K1548" i="17"/>
  <c r="K1549" i="17"/>
  <c r="K1550" i="17"/>
  <c r="K1551" i="17"/>
  <c r="K1552" i="17"/>
  <c r="K1553" i="17"/>
  <c r="K1554" i="17"/>
  <c r="K1555" i="17"/>
  <c r="K1556" i="17"/>
  <c r="K1557" i="17"/>
  <c r="K1558" i="17"/>
  <c r="K1559" i="17"/>
  <c r="K1560" i="17"/>
  <c r="K1561" i="17"/>
  <c r="K1562" i="17"/>
  <c r="K1563" i="17"/>
  <c r="K1564" i="17"/>
  <c r="K1565" i="17"/>
  <c r="K1566" i="17"/>
  <c r="K1567" i="17"/>
  <c r="K1568" i="17"/>
  <c r="K1569" i="17"/>
  <c r="K1570" i="17"/>
  <c r="K1571" i="17"/>
  <c r="K1572" i="17"/>
  <c r="K1573" i="17"/>
  <c r="K1574" i="17"/>
  <c r="K1575" i="17"/>
  <c r="K1576" i="17"/>
  <c r="K1577" i="17"/>
  <c r="K1578" i="17"/>
  <c r="K1579" i="17"/>
  <c r="K1580" i="17"/>
  <c r="K1581" i="17"/>
  <c r="K1582" i="17"/>
  <c r="K1583" i="17"/>
  <c r="K1584" i="17"/>
  <c r="K1585" i="17"/>
  <c r="K1586" i="17"/>
  <c r="K1587" i="17"/>
  <c r="K1588" i="17"/>
  <c r="K1589" i="17"/>
  <c r="K1590" i="17"/>
  <c r="K1591" i="17"/>
  <c r="K1592" i="17"/>
  <c r="K1593" i="17"/>
  <c r="K1594" i="17"/>
  <c r="K1595" i="17"/>
  <c r="K1596" i="17"/>
  <c r="K1597" i="17"/>
  <c r="K1598" i="17"/>
  <c r="K1599" i="17"/>
  <c r="K1600" i="17"/>
  <c r="K1601" i="17"/>
  <c r="K1602" i="17"/>
  <c r="K1603" i="17"/>
  <c r="K1604" i="17"/>
  <c r="K1605" i="17"/>
  <c r="K1606" i="17"/>
  <c r="K1607" i="17"/>
  <c r="K1608" i="17"/>
  <c r="K1609" i="17"/>
  <c r="K1610" i="17"/>
  <c r="K1611" i="17"/>
  <c r="K1612" i="17"/>
  <c r="K1613" i="17"/>
  <c r="K1614" i="17"/>
  <c r="K1615" i="17"/>
  <c r="K1616" i="17"/>
  <c r="K1617" i="17"/>
  <c r="K1618" i="17"/>
  <c r="K1619" i="17"/>
  <c r="K1620" i="17"/>
  <c r="K1621" i="17"/>
  <c r="K1622" i="17"/>
  <c r="K1623" i="17"/>
  <c r="K1624" i="17"/>
  <c r="K1625" i="17"/>
  <c r="K1626" i="17"/>
  <c r="K1627" i="17"/>
  <c r="K1628" i="17"/>
  <c r="K1629" i="17"/>
  <c r="K1630" i="17"/>
  <c r="K1631" i="17"/>
  <c r="K1632" i="17"/>
  <c r="K1633" i="17"/>
  <c r="K1634" i="17"/>
  <c r="K1635" i="17"/>
  <c r="K1636" i="17"/>
  <c r="K1637" i="17"/>
  <c r="K1638" i="17"/>
  <c r="K1639" i="17"/>
  <c r="K1640" i="17"/>
  <c r="K1641" i="17"/>
  <c r="K1642" i="17"/>
  <c r="K1643" i="17"/>
  <c r="K1644" i="17"/>
  <c r="K1645" i="17"/>
  <c r="K1646" i="17"/>
  <c r="K1647" i="17"/>
  <c r="K1648" i="17"/>
  <c r="K1649" i="17"/>
  <c r="K1650" i="17"/>
  <c r="K1651" i="17"/>
  <c r="K1652" i="17"/>
  <c r="K1653" i="17"/>
  <c r="K1654" i="17"/>
  <c r="K1655" i="17"/>
  <c r="K1656" i="17"/>
  <c r="K1657" i="17"/>
  <c r="K1658" i="17"/>
  <c r="K1659" i="17"/>
  <c r="K1660" i="17"/>
  <c r="K1661" i="17"/>
  <c r="K1662" i="17"/>
  <c r="K1663" i="17"/>
  <c r="K1664" i="17"/>
  <c r="K1665" i="17"/>
  <c r="K1666" i="17"/>
  <c r="K1667" i="17"/>
  <c r="K1668" i="17"/>
  <c r="K1669" i="17"/>
  <c r="K1670" i="17"/>
  <c r="K1671" i="17"/>
  <c r="K1672" i="17"/>
  <c r="K1673" i="17"/>
  <c r="K1674" i="17"/>
  <c r="K1675" i="17"/>
  <c r="K1676" i="17"/>
  <c r="K1677" i="17"/>
  <c r="K1678" i="17"/>
  <c r="K1679" i="17"/>
  <c r="K1680" i="17"/>
  <c r="K1681" i="17"/>
  <c r="K1682" i="17"/>
  <c r="K1683" i="17"/>
  <c r="K1684" i="17"/>
  <c r="K1685" i="17"/>
  <c r="K1686" i="17"/>
  <c r="K1687" i="17"/>
  <c r="K1688" i="17"/>
  <c r="K1689" i="17"/>
  <c r="K1690" i="17"/>
  <c r="K1691" i="17"/>
  <c r="K1692" i="17"/>
  <c r="K1693" i="17"/>
  <c r="K1694" i="17"/>
  <c r="K1695" i="17"/>
  <c r="K1696" i="17"/>
  <c r="K1697" i="17"/>
  <c r="K1698" i="17"/>
  <c r="K1699" i="17"/>
  <c r="K1700" i="17"/>
  <c r="K1701" i="17"/>
  <c r="K1702" i="17"/>
  <c r="K1703" i="17"/>
  <c r="K1704" i="17"/>
  <c r="K1705" i="17"/>
  <c r="K1706" i="17"/>
  <c r="K1707" i="17"/>
  <c r="K1708" i="17"/>
  <c r="K1709" i="17"/>
  <c r="K1710" i="17"/>
  <c r="K1711" i="17"/>
  <c r="K1712" i="17"/>
  <c r="K1713" i="17"/>
  <c r="K1714" i="17"/>
  <c r="K1715" i="17"/>
  <c r="K1716" i="17"/>
  <c r="K1717" i="17"/>
  <c r="K1718" i="17"/>
  <c r="K1719" i="17"/>
  <c r="K1720" i="17"/>
  <c r="K1721" i="17"/>
  <c r="K1722" i="17"/>
  <c r="K1723" i="17"/>
  <c r="K1724" i="17"/>
  <c r="K1725" i="17"/>
  <c r="K1726" i="17"/>
  <c r="K1727" i="17"/>
  <c r="K1728" i="17"/>
  <c r="K1729" i="17"/>
  <c r="K1730" i="17"/>
  <c r="K1731" i="17"/>
  <c r="K1732" i="17"/>
  <c r="K1733" i="17"/>
  <c r="K1734" i="17"/>
  <c r="K1735" i="17"/>
  <c r="K1736" i="17"/>
  <c r="K1737" i="17"/>
  <c r="K1738" i="17"/>
  <c r="K1739" i="17"/>
  <c r="K1740" i="17"/>
  <c r="K1741" i="17"/>
  <c r="K1742" i="17"/>
  <c r="K1743" i="17"/>
  <c r="K1744" i="17"/>
  <c r="K1745" i="17"/>
  <c r="K1746" i="17"/>
  <c r="K1747" i="17"/>
  <c r="K1748" i="17"/>
  <c r="K1749" i="17"/>
  <c r="K1750" i="17"/>
  <c r="K1751" i="17"/>
  <c r="K1752" i="17"/>
  <c r="K1753" i="17"/>
  <c r="K1754" i="17"/>
  <c r="K1755" i="17"/>
  <c r="K1756" i="17"/>
  <c r="K1757" i="17"/>
  <c r="K1758" i="17"/>
  <c r="K1759" i="17"/>
  <c r="K1760" i="17"/>
  <c r="K1761" i="17"/>
  <c r="K1762" i="17"/>
  <c r="K1763" i="17"/>
  <c r="K1764" i="17"/>
  <c r="K1765" i="17"/>
  <c r="K1766" i="17"/>
  <c r="K1767" i="17"/>
  <c r="K1768" i="17"/>
  <c r="K1769" i="17"/>
  <c r="K1770" i="17"/>
  <c r="K1771" i="17"/>
  <c r="K1772" i="17"/>
  <c r="K1773" i="17"/>
  <c r="K1774" i="17"/>
  <c r="K1775" i="17"/>
  <c r="K1776" i="17"/>
  <c r="K1777" i="17"/>
  <c r="K1778" i="17"/>
  <c r="K1779" i="17"/>
  <c r="K1780" i="17"/>
  <c r="K1781" i="17"/>
  <c r="K1782" i="17"/>
  <c r="K1783" i="17"/>
  <c r="K1784" i="17"/>
  <c r="K1785" i="17"/>
  <c r="K1786" i="17"/>
  <c r="K1787" i="17"/>
  <c r="K1788" i="17"/>
  <c r="K1789" i="17"/>
  <c r="K1790" i="17"/>
  <c r="K1791" i="17"/>
  <c r="K1792" i="17"/>
  <c r="K1793" i="17"/>
  <c r="K1794" i="17"/>
  <c r="K1795" i="17"/>
  <c r="K1796" i="17"/>
  <c r="K1797" i="17"/>
  <c r="K1798" i="17"/>
  <c r="K1799" i="17"/>
  <c r="K1800" i="17"/>
  <c r="K1801" i="17"/>
  <c r="K1802" i="17"/>
  <c r="K1803" i="17"/>
  <c r="K1804" i="17"/>
  <c r="K1805" i="17"/>
  <c r="K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1002" i="17"/>
  <c r="H1003" i="17"/>
  <c r="H1004" i="17"/>
  <c r="H1005" i="17"/>
  <c r="H1006" i="17"/>
  <c r="H1007" i="17"/>
  <c r="H1008" i="17"/>
  <c r="H1009" i="17"/>
  <c r="H1010" i="17"/>
  <c r="H1011" i="17"/>
  <c r="H1012" i="17"/>
  <c r="H1013" i="17"/>
  <c r="H1014" i="17"/>
  <c r="H1015" i="17"/>
  <c r="H1016" i="17"/>
  <c r="H1017" i="17"/>
  <c r="H1018" i="17"/>
  <c r="H1019" i="17"/>
  <c r="H1020" i="17"/>
  <c r="H1021" i="17"/>
  <c r="H1022" i="17"/>
  <c r="H1023" i="17"/>
  <c r="H1024" i="17"/>
  <c r="H1025" i="17"/>
  <c r="H1026" i="17"/>
  <c r="H1027" i="17"/>
  <c r="H1028" i="17"/>
  <c r="H1029" i="17"/>
  <c r="H1030" i="17"/>
  <c r="H1031" i="17"/>
  <c r="H1032" i="17"/>
  <c r="H1033" i="17"/>
  <c r="H1034" i="17"/>
  <c r="H1035" i="17"/>
  <c r="H1036" i="17"/>
  <c r="H1037" i="17"/>
  <c r="H1038" i="17"/>
  <c r="H1039" i="17"/>
  <c r="H1040" i="17"/>
  <c r="H1041" i="17"/>
  <c r="H1042" i="17"/>
  <c r="H1043" i="17"/>
  <c r="H1044" i="17"/>
  <c r="H1045" i="17"/>
  <c r="H1046" i="17"/>
  <c r="H1047" i="17"/>
  <c r="H1048" i="17"/>
  <c r="H1049" i="17"/>
  <c r="H1050" i="17"/>
  <c r="H1051" i="17"/>
  <c r="H1052" i="17"/>
  <c r="H1053" i="17"/>
  <c r="H1054" i="17"/>
  <c r="H1055" i="17"/>
  <c r="H1056" i="17"/>
  <c r="H1057" i="17"/>
  <c r="H1058" i="17"/>
  <c r="H1059" i="17"/>
  <c r="H1060" i="17"/>
  <c r="H1061" i="17"/>
  <c r="H1062" i="17"/>
  <c r="H1063" i="17"/>
  <c r="H1064" i="17"/>
  <c r="H1065" i="17"/>
  <c r="H1066" i="17"/>
  <c r="H1067" i="17"/>
  <c r="H1068" i="17"/>
  <c r="H1069" i="17"/>
  <c r="H1070" i="17"/>
  <c r="H1071" i="17"/>
  <c r="H1072" i="17"/>
  <c r="H1073" i="17"/>
  <c r="H1074" i="17"/>
  <c r="H1075" i="17"/>
  <c r="H1076" i="17"/>
  <c r="H1077" i="17"/>
  <c r="H1078" i="17"/>
  <c r="H1079" i="17"/>
  <c r="H1080" i="17"/>
  <c r="H1081" i="17"/>
  <c r="H1082" i="17"/>
  <c r="H1083" i="17"/>
  <c r="H1084" i="17"/>
  <c r="H1085" i="17"/>
  <c r="H1086" i="17"/>
  <c r="H1087" i="17"/>
  <c r="H1088" i="17"/>
  <c r="H1089" i="17"/>
  <c r="H1090" i="17"/>
  <c r="H1091" i="17"/>
  <c r="H1092" i="17"/>
  <c r="H1093" i="17"/>
  <c r="H1094" i="17"/>
  <c r="H1095" i="17"/>
  <c r="H1096" i="17"/>
  <c r="H1097" i="17"/>
  <c r="H1098" i="17"/>
  <c r="H1099" i="17"/>
  <c r="H1100" i="17"/>
  <c r="H1101" i="17"/>
  <c r="H1102" i="17"/>
  <c r="H1103" i="17"/>
  <c r="H1104" i="17"/>
  <c r="H1105" i="17"/>
  <c r="H1106" i="17"/>
  <c r="H1107" i="17"/>
  <c r="H1108" i="17"/>
  <c r="H1109" i="17"/>
  <c r="H1110" i="17"/>
  <c r="H1111" i="17"/>
  <c r="H1112" i="17"/>
  <c r="H1113" i="17"/>
  <c r="H1114" i="17"/>
  <c r="H1115" i="17"/>
  <c r="H1116" i="17"/>
  <c r="H1117" i="17"/>
  <c r="H1118" i="17"/>
  <c r="H1119" i="17"/>
  <c r="H1120" i="17"/>
  <c r="H1121" i="17"/>
  <c r="H1122" i="17"/>
  <c r="H1123" i="17"/>
  <c r="H1124" i="17"/>
  <c r="H1125" i="17"/>
  <c r="H1126" i="17"/>
  <c r="H1127" i="17"/>
  <c r="H1128" i="17"/>
  <c r="H1129" i="17"/>
  <c r="H1130" i="17"/>
  <c r="H1131" i="17"/>
  <c r="H1132" i="17"/>
  <c r="H1133" i="17"/>
  <c r="H1134" i="17"/>
  <c r="H1135" i="17"/>
  <c r="H1136" i="17"/>
  <c r="H1137" i="17"/>
  <c r="H1138" i="17"/>
  <c r="H1139" i="17"/>
  <c r="H1140" i="17"/>
  <c r="H1141" i="17"/>
  <c r="H1142" i="17"/>
  <c r="H1143" i="17"/>
  <c r="H1144" i="17"/>
  <c r="H1145" i="17"/>
  <c r="H1146" i="17"/>
  <c r="H1147" i="17"/>
  <c r="H1148" i="17"/>
  <c r="H1149" i="17"/>
  <c r="H1150" i="17"/>
  <c r="H1151" i="17"/>
  <c r="H1152" i="17"/>
  <c r="H1153" i="17"/>
  <c r="H1154" i="17"/>
  <c r="H1155" i="17"/>
  <c r="H1156" i="17"/>
  <c r="H1157" i="17"/>
  <c r="H1158" i="17"/>
  <c r="H1159" i="17"/>
  <c r="H1160" i="17"/>
  <c r="H1161" i="17"/>
  <c r="H1162" i="17"/>
  <c r="H1163" i="17"/>
  <c r="H1164" i="17"/>
  <c r="H1165" i="17"/>
  <c r="H1166" i="17"/>
  <c r="H1167" i="17"/>
  <c r="H1168" i="17"/>
  <c r="H1169" i="17"/>
  <c r="H1170" i="17"/>
  <c r="H1171" i="17"/>
  <c r="H1172" i="17"/>
  <c r="H1173" i="17"/>
  <c r="H1174" i="17"/>
  <c r="H1175" i="17"/>
  <c r="H1176" i="17"/>
  <c r="H1177" i="17"/>
  <c r="H1178" i="17"/>
  <c r="H1179" i="17"/>
  <c r="H1180" i="17"/>
  <c r="H1181" i="17"/>
  <c r="H1182" i="17"/>
  <c r="H1183" i="17"/>
  <c r="H1184" i="17"/>
  <c r="H1185" i="17"/>
  <c r="H1186" i="17"/>
  <c r="H1187" i="17"/>
  <c r="H1188" i="17"/>
  <c r="H1189" i="17"/>
  <c r="H1190" i="17"/>
  <c r="H1191" i="17"/>
  <c r="H1192" i="17"/>
  <c r="H1193" i="17"/>
  <c r="H1194" i="17"/>
  <c r="H1195" i="17"/>
  <c r="H1196" i="17"/>
  <c r="H1197" i="17"/>
  <c r="H1198" i="17"/>
  <c r="H1199" i="17"/>
  <c r="H1200" i="17"/>
  <c r="H1201" i="17"/>
  <c r="H1202" i="17"/>
  <c r="H1203" i="17"/>
  <c r="H1204" i="17"/>
  <c r="H1205" i="17"/>
  <c r="H1206" i="17"/>
  <c r="H1207" i="17"/>
  <c r="H1208" i="17"/>
  <c r="H1209" i="17"/>
  <c r="H1210" i="17"/>
  <c r="H1211" i="17"/>
  <c r="H1212" i="17"/>
  <c r="H1213" i="17"/>
  <c r="H1214" i="17"/>
  <c r="H1215" i="17"/>
  <c r="H1216" i="17"/>
  <c r="H1217" i="17"/>
  <c r="H1218" i="17"/>
  <c r="H1219" i="17"/>
  <c r="H1220" i="17"/>
  <c r="H1221" i="17"/>
  <c r="H1222" i="17"/>
  <c r="H1223" i="17"/>
  <c r="H1224" i="17"/>
  <c r="H1225" i="17"/>
  <c r="H1226" i="17"/>
  <c r="H1227" i="17"/>
  <c r="H1228" i="17"/>
  <c r="H1229" i="17"/>
  <c r="H1230" i="17"/>
  <c r="H1231" i="17"/>
  <c r="H1232" i="17"/>
  <c r="H1233" i="17"/>
  <c r="H1234" i="17"/>
  <c r="H1235" i="17"/>
  <c r="H1236" i="17"/>
  <c r="H1237" i="17"/>
  <c r="H1238" i="17"/>
  <c r="H1239" i="17"/>
  <c r="H1240" i="17"/>
  <c r="H1241" i="17"/>
  <c r="H1242" i="17"/>
  <c r="H1243" i="17"/>
  <c r="H1244" i="17"/>
  <c r="H1245" i="17"/>
  <c r="H1246" i="17"/>
  <c r="H1247" i="17"/>
  <c r="H1248" i="17"/>
  <c r="H1249" i="17"/>
  <c r="H1250" i="17"/>
  <c r="H1251" i="17"/>
  <c r="H1252" i="17"/>
  <c r="H1253" i="17"/>
  <c r="H1254" i="17"/>
  <c r="H1255" i="17"/>
  <c r="H1256" i="17"/>
  <c r="H1257" i="17"/>
  <c r="H1258" i="17"/>
  <c r="H1259" i="17"/>
  <c r="H1260" i="17"/>
  <c r="H1261" i="17"/>
  <c r="H1262" i="17"/>
  <c r="H1263" i="17"/>
  <c r="H1264" i="17"/>
  <c r="H1265" i="17"/>
  <c r="H1266" i="17"/>
  <c r="H1267" i="17"/>
  <c r="H1268" i="17"/>
  <c r="H1269" i="17"/>
  <c r="H1270" i="17"/>
  <c r="H1271" i="17"/>
  <c r="H1272" i="17"/>
  <c r="H1273" i="17"/>
  <c r="H1274" i="17"/>
  <c r="H1275" i="17"/>
  <c r="H1276" i="17"/>
  <c r="H1277" i="17"/>
  <c r="H1278" i="17"/>
  <c r="H1279" i="17"/>
  <c r="H1280" i="17"/>
  <c r="H1281" i="17"/>
  <c r="H1282" i="17"/>
  <c r="H1283" i="17"/>
  <c r="H1284" i="17"/>
  <c r="H1285" i="17"/>
  <c r="H1286" i="17"/>
  <c r="H1287" i="17"/>
  <c r="H1288" i="17"/>
  <c r="H1289" i="17"/>
  <c r="H1290" i="17"/>
  <c r="H1291" i="17"/>
  <c r="H1292" i="17"/>
  <c r="H1293" i="17"/>
  <c r="H1294" i="17"/>
  <c r="H1295" i="17"/>
  <c r="H1296" i="17"/>
  <c r="H1297" i="17"/>
  <c r="H1298" i="17"/>
  <c r="H1299" i="17"/>
  <c r="H1300" i="17"/>
  <c r="H1301" i="17"/>
  <c r="H1302" i="17"/>
  <c r="H1303" i="17"/>
  <c r="H1304" i="17"/>
  <c r="H1305" i="17"/>
  <c r="H1306" i="17"/>
  <c r="H1307" i="17"/>
  <c r="H1308" i="17"/>
  <c r="H1309" i="17"/>
  <c r="H1310" i="17"/>
  <c r="H1311" i="17"/>
  <c r="H1312" i="17"/>
  <c r="H1313" i="17"/>
  <c r="H1314" i="17"/>
  <c r="H1315" i="17"/>
  <c r="H1316" i="17"/>
  <c r="H1317" i="17"/>
  <c r="H1318" i="17"/>
  <c r="H1319" i="17"/>
  <c r="H1320" i="17"/>
  <c r="H1321" i="17"/>
  <c r="H1322" i="17"/>
  <c r="H1323" i="17"/>
  <c r="H1324" i="17"/>
  <c r="H1325" i="17"/>
  <c r="H1326" i="17"/>
  <c r="H1327" i="17"/>
  <c r="H1328" i="17"/>
  <c r="H1329" i="17"/>
  <c r="H1330" i="17"/>
  <c r="H1331" i="17"/>
  <c r="H1332" i="17"/>
  <c r="H1333" i="17"/>
  <c r="H1334" i="17"/>
  <c r="H1335" i="17"/>
  <c r="H1336" i="17"/>
  <c r="H1337" i="17"/>
  <c r="H1338" i="17"/>
  <c r="H1339" i="17"/>
  <c r="H1340" i="17"/>
  <c r="H1341" i="17"/>
  <c r="H1342" i="17"/>
  <c r="H1343" i="17"/>
  <c r="H1344" i="17"/>
  <c r="H1345" i="17"/>
  <c r="H1346" i="17"/>
  <c r="H1347" i="17"/>
  <c r="H1348" i="17"/>
  <c r="H1349" i="17"/>
  <c r="H1350" i="17"/>
  <c r="H1351" i="17"/>
  <c r="H1352" i="17"/>
  <c r="H1353" i="17"/>
  <c r="H1354" i="17"/>
  <c r="H1355" i="17"/>
  <c r="H1356" i="17"/>
  <c r="H1357" i="17"/>
  <c r="H1358" i="17"/>
  <c r="H1359" i="17"/>
  <c r="H1360" i="17"/>
  <c r="H1361" i="17"/>
  <c r="H1362" i="17"/>
  <c r="H1363" i="17"/>
  <c r="H1364" i="17"/>
  <c r="H1365" i="17"/>
  <c r="H1366" i="17"/>
  <c r="H1367" i="17"/>
  <c r="H1368" i="17"/>
  <c r="H1369" i="17"/>
  <c r="H1370" i="17"/>
  <c r="H1371" i="17"/>
  <c r="H1372" i="17"/>
  <c r="H1373" i="17"/>
  <c r="H1374" i="17"/>
  <c r="H1375" i="17"/>
  <c r="H1376" i="17"/>
  <c r="H1377" i="17"/>
  <c r="H1378" i="17"/>
  <c r="H1379" i="17"/>
  <c r="H1380" i="17"/>
  <c r="H1381" i="17"/>
  <c r="H1382" i="17"/>
  <c r="H1383" i="17"/>
  <c r="H1384" i="17"/>
  <c r="H1385" i="17"/>
  <c r="H1386" i="17"/>
  <c r="H1387" i="17"/>
  <c r="H1388" i="17"/>
  <c r="H1389" i="17"/>
  <c r="H1390" i="17"/>
  <c r="H1391" i="17"/>
  <c r="H1392" i="17"/>
  <c r="H1393" i="17"/>
  <c r="H1394" i="17"/>
  <c r="H1395" i="17"/>
  <c r="H1396" i="17"/>
  <c r="H1397" i="17"/>
  <c r="H1398" i="17"/>
  <c r="H1399" i="17"/>
  <c r="H1400" i="17"/>
  <c r="H1401" i="17"/>
  <c r="H1402" i="17"/>
  <c r="H1403" i="17"/>
  <c r="H1404" i="17"/>
  <c r="H1405" i="17"/>
  <c r="H1406" i="17"/>
  <c r="H1407" i="17"/>
  <c r="H1408" i="17"/>
  <c r="H1409" i="17"/>
  <c r="H1410" i="17"/>
  <c r="H1411" i="17"/>
  <c r="H1412" i="17"/>
  <c r="H1413" i="17"/>
  <c r="H1414" i="17"/>
  <c r="H1415" i="17"/>
  <c r="H1416" i="17"/>
  <c r="H1417" i="17"/>
  <c r="H1418" i="17"/>
  <c r="H1419" i="17"/>
  <c r="H1420" i="17"/>
  <c r="H1421" i="17"/>
  <c r="H1422" i="17"/>
  <c r="H1423" i="17"/>
  <c r="H1424" i="17"/>
  <c r="H1425" i="17"/>
  <c r="H1426" i="17"/>
  <c r="H1427" i="17"/>
  <c r="H1428" i="17"/>
  <c r="H1429" i="17"/>
  <c r="H1430" i="17"/>
  <c r="H1431" i="17"/>
  <c r="H1432" i="17"/>
  <c r="H1433" i="17"/>
  <c r="H1434" i="17"/>
  <c r="H1435" i="17"/>
  <c r="H1436" i="17"/>
  <c r="H1437" i="17"/>
  <c r="H1438" i="17"/>
  <c r="H1439" i="17"/>
  <c r="H1440" i="17"/>
  <c r="H1441" i="17"/>
  <c r="H1442" i="17"/>
  <c r="H1443" i="17"/>
  <c r="H1444" i="17"/>
  <c r="H1445" i="17"/>
  <c r="H1446" i="17"/>
  <c r="H1447" i="17"/>
  <c r="H1448" i="17"/>
  <c r="H1449" i="17"/>
  <c r="H1450" i="17"/>
  <c r="H1451" i="17"/>
  <c r="H1452" i="17"/>
  <c r="H1453" i="17"/>
  <c r="H1454" i="17"/>
  <c r="H1455" i="17"/>
  <c r="H1456" i="17"/>
  <c r="H1457" i="17"/>
  <c r="H1458" i="17"/>
  <c r="H1459" i="17"/>
  <c r="H1460" i="17"/>
  <c r="H1461" i="17"/>
  <c r="H1462" i="17"/>
  <c r="H1463" i="17"/>
  <c r="H1464" i="17"/>
  <c r="H1465" i="17"/>
  <c r="H1466" i="17"/>
  <c r="H1467" i="17"/>
  <c r="H1468" i="17"/>
  <c r="H1469" i="17"/>
  <c r="H1470" i="17"/>
  <c r="H1471" i="17"/>
  <c r="H1472" i="17"/>
  <c r="H1473" i="17"/>
  <c r="H1474" i="17"/>
  <c r="H1475" i="17"/>
  <c r="H1476" i="17"/>
  <c r="H1477" i="17"/>
  <c r="H1478" i="17"/>
  <c r="H1479" i="17"/>
  <c r="H1480" i="17"/>
  <c r="H1481" i="17"/>
  <c r="H1482" i="17"/>
  <c r="H1483" i="17"/>
  <c r="H1484" i="17"/>
  <c r="H1485" i="17"/>
  <c r="H1486" i="17"/>
  <c r="H1487" i="17"/>
  <c r="H1488" i="17"/>
  <c r="H1489" i="17"/>
  <c r="H1490" i="17"/>
  <c r="H1491" i="17"/>
  <c r="H1492" i="17"/>
  <c r="H1493" i="17"/>
  <c r="H1494" i="17"/>
  <c r="H1495" i="17"/>
  <c r="H1496" i="17"/>
  <c r="H1497" i="17"/>
  <c r="H1498" i="17"/>
  <c r="H1499" i="17"/>
  <c r="H1500" i="17"/>
  <c r="H1501" i="17"/>
  <c r="H1502" i="17"/>
  <c r="H1503" i="17"/>
  <c r="H1504" i="17"/>
  <c r="H1505" i="17"/>
  <c r="H1506" i="17"/>
  <c r="H1507" i="17"/>
  <c r="H1508" i="17"/>
  <c r="H1509" i="17"/>
  <c r="H1510" i="17"/>
  <c r="H1511" i="17"/>
  <c r="H1512" i="17"/>
  <c r="H1513" i="17"/>
  <c r="H1514" i="17"/>
  <c r="H1515" i="17"/>
  <c r="H1516" i="17"/>
  <c r="H1517" i="17"/>
  <c r="H1518" i="17"/>
  <c r="H1519" i="17"/>
  <c r="H1520" i="17"/>
  <c r="H1521" i="17"/>
  <c r="H1522" i="17"/>
  <c r="H1523" i="17"/>
  <c r="H1524" i="17"/>
  <c r="H1525" i="17"/>
  <c r="H1526" i="17"/>
  <c r="H1527" i="17"/>
  <c r="H1528" i="17"/>
  <c r="H1529" i="17"/>
  <c r="H1530" i="17"/>
  <c r="H1531" i="17"/>
  <c r="H1532" i="17"/>
  <c r="H1533" i="17"/>
  <c r="H1534" i="17"/>
  <c r="H1535" i="17"/>
  <c r="H1536" i="17"/>
  <c r="H1537" i="17"/>
  <c r="H1538" i="17"/>
  <c r="H1539" i="17"/>
  <c r="H1540" i="17"/>
  <c r="H1541" i="17"/>
  <c r="H1542" i="17"/>
  <c r="H1543" i="17"/>
  <c r="H1544" i="17"/>
  <c r="H1545" i="17"/>
  <c r="H1546" i="17"/>
  <c r="H1547" i="17"/>
  <c r="H1548" i="17"/>
  <c r="H1549" i="17"/>
  <c r="H1550" i="17"/>
  <c r="H1551" i="17"/>
  <c r="H1552" i="17"/>
  <c r="H1553" i="17"/>
  <c r="H1554" i="17"/>
  <c r="H1555" i="17"/>
  <c r="H1556" i="17"/>
  <c r="H1557" i="17"/>
  <c r="H1558" i="17"/>
  <c r="H1559" i="17"/>
  <c r="H1560" i="17"/>
  <c r="H1561" i="17"/>
  <c r="H1562" i="17"/>
  <c r="H1563" i="17"/>
  <c r="H1564" i="17"/>
  <c r="H1565" i="17"/>
  <c r="H1566" i="17"/>
  <c r="H1567" i="17"/>
  <c r="H1568" i="17"/>
  <c r="H1569" i="17"/>
  <c r="H1570" i="17"/>
  <c r="H1571" i="17"/>
  <c r="H1572" i="17"/>
  <c r="H1573" i="17"/>
  <c r="H1574" i="17"/>
  <c r="H1575" i="17"/>
  <c r="H1576" i="17"/>
  <c r="H1577" i="17"/>
  <c r="H1578" i="17"/>
  <c r="H1579" i="17"/>
  <c r="H1580" i="17"/>
  <c r="H1581" i="17"/>
  <c r="H1582" i="17"/>
  <c r="H1583" i="17"/>
  <c r="H1584" i="17"/>
  <c r="H1585" i="17"/>
  <c r="H1586" i="17"/>
  <c r="H1587" i="17"/>
  <c r="H1588" i="17"/>
  <c r="H1589" i="17"/>
  <c r="H1590" i="17"/>
  <c r="H1591" i="17"/>
  <c r="H1592" i="17"/>
  <c r="H1593" i="17"/>
  <c r="H1594" i="17"/>
  <c r="H1595" i="17"/>
  <c r="H1596" i="17"/>
  <c r="H1597" i="17"/>
  <c r="H1598" i="17"/>
  <c r="H1599" i="17"/>
  <c r="H1600" i="17"/>
  <c r="H1601" i="17"/>
  <c r="H1602" i="17"/>
  <c r="H1603" i="17"/>
  <c r="H1604" i="17"/>
  <c r="H1605" i="17"/>
  <c r="H1606" i="17"/>
  <c r="H1607" i="17"/>
  <c r="H1608" i="17"/>
  <c r="H1609" i="17"/>
  <c r="H1610" i="17"/>
  <c r="H1611" i="17"/>
  <c r="H1612" i="17"/>
  <c r="H1613" i="17"/>
  <c r="H1614" i="17"/>
  <c r="H1615" i="17"/>
  <c r="H1616" i="17"/>
  <c r="H1617" i="17"/>
  <c r="H1618" i="17"/>
  <c r="H1619" i="17"/>
  <c r="H1620" i="17"/>
  <c r="H1621" i="17"/>
  <c r="H1622" i="17"/>
  <c r="H1623" i="17"/>
  <c r="H1624" i="17"/>
  <c r="H1625" i="17"/>
  <c r="H1626" i="17"/>
  <c r="H1627" i="17"/>
  <c r="H1628" i="17"/>
  <c r="H1629" i="17"/>
  <c r="H1630" i="17"/>
  <c r="H1631" i="17"/>
  <c r="H1632" i="17"/>
  <c r="H1633" i="17"/>
  <c r="H1634" i="17"/>
  <c r="H1635" i="17"/>
  <c r="H1636" i="17"/>
  <c r="H1637" i="17"/>
  <c r="H1638" i="17"/>
  <c r="H1639" i="17"/>
  <c r="H1640" i="17"/>
  <c r="H1641" i="17"/>
  <c r="H1642" i="17"/>
  <c r="H1643" i="17"/>
  <c r="H1644" i="17"/>
  <c r="H1645" i="17"/>
  <c r="H1646" i="17"/>
  <c r="H1647" i="17"/>
  <c r="H1648" i="17"/>
  <c r="H1649" i="17"/>
  <c r="H1650" i="17"/>
  <c r="H1651" i="17"/>
  <c r="H1652" i="17"/>
  <c r="H1653" i="17"/>
  <c r="H1654" i="17"/>
  <c r="H1655" i="17"/>
  <c r="H1656" i="17"/>
  <c r="H1657" i="17"/>
  <c r="H1658" i="17"/>
  <c r="H1659" i="17"/>
  <c r="H1660" i="17"/>
  <c r="H1661" i="17"/>
  <c r="H1662" i="17"/>
  <c r="H1663" i="17"/>
  <c r="H1664" i="17"/>
  <c r="H1665" i="17"/>
  <c r="H1666" i="17"/>
  <c r="H1667" i="17"/>
  <c r="H1668" i="17"/>
  <c r="H1669" i="17"/>
  <c r="H1670" i="17"/>
  <c r="H1671" i="17"/>
  <c r="H1672" i="17"/>
  <c r="H1673" i="17"/>
  <c r="H1674" i="17"/>
  <c r="H1675" i="17"/>
  <c r="H1676" i="17"/>
  <c r="H1677" i="17"/>
  <c r="H1678" i="17"/>
  <c r="H1679" i="17"/>
  <c r="H1680" i="17"/>
  <c r="H1681" i="17"/>
  <c r="H1682" i="17"/>
  <c r="H1683" i="17"/>
  <c r="H1684" i="17"/>
  <c r="H1685" i="17"/>
  <c r="H1686" i="17"/>
  <c r="H1687" i="17"/>
  <c r="H1688" i="17"/>
  <c r="H1689" i="17"/>
  <c r="H1690" i="17"/>
  <c r="H1691" i="17"/>
  <c r="H1692" i="17"/>
  <c r="H1693" i="17"/>
  <c r="H1694" i="17"/>
  <c r="H1695" i="17"/>
  <c r="H1696" i="17"/>
  <c r="H1697" i="17"/>
  <c r="H1698" i="17"/>
  <c r="H1699" i="17"/>
  <c r="H1700" i="17"/>
  <c r="H1701" i="17"/>
  <c r="H1702" i="17"/>
  <c r="H1703" i="17"/>
  <c r="H1704" i="17"/>
  <c r="H1705" i="17"/>
  <c r="H1706" i="17"/>
  <c r="H1707" i="17"/>
  <c r="H1708" i="17"/>
  <c r="H1709" i="17"/>
  <c r="H1710" i="17"/>
  <c r="H1711" i="17"/>
  <c r="H1712" i="17"/>
  <c r="H1713" i="17"/>
  <c r="H1714" i="17"/>
  <c r="H1715" i="17"/>
  <c r="H1716" i="17"/>
  <c r="H1717" i="17"/>
  <c r="H1718" i="17"/>
  <c r="H1719" i="17"/>
  <c r="H1720" i="17"/>
  <c r="H1721" i="17"/>
  <c r="H1722" i="17"/>
  <c r="H1723" i="17"/>
  <c r="H1724" i="17"/>
  <c r="H1725" i="17"/>
  <c r="H1726" i="17"/>
  <c r="H1727" i="17"/>
  <c r="H1728" i="17"/>
  <c r="H1729" i="17"/>
  <c r="H1730" i="17"/>
  <c r="H1731" i="17"/>
  <c r="H1732" i="17"/>
  <c r="H1733" i="17"/>
  <c r="H1734" i="17"/>
  <c r="H1735" i="17"/>
  <c r="H1736" i="17"/>
  <c r="H1737" i="17"/>
  <c r="H1738" i="17"/>
  <c r="H1739" i="17"/>
  <c r="H1740" i="17"/>
  <c r="H1741" i="17"/>
  <c r="H1742" i="17"/>
  <c r="H1743" i="17"/>
  <c r="H1744" i="17"/>
  <c r="H1745" i="17"/>
  <c r="H1746" i="17"/>
  <c r="H1747" i="17"/>
  <c r="H1748" i="17"/>
  <c r="H1749" i="17"/>
  <c r="H1750" i="17"/>
  <c r="H1751" i="17"/>
  <c r="H1752" i="17"/>
  <c r="H1753" i="17"/>
  <c r="H1754" i="17"/>
  <c r="H1755" i="17"/>
  <c r="H1756" i="17"/>
  <c r="H1757" i="17"/>
  <c r="H1758" i="17"/>
  <c r="H1759" i="17"/>
  <c r="H1760" i="17"/>
  <c r="H1761" i="17"/>
  <c r="H1762" i="17"/>
  <c r="H1763" i="17"/>
  <c r="H1764" i="17"/>
  <c r="H1765" i="17"/>
  <c r="H1766" i="17"/>
  <c r="H1767" i="17"/>
  <c r="H1768" i="17"/>
  <c r="H1769" i="17"/>
  <c r="H1770" i="17"/>
  <c r="H1771" i="17"/>
  <c r="H1772" i="17"/>
  <c r="H1773" i="17"/>
  <c r="H1774" i="17"/>
  <c r="H1775" i="17"/>
  <c r="H1776" i="17"/>
  <c r="H1777" i="17"/>
  <c r="H1778" i="17"/>
  <c r="H1779" i="17"/>
  <c r="H1780" i="17"/>
  <c r="H1781" i="17"/>
  <c r="H1782" i="17"/>
  <c r="H1783" i="17"/>
  <c r="H1784" i="17"/>
  <c r="H1785" i="17"/>
  <c r="H1786" i="17"/>
  <c r="H1787" i="17"/>
  <c r="H1788" i="17"/>
  <c r="H1789" i="17"/>
  <c r="H1790" i="17"/>
  <c r="H1791" i="17"/>
  <c r="H1792" i="17"/>
  <c r="H1793" i="17"/>
  <c r="H1794" i="17"/>
  <c r="H1795" i="17"/>
  <c r="H1796" i="17"/>
  <c r="H1797" i="17"/>
  <c r="H1798" i="17"/>
  <c r="H1799" i="17"/>
  <c r="H1800" i="17"/>
  <c r="H1801" i="17"/>
  <c r="H1802" i="17"/>
  <c r="H1803" i="17"/>
  <c r="H1804" i="17"/>
  <c r="H1805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I1002" i="17"/>
  <c r="I1003" i="17"/>
  <c r="I1004" i="17"/>
  <c r="I1005" i="17"/>
  <c r="I1006" i="17"/>
  <c r="I1007" i="17"/>
  <c r="I1008" i="17"/>
  <c r="I1009" i="17"/>
  <c r="I1010" i="17"/>
  <c r="I1011" i="17"/>
  <c r="I1012" i="17"/>
  <c r="I1013" i="17"/>
  <c r="I1014" i="17"/>
  <c r="I1015" i="17"/>
  <c r="I1016" i="17"/>
  <c r="I1017" i="17"/>
  <c r="I1018" i="17"/>
  <c r="I1019" i="17"/>
  <c r="I1020" i="17"/>
  <c r="I1021" i="17"/>
  <c r="I1022" i="17"/>
  <c r="I1023" i="17"/>
  <c r="I1024" i="17"/>
  <c r="I1025" i="17"/>
  <c r="I1026" i="17"/>
  <c r="I1027" i="17"/>
  <c r="I1028" i="17"/>
  <c r="I1029" i="17"/>
  <c r="I1030" i="17"/>
  <c r="I1031" i="17"/>
  <c r="I1032" i="17"/>
  <c r="I1033" i="17"/>
  <c r="I1034" i="17"/>
  <c r="I1035" i="17"/>
  <c r="I1036" i="17"/>
  <c r="I1037" i="17"/>
  <c r="I1038" i="17"/>
  <c r="I1039" i="17"/>
  <c r="I1040" i="17"/>
  <c r="I1041" i="17"/>
  <c r="I1042" i="17"/>
  <c r="I1043" i="17"/>
  <c r="I1044" i="17"/>
  <c r="I1045" i="17"/>
  <c r="I1046" i="17"/>
  <c r="I1047" i="17"/>
  <c r="I1048" i="17"/>
  <c r="I1049" i="17"/>
  <c r="I1050" i="17"/>
  <c r="I1051" i="17"/>
  <c r="I1052" i="17"/>
  <c r="I1053" i="17"/>
  <c r="I1054" i="17"/>
  <c r="I1055" i="17"/>
  <c r="I1056" i="17"/>
  <c r="I1057" i="17"/>
  <c r="I1058" i="17"/>
  <c r="I1059" i="17"/>
  <c r="I1060" i="17"/>
  <c r="I1061" i="17"/>
  <c r="I1062" i="17"/>
  <c r="I1063" i="17"/>
  <c r="I1064" i="17"/>
  <c r="I1065" i="17"/>
  <c r="I1066" i="17"/>
  <c r="I1067" i="17"/>
  <c r="I1068" i="17"/>
  <c r="I1069" i="17"/>
  <c r="I1070" i="17"/>
  <c r="I1071" i="17"/>
  <c r="I1072" i="17"/>
  <c r="I1073" i="17"/>
  <c r="I1074" i="17"/>
  <c r="I1075" i="17"/>
  <c r="I1076" i="17"/>
  <c r="I1077" i="17"/>
  <c r="I1078" i="17"/>
  <c r="I1079" i="17"/>
  <c r="I1080" i="17"/>
  <c r="I1081" i="17"/>
  <c r="I1082" i="17"/>
  <c r="I1083" i="17"/>
  <c r="I1084" i="17"/>
  <c r="I1085" i="17"/>
  <c r="I1086" i="17"/>
  <c r="I1087" i="17"/>
  <c r="I1088" i="17"/>
  <c r="I1089" i="17"/>
  <c r="I1090" i="17"/>
  <c r="I1091" i="17"/>
  <c r="I1092" i="17"/>
  <c r="I1093" i="17"/>
  <c r="I1094" i="17"/>
  <c r="I1095" i="17"/>
  <c r="I1096" i="17"/>
  <c r="I1097" i="17"/>
  <c r="I1098" i="17"/>
  <c r="I1099" i="17"/>
  <c r="I1100" i="17"/>
  <c r="I1101" i="17"/>
  <c r="I1102" i="17"/>
  <c r="I1103" i="17"/>
  <c r="I1104" i="17"/>
  <c r="I1105" i="17"/>
  <c r="I1106" i="17"/>
  <c r="I1107" i="17"/>
  <c r="I1108" i="17"/>
  <c r="I1109" i="17"/>
  <c r="I1110" i="17"/>
  <c r="I1111" i="17"/>
  <c r="I1112" i="17"/>
  <c r="I1113" i="17"/>
  <c r="I1114" i="17"/>
  <c r="I1115" i="17"/>
  <c r="I1116" i="17"/>
  <c r="I1117" i="17"/>
  <c r="I1118" i="17"/>
  <c r="I1119" i="17"/>
  <c r="I1120" i="17"/>
  <c r="I1121" i="17"/>
  <c r="I1122" i="17"/>
  <c r="I1123" i="17"/>
  <c r="I1124" i="17"/>
  <c r="I1125" i="17"/>
  <c r="I1126" i="17"/>
  <c r="I1127" i="17"/>
  <c r="I1128" i="17"/>
  <c r="I1129" i="17"/>
  <c r="I1130" i="17"/>
  <c r="I1131" i="17"/>
  <c r="I1132" i="17"/>
  <c r="I1133" i="17"/>
  <c r="I1134" i="17"/>
  <c r="I1135" i="17"/>
  <c r="I1136" i="17"/>
  <c r="I1137" i="17"/>
  <c r="I1138" i="17"/>
  <c r="I1139" i="17"/>
  <c r="I1140" i="17"/>
  <c r="I1141" i="17"/>
  <c r="I1142" i="17"/>
  <c r="I1143" i="17"/>
  <c r="I1144" i="17"/>
  <c r="I1145" i="17"/>
  <c r="I1146" i="17"/>
  <c r="I1147" i="17"/>
  <c r="I1148" i="17"/>
  <c r="I1149" i="17"/>
  <c r="I1150" i="17"/>
  <c r="I1151" i="17"/>
  <c r="I1152" i="17"/>
  <c r="I1153" i="17"/>
  <c r="I1154" i="17"/>
  <c r="I1155" i="17"/>
  <c r="I1156" i="17"/>
  <c r="I1157" i="17"/>
  <c r="I1158" i="17"/>
  <c r="I1159" i="17"/>
  <c r="I1160" i="17"/>
  <c r="I1161" i="17"/>
  <c r="I1162" i="17"/>
  <c r="I1163" i="17"/>
  <c r="I1164" i="17"/>
  <c r="I1165" i="17"/>
  <c r="I1166" i="17"/>
  <c r="I1167" i="17"/>
  <c r="I1168" i="17"/>
  <c r="I1169" i="17"/>
  <c r="I1170" i="17"/>
  <c r="I1171" i="17"/>
  <c r="I1172" i="17"/>
  <c r="I1173" i="17"/>
  <c r="I1174" i="17"/>
  <c r="I1175" i="17"/>
  <c r="I1176" i="17"/>
  <c r="I1177" i="17"/>
  <c r="I1178" i="17"/>
  <c r="I1179" i="17"/>
  <c r="I1180" i="17"/>
  <c r="I1181" i="17"/>
  <c r="I1182" i="17"/>
  <c r="I1183" i="17"/>
  <c r="I1184" i="17"/>
  <c r="I1185" i="17"/>
  <c r="I1186" i="17"/>
  <c r="I1187" i="17"/>
  <c r="I1188" i="17"/>
  <c r="I1189" i="17"/>
  <c r="I1190" i="17"/>
  <c r="I1191" i="17"/>
  <c r="I1192" i="17"/>
  <c r="I1193" i="17"/>
  <c r="I1194" i="17"/>
  <c r="I1195" i="17"/>
  <c r="I1196" i="17"/>
  <c r="I1197" i="17"/>
  <c r="I1198" i="17"/>
  <c r="I1199" i="17"/>
  <c r="I1200" i="17"/>
  <c r="I1201" i="17"/>
  <c r="I1202" i="17"/>
  <c r="I1203" i="17"/>
  <c r="I1204" i="17"/>
  <c r="I1205" i="17"/>
  <c r="I1206" i="17"/>
  <c r="I1207" i="17"/>
  <c r="I1208" i="17"/>
  <c r="I1209" i="17"/>
  <c r="I1210" i="17"/>
  <c r="I1211" i="17"/>
  <c r="I1212" i="17"/>
  <c r="I1213" i="17"/>
  <c r="I1214" i="17"/>
  <c r="I1215" i="17"/>
  <c r="I1216" i="17"/>
  <c r="I1217" i="17"/>
  <c r="I1218" i="17"/>
  <c r="I1219" i="17"/>
  <c r="I1220" i="17"/>
  <c r="I1221" i="17"/>
  <c r="I1222" i="17"/>
  <c r="I1223" i="17"/>
  <c r="I1224" i="17"/>
  <c r="I1225" i="17"/>
  <c r="I1226" i="17"/>
  <c r="I1227" i="17"/>
  <c r="I1228" i="17"/>
  <c r="I1229" i="17"/>
  <c r="I1230" i="17"/>
  <c r="I1231" i="17"/>
  <c r="I1232" i="17"/>
  <c r="I1233" i="17"/>
  <c r="I1234" i="17"/>
  <c r="I1235" i="17"/>
  <c r="I1236" i="17"/>
  <c r="I1237" i="17"/>
  <c r="I1238" i="17"/>
  <c r="I1239" i="17"/>
  <c r="I1240" i="17"/>
  <c r="I1241" i="17"/>
  <c r="I1242" i="17"/>
  <c r="I1243" i="17"/>
  <c r="I1244" i="17"/>
  <c r="I1245" i="17"/>
  <c r="I1246" i="17"/>
  <c r="I1247" i="17"/>
  <c r="I1248" i="17"/>
  <c r="I1249" i="17"/>
  <c r="I1250" i="17"/>
  <c r="I1251" i="17"/>
  <c r="I1252" i="17"/>
  <c r="I1253" i="17"/>
  <c r="I1254" i="17"/>
  <c r="I1255" i="17"/>
  <c r="I1256" i="17"/>
  <c r="I1257" i="17"/>
  <c r="I1258" i="17"/>
  <c r="I1259" i="17"/>
  <c r="I1260" i="17"/>
  <c r="I1261" i="17"/>
  <c r="I1262" i="17"/>
  <c r="I1263" i="17"/>
  <c r="I1264" i="17"/>
  <c r="I1265" i="17"/>
  <c r="I1266" i="17"/>
  <c r="I1267" i="17"/>
  <c r="I1268" i="17"/>
  <c r="I1269" i="17"/>
  <c r="I1270" i="17"/>
  <c r="I1271" i="17"/>
  <c r="I1272" i="17"/>
  <c r="I1273" i="17"/>
  <c r="I1274" i="17"/>
  <c r="I1275" i="17"/>
  <c r="I1276" i="17"/>
  <c r="I1277" i="17"/>
  <c r="I1278" i="17"/>
  <c r="I1279" i="17"/>
  <c r="I1280" i="17"/>
  <c r="I1281" i="17"/>
  <c r="I1282" i="17"/>
  <c r="I1283" i="17"/>
  <c r="I1284" i="17"/>
  <c r="I1285" i="17"/>
  <c r="I1286" i="17"/>
  <c r="I1287" i="17"/>
  <c r="I1288" i="17"/>
  <c r="I1289" i="17"/>
  <c r="I1290" i="17"/>
  <c r="I1291" i="17"/>
  <c r="I1292" i="17"/>
  <c r="I1293" i="17"/>
  <c r="I1294" i="17"/>
  <c r="I1295" i="17"/>
  <c r="I1296" i="17"/>
  <c r="I1297" i="17"/>
  <c r="I1298" i="17"/>
  <c r="I1299" i="17"/>
  <c r="I1300" i="17"/>
  <c r="I1301" i="17"/>
  <c r="I1302" i="17"/>
  <c r="I1303" i="17"/>
  <c r="I1304" i="17"/>
  <c r="I1305" i="17"/>
  <c r="I1306" i="17"/>
  <c r="I1307" i="17"/>
  <c r="I1308" i="17"/>
  <c r="I1309" i="17"/>
  <c r="I1310" i="17"/>
  <c r="I1311" i="17"/>
  <c r="I1312" i="17"/>
  <c r="I1313" i="17"/>
  <c r="I1314" i="17"/>
  <c r="I1315" i="17"/>
  <c r="I1316" i="17"/>
  <c r="I1317" i="17"/>
  <c r="I1318" i="17"/>
  <c r="I1319" i="17"/>
  <c r="I1320" i="17"/>
  <c r="I1321" i="17"/>
  <c r="I1322" i="17"/>
  <c r="I1323" i="17"/>
  <c r="I1324" i="17"/>
  <c r="I1325" i="17"/>
  <c r="I1326" i="17"/>
  <c r="I1327" i="17"/>
  <c r="I1328" i="17"/>
  <c r="I1329" i="17"/>
  <c r="I1330" i="17"/>
  <c r="I1331" i="17"/>
  <c r="I1332" i="17"/>
  <c r="I1333" i="17"/>
  <c r="I1334" i="17"/>
  <c r="I1335" i="17"/>
  <c r="I1336" i="17"/>
  <c r="I1337" i="17"/>
  <c r="I1338" i="17"/>
  <c r="I1339" i="17"/>
  <c r="I1340" i="17"/>
  <c r="I1341" i="17"/>
  <c r="I1342" i="17"/>
  <c r="I1343" i="17"/>
  <c r="I1344" i="17"/>
  <c r="I1345" i="17"/>
  <c r="I1346" i="17"/>
  <c r="I1347" i="17"/>
  <c r="I1348" i="17"/>
  <c r="I1349" i="17"/>
  <c r="I1350" i="17"/>
  <c r="I1351" i="17"/>
  <c r="I1352" i="17"/>
  <c r="I1353" i="17"/>
  <c r="I1354" i="17"/>
  <c r="I1355" i="17"/>
  <c r="I1356" i="17"/>
  <c r="I1357" i="17"/>
  <c r="I1358" i="17"/>
  <c r="I1359" i="17"/>
  <c r="I1360" i="17"/>
  <c r="I1361" i="17"/>
  <c r="I1362" i="17"/>
  <c r="I1363" i="17"/>
  <c r="I1364" i="17"/>
  <c r="I1365" i="17"/>
  <c r="I1366" i="17"/>
  <c r="I1367" i="17"/>
  <c r="I1368" i="17"/>
  <c r="I1369" i="17"/>
  <c r="I1370" i="17"/>
  <c r="I1371" i="17"/>
  <c r="I1372" i="17"/>
  <c r="I1373" i="17"/>
  <c r="I1374" i="17"/>
  <c r="I1375" i="17"/>
  <c r="I1376" i="17"/>
  <c r="I1377" i="17"/>
  <c r="I1378" i="17"/>
  <c r="I1379" i="17"/>
  <c r="I1380" i="17"/>
  <c r="I1381" i="17"/>
  <c r="I1382" i="17"/>
  <c r="I1383" i="17"/>
  <c r="I1384" i="17"/>
  <c r="I1385" i="17"/>
  <c r="I1386" i="17"/>
  <c r="I1387" i="17"/>
  <c r="I1388" i="17"/>
  <c r="I1389" i="17"/>
  <c r="I1390" i="17"/>
  <c r="I1391" i="17"/>
  <c r="I1392" i="17"/>
  <c r="I1393" i="17"/>
  <c r="I1394" i="17"/>
  <c r="I1395" i="17"/>
  <c r="I1396" i="17"/>
  <c r="I1397" i="17"/>
  <c r="I1398" i="17"/>
  <c r="I1399" i="17"/>
  <c r="I1400" i="17"/>
  <c r="I1401" i="17"/>
  <c r="I1402" i="17"/>
  <c r="I1403" i="17"/>
  <c r="I1404" i="17"/>
  <c r="I1405" i="17"/>
  <c r="I1406" i="17"/>
  <c r="I1407" i="17"/>
  <c r="I1408" i="17"/>
  <c r="I1409" i="17"/>
  <c r="I1410" i="17"/>
  <c r="I1411" i="17"/>
  <c r="I1412" i="17"/>
  <c r="I1413" i="17"/>
  <c r="I1414" i="17"/>
  <c r="I1415" i="17"/>
  <c r="I1416" i="17"/>
  <c r="I1417" i="17"/>
  <c r="I1418" i="17"/>
  <c r="I1419" i="17"/>
  <c r="I1420" i="17"/>
  <c r="I1421" i="17"/>
  <c r="I1422" i="17"/>
  <c r="I1423" i="17"/>
  <c r="I1424" i="17"/>
  <c r="I1425" i="17"/>
  <c r="I1426" i="17"/>
  <c r="I1427" i="17"/>
  <c r="I1428" i="17"/>
  <c r="I1429" i="17"/>
  <c r="I1430" i="17"/>
  <c r="I1431" i="17"/>
  <c r="I1432" i="17"/>
  <c r="I1433" i="17"/>
  <c r="I1434" i="17"/>
  <c r="I1435" i="17"/>
  <c r="I1436" i="17"/>
  <c r="I1437" i="17"/>
  <c r="I1438" i="17"/>
  <c r="I1439" i="17"/>
  <c r="I1440" i="17"/>
  <c r="I1441" i="17"/>
  <c r="I1442" i="17"/>
  <c r="I1443" i="17"/>
  <c r="I1444" i="17"/>
  <c r="I1445" i="17"/>
  <c r="I1446" i="17"/>
  <c r="I1447" i="17"/>
  <c r="I1448" i="17"/>
  <c r="I1449" i="17"/>
  <c r="I1450" i="17"/>
  <c r="I1451" i="17"/>
  <c r="I1452" i="17"/>
  <c r="I1453" i="17"/>
  <c r="I1454" i="17"/>
  <c r="I1455" i="17"/>
  <c r="I1456" i="17"/>
  <c r="I1457" i="17"/>
  <c r="I1458" i="17"/>
  <c r="I1459" i="17"/>
  <c r="I1460" i="17"/>
  <c r="I1461" i="17"/>
  <c r="I1462" i="17"/>
  <c r="I1463" i="17"/>
  <c r="I1464" i="17"/>
  <c r="I1465" i="17"/>
  <c r="I1466" i="17"/>
  <c r="I1467" i="17"/>
  <c r="I1468" i="17"/>
  <c r="I1469" i="17"/>
  <c r="I1470" i="17"/>
  <c r="I1471" i="17"/>
  <c r="I1472" i="17"/>
  <c r="I1473" i="17"/>
  <c r="I1474" i="17"/>
  <c r="I1475" i="17"/>
  <c r="I1476" i="17"/>
  <c r="I1477" i="17"/>
  <c r="I1478" i="17"/>
  <c r="I1479" i="17"/>
  <c r="I1480" i="17"/>
  <c r="I1481" i="17"/>
  <c r="I1482" i="17"/>
  <c r="I1483" i="17"/>
  <c r="I1484" i="17"/>
  <c r="I1485" i="17"/>
  <c r="I1486" i="17"/>
  <c r="I1487" i="17"/>
  <c r="I1488" i="17"/>
  <c r="I1489" i="17"/>
  <c r="I1490" i="17"/>
  <c r="I1491" i="17"/>
  <c r="I1492" i="17"/>
  <c r="I1493" i="17"/>
  <c r="I1494" i="17"/>
  <c r="I1495" i="17"/>
  <c r="I1496" i="17"/>
  <c r="I1497" i="17"/>
  <c r="I1498" i="17"/>
  <c r="I1499" i="17"/>
  <c r="I1500" i="17"/>
  <c r="I1501" i="17"/>
  <c r="I1502" i="17"/>
  <c r="I1503" i="17"/>
  <c r="I1504" i="17"/>
  <c r="I1505" i="17"/>
  <c r="I1506" i="17"/>
  <c r="I1507" i="17"/>
  <c r="I1508" i="17"/>
  <c r="I1509" i="17"/>
  <c r="I1510" i="17"/>
  <c r="I1511" i="17"/>
  <c r="I1512" i="17"/>
  <c r="I1513" i="17"/>
  <c r="I1514" i="17"/>
  <c r="I1515" i="17"/>
  <c r="I1516" i="17"/>
  <c r="I1517" i="17"/>
  <c r="I1518" i="17"/>
  <c r="I1519" i="17"/>
  <c r="I1520" i="17"/>
  <c r="I1521" i="17"/>
  <c r="I1522" i="17"/>
  <c r="I1523" i="17"/>
  <c r="I1524" i="17"/>
  <c r="I1525" i="17"/>
  <c r="I1526" i="17"/>
  <c r="I1527" i="17"/>
  <c r="I1528" i="17"/>
  <c r="I1529" i="17"/>
  <c r="I1530" i="17"/>
  <c r="I1531" i="17"/>
  <c r="I1532" i="17"/>
  <c r="I1533" i="17"/>
  <c r="I1534" i="17"/>
  <c r="I1535" i="17"/>
  <c r="I1536" i="17"/>
  <c r="I1537" i="17"/>
  <c r="I1538" i="17"/>
  <c r="I1539" i="17"/>
  <c r="I1540" i="17"/>
  <c r="I1541" i="17"/>
  <c r="I1542" i="17"/>
  <c r="I1543" i="17"/>
  <c r="I1544" i="17"/>
  <c r="I1545" i="17"/>
  <c r="I1546" i="17"/>
  <c r="I1547" i="17"/>
  <c r="I1548" i="17"/>
  <c r="I1549" i="17"/>
  <c r="I1550" i="17"/>
  <c r="I1551" i="17"/>
  <c r="I1552" i="17"/>
  <c r="I1553" i="17"/>
  <c r="I1554" i="17"/>
  <c r="I1555" i="17"/>
  <c r="I1556" i="17"/>
  <c r="I1557" i="17"/>
  <c r="I1558" i="17"/>
  <c r="I1559" i="17"/>
  <c r="I1560" i="17"/>
  <c r="I1561" i="17"/>
  <c r="I1562" i="17"/>
  <c r="I1563" i="17"/>
  <c r="I1564" i="17"/>
  <c r="I1565" i="17"/>
  <c r="I1566" i="17"/>
  <c r="I1567" i="17"/>
  <c r="I1568" i="17"/>
  <c r="I1569" i="17"/>
  <c r="I1570" i="17"/>
  <c r="I1571" i="17"/>
  <c r="I1572" i="17"/>
  <c r="I1573" i="17"/>
  <c r="I1574" i="17"/>
  <c r="I1575" i="17"/>
  <c r="I1576" i="17"/>
  <c r="I1577" i="17"/>
  <c r="I1578" i="17"/>
  <c r="I1579" i="17"/>
  <c r="I1580" i="17"/>
  <c r="I1581" i="17"/>
  <c r="I1582" i="17"/>
  <c r="I1583" i="17"/>
  <c r="I1584" i="17"/>
  <c r="I1585" i="17"/>
  <c r="I1586" i="17"/>
  <c r="I1587" i="17"/>
  <c r="I1588" i="17"/>
  <c r="I1589" i="17"/>
  <c r="I1590" i="17"/>
  <c r="I1591" i="17"/>
  <c r="I1592" i="17"/>
  <c r="I1593" i="17"/>
  <c r="I1594" i="17"/>
  <c r="I1595" i="17"/>
  <c r="I1596" i="17"/>
  <c r="I1597" i="17"/>
  <c r="I1598" i="17"/>
  <c r="I1599" i="17"/>
  <c r="I1600" i="17"/>
  <c r="I1601" i="17"/>
  <c r="I1602" i="17"/>
  <c r="I1603" i="17"/>
  <c r="I1604" i="17"/>
  <c r="I1605" i="17"/>
  <c r="I1606" i="17"/>
  <c r="I1607" i="17"/>
  <c r="I1608" i="17"/>
  <c r="I1609" i="17"/>
  <c r="I1610" i="17"/>
  <c r="I1611" i="17"/>
  <c r="I1612" i="17"/>
  <c r="I1613" i="17"/>
  <c r="I1614" i="17"/>
  <c r="I1615" i="17"/>
  <c r="I1616" i="17"/>
  <c r="I1617" i="17"/>
  <c r="I1618" i="17"/>
  <c r="I1619" i="17"/>
  <c r="I1620" i="17"/>
  <c r="I1621" i="17"/>
  <c r="I1622" i="17"/>
  <c r="I1623" i="17"/>
  <c r="I1624" i="17"/>
  <c r="I1625" i="17"/>
  <c r="I1626" i="17"/>
  <c r="I1627" i="17"/>
  <c r="I1628" i="17"/>
  <c r="I1629" i="17"/>
  <c r="I1630" i="17"/>
  <c r="I1631" i="17"/>
  <c r="I1632" i="17"/>
  <c r="I1633" i="17"/>
  <c r="I1634" i="17"/>
  <c r="I1635" i="17"/>
  <c r="I1636" i="17"/>
  <c r="I1637" i="17"/>
  <c r="I1638" i="17"/>
  <c r="I1639" i="17"/>
  <c r="I1640" i="17"/>
  <c r="I1641" i="17"/>
  <c r="I1642" i="17"/>
  <c r="I1643" i="17"/>
  <c r="I1644" i="17"/>
  <c r="I1645" i="17"/>
  <c r="I1646" i="17"/>
  <c r="I1647" i="17"/>
  <c r="I1648" i="17"/>
  <c r="I1649" i="17"/>
  <c r="I1650" i="17"/>
  <c r="I1651" i="17"/>
  <c r="I1652" i="17"/>
  <c r="I1653" i="17"/>
  <c r="I1654" i="17"/>
  <c r="I1655" i="17"/>
  <c r="I1656" i="17"/>
  <c r="I1657" i="17"/>
  <c r="I1658" i="17"/>
  <c r="I1659" i="17"/>
  <c r="I1660" i="17"/>
  <c r="I1661" i="17"/>
  <c r="I1662" i="17"/>
  <c r="I1663" i="17"/>
  <c r="I1664" i="17"/>
  <c r="I1665" i="17"/>
  <c r="I1666" i="17"/>
  <c r="I1667" i="17"/>
  <c r="I1668" i="17"/>
  <c r="I1669" i="17"/>
  <c r="I1670" i="17"/>
  <c r="I1671" i="17"/>
  <c r="I1672" i="17"/>
  <c r="I1673" i="17"/>
  <c r="I1674" i="17"/>
  <c r="I1675" i="17"/>
  <c r="I1676" i="17"/>
  <c r="I1677" i="17"/>
  <c r="I1678" i="17"/>
  <c r="I1679" i="17"/>
  <c r="I1680" i="17"/>
  <c r="I1681" i="17"/>
  <c r="I1682" i="17"/>
  <c r="I1683" i="17"/>
  <c r="I1684" i="17"/>
  <c r="I1685" i="17"/>
  <c r="I1686" i="17"/>
  <c r="I1687" i="17"/>
  <c r="I1688" i="17"/>
  <c r="I1689" i="17"/>
  <c r="I1690" i="17"/>
  <c r="I1691" i="17"/>
  <c r="I1692" i="17"/>
  <c r="I1693" i="17"/>
  <c r="I1694" i="17"/>
  <c r="I1695" i="17"/>
  <c r="I1696" i="17"/>
  <c r="I1697" i="17"/>
  <c r="I1698" i="17"/>
  <c r="I1699" i="17"/>
  <c r="I1700" i="17"/>
  <c r="I1701" i="17"/>
  <c r="I1702" i="17"/>
  <c r="I1703" i="17"/>
  <c r="I1704" i="17"/>
  <c r="I1705" i="17"/>
  <c r="I1706" i="17"/>
  <c r="I1707" i="17"/>
  <c r="I1708" i="17"/>
  <c r="I1709" i="17"/>
  <c r="I1710" i="17"/>
  <c r="I1711" i="17"/>
  <c r="I1712" i="17"/>
  <c r="I1713" i="17"/>
  <c r="I1714" i="17"/>
  <c r="I1715" i="17"/>
  <c r="I1716" i="17"/>
  <c r="I1717" i="17"/>
  <c r="I1718" i="17"/>
  <c r="I1719" i="17"/>
  <c r="I1720" i="17"/>
  <c r="I1721" i="17"/>
  <c r="I1722" i="17"/>
  <c r="I1723" i="17"/>
  <c r="I1724" i="17"/>
  <c r="I1725" i="17"/>
  <c r="I1726" i="17"/>
  <c r="I1727" i="17"/>
  <c r="I1728" i="17"/>
  <c r="I1729" i="17"/>
  <c r="I1730" i="17"/>
  <c r="I1731" i="17"/>
  <c r="I1732" i="17"/>
  <c r="I1733" i="17"/>
  <c r="I1734" i="17"/>
  <c r="I1735" i="17"/>
  <c r="I1736" i="17"/>
  <c r="I1737" i="17"/>
  <c r="I1738" i="17"/>
  <c r="I1739" i="17"/>
  <c r="I1740" i="17"/>
  <c r="I1741" i="17"/>
  <c r="I1742" i="17"/>
  <c r="I1743" i="17"/>
  <c r="I1744" i="17"/>
  <c r="I1745" i="17"/>
  <c r="I1746" i="17"/>
  <c r="I1747" i="17"/>
  <c r="I1748" i="17"/>
  <c r="I1749" i="17"/>
  <c r="I1750" i="17"/>
  <c r="I1751" i="17"/>
  <c r="I1752" i="17"/>
  <c r="I1753" i="17"/>
  <c r="I1754" i="17"/>
  <c r="I1755" i="17"/>
  <c r="I1756" i="17"/>
  <c r="I1757" i="17"/>
  <c r="I1758" i="17"/>
  <c r="I1759" i="17"/>
  <c r="I1760" i="17"/>
  <c r="I1761" i="17"/>
  <c r="I1762" i="17"/>
  <c r="I1763" i="17"/>
  <c r="I1764" i="17"/>
  <c r="I1765" i="17"/>
  <c r="I1766" i="17"/>
  <c r="I1767" i="17"/>
  <c r="I1768" i="17"/>
  <c r="I1769" i="17"/>
  <c r="I1770" i="17"/>
  <c r="I1771" i="17"/>
  <c r="I1772" i="17"/>
  <c r="I1773" i="17"/>
  <c r="I1774" i="17"/>
  <c r="I1775" i="17"/>
  <c r="I1776" i="17"/>
  <c r="I1777" i="17"/>
  <c r="I1778" i="17"/>
  <c r="I1779" i="17"/>
  <c r="I1780" i="17"/>
  <c r="I1781" i="17"/>
  <c r="I1782" i="17"/>
  <c r="I1783" i="17"/>
  <c r="I1784" i="17"/>
  <c r="I1785" i="17"/>
  <c r="I1786" i="17"/>
  <c r="I1787" i="17"/>
  <c r="I1788" i="17"/>
  <c r="I1789" i="17"/>
  <c r="I1790" i="17"/>
  <c r="I1791" i="17"/>
  <c r="I1792" i="17"/>
  <c r="I1793" i="17"/>
  <c r="I1794" i="17"/>
  <c r="I1795" i="17"/>
  <c r="I1796" i="17"/>
  <c r="I1797" i="17"/>
  <c r="I1798" i="17"/>
  <c r="I1799" i="17"/>
  <c r="I1800" i="17"/>
  <c r="I1801" i="17"/>
  <c r="I1802" i="17"/>
  <c r="I1803" i="17"/>
  <c r="I1804" i="17"/>
  <c r="I1805" i="17"/>
  <c r="B13" i="30" l="1"/>
  <c r="C13" i="30"/>
  <c r="C12" i="30"/>
  <c r="B12" i="30"/>
</calcChain>
</file>

<file path=xl/sharedStrings.xml><?xml version="1.0" encoding="utf-8"?>
<sst xmlns="http://schemas.openxmlformats.org/spreadsheetml/2006/main" count="5821" uniqueCount="793">
  <si>
    <t>#</t>
  </si>
  <si>
    <t>Cliente</t>
  </si>
  <si>
    <t>Contato</t>
  </si>
  <si>
    <t>Pessoas</t>
  </si>
  <si>
    <t>Data</t>
  </si>
  <si>
    <t>Passeio</t>
  </si>
  <si>
    <t>Representante</t>
  </si>
  <si>
    <t>Valor Pago</t>
  </si>
  <si>
    <t>Litoral</t>
  </si>
  <si>
    <t>Estado</t>
  </si>
  <si>
    <t>Polyanna</t>
  </si>
  <si>
    <t>Francês + Gunga</t>
  </si>
  <si>
    <t>Ana</t>
  </si>
  <si>
    <t>Emerson</t>
  </si>
  <si>
    <t>Porto de Galinhas (PE)</t>
  </si>
  <si>
    <t>Lara</t>
  </si>
  <si>
    <t>Maragogi</t>
  </si>
  <si>
    <t>Bruna</t>
  </si>
  <si>
    <t>São Miguel dos Milagres</t>
  </si>
  <si>
    <t>João</t>
  </si>
  <si>
    <t>Mariana</t>
  </si>
  <si>
    <t>Pedro</t>
  </si>
  <si>
    <t>Suellen</t>
  </si>
  <si>
    <t>9 Ilhas</t>
  </si>
  <si>
    <t>Diego</t>
  </si>
  <si>
    <t>Capitão Nicolas</t>
  </si>
  <si>
    <t>Filipe</t>
  </si>
  <si>
    <t>Praia de Carneiros (PE)</t>
  </si>
  <si>
    <t>Marcelo</t>
  </si>
  <si>
    <t>Kayro</t>
  </si>
  <si>
    <t>Crislane</t>
  </si>
  <si>
    <t>Diogo</t>
  </si>
  <si>
    <t>Jennifer</t>
  </si>
  <si>
    <t>Giselle</t>
  </si>
  <si>
    <t>Guga</t>
  </si>
  <si>
    <t>Mainara</t>
  </si>
  <si>
    <t>Paripueira</t>
  </si>
  <si>
    <t>Julia</t>
  </si>
  <si>
    <t>Dunas de Marapé</t>
  </si>
  <si>
    <t>Alexandre</t>
  </si>
  <si>
    <t>Santuário Eco Santa Teresa</t>
  </si>
  <si>
    <t>Carolina</t>
  </si>
  <si>
    <t>Anais</t>
  </si>
  <si>
    <t>Thaissa</t>
  </si>
  <si>
    <t>Foz do São Francisco</t>
  </si>
  <si>
    <t>Tainara</t>
  </si>
  <si>
    <t>Matheus</t>
  </si>
  <si>
    <t>Vanessa</t>
  </si>
  <si>
    <t>Thais</t>
  </si>
  <si>
    <t>Bianca</t>
  </si>
  <si>
    <t>Felipe</t>
  </si>
  <si>
    <t>Vinicius</t>
  </si>
  <si>
    <t>Thamily</t>
  </si>
  <si>
    <t>Hibiscus Beach Club (Ipioca)</t>
  </si>
  <si>
    <t>Fabio</t>
  </si>
  <si>
    <t>Corais Beach Club</t>
  </si>
  <si>
    <t>Gabriel</t>
  </si>
  <si>
    <t>Joao</t>
  </si>
  <si>
    <t>Gyander</t>
  </si>
  <si>
    <t>Caroline</t>
  </si>
  <si>
    <t>Jackeline</t>
  </si>
  <si>
    <t>Maria</t>
  </si>
  <si>
    <t>Lucas</t>
  </si>
  <si>
    <t>Canions do São Francisco</t>
  </si>
  <si>
    <t>Arthur</t>
  </si>
  <si>
    <t>Gabriella</t>
  </si>
  <si>
    <t>Clara</t>
  </si>
  <si>
    <t>Victor</t>
  </si>
  <si>
    <t>Talita</t>
  </si>
  <si>
    <t>Luiza</t>
  </si>
  <si>
    <t>Rodrigo</t>
  </si>
  <si>
    <t>Enily</t>
  </si>
  <si>
    <t>Caio</t>
  </si>
  <si>
    <t>Raphaella</t>
  </si>
  <si>
    <t>Emanuel</t>
  </si>
  <si>
    <t>Daniel</t>
  </si>
  <si>
    <t>Sheila</t>
  </si>
  <si>
    <t>Natalia</t>
  </si>
  <si>
    <t>Luana</t>
  </si>
  <si>
    <t>Pamela</t>
  </si>
  <si>
    <t>Isabela</t>
  </si>
  <si>
    <t>Fabiano</t>
  </si>
  <si>
    <t>Marcos</t>
  </si>
  <si>
    <t>Francis</t>
  </si>
  <si>
    <t>Marco</t>
  </si>
  <si>
    <t>Bernardo</t>
  </si>
  <si>
    <t>Michely</t>
  </si>
  <si>
    <t>Giulia</t>
  </si>
  <si>
    <t>Andressa</t>
  </si>
  <si>
    <t>Danielle</t>
  </si>
  <si>
    <t>Gabriela</t>
  </si>
  <si>
    <t>Yan</t>
  </si>
  <si>
    <t>Eduardo</t>
  </si>
  <si>
    <t>Paula</t>
  </si>
  <si>
    <t>Rayssa</t>
  </si>
  <si>
    <t>Guilherme</t>
  </si>
  <si>
    <t>Zenaide</t>
  </si>
  <si>
    <t>Rebecca</t>
  </si>
  <si>
    <t>Giovanna</t>
  </si>
  <si>
    <t>Leonardo</t>
  </si>
  <si>
    <t>Fernando</t>
  </si>
  <si>
    <t>Wallace</t>
  </si>
  <si>
    <t>Aline</t>
  </si>
  <si>
    <t>Tiago</t>
  </si>
  <si>
    <t>Luan</t>
  </si>
  <si>
    <t>Beatriz</t>
  </si>
  <si>
    <t>Larissa</t>
  </si>
  <si>
    <t>George</t>
  </si>
  <si>
    <t>Paloma</t>
  </si>
  <si>
    <t>Bibiana</t>
  </si>
  <si>
    <t>Samela</t>
  </si>
  <si>
    <t>Milena</t>
  </si>
  <si>
    <t>Renato</t>
  </si>
  <si>
    <t>Amannda</t>
  </si>
  <si>
    <t>Maxsuell</t>
  </si>
  <si>
    <t>Analia</t>
  </si>
  <si>
    <t>Ranyelle</t>
  </si>
  <si>
    <t>Adriane</t>
  </si>
  <si>
    <t>Isabella</t>
  </si>
  <si>
    <t>Barbara</t>
  </si>
  <si>
    <t>Gustavo</t>
  </si>
  <si>
    <t>Dhiana</t>
  </si>
  <si>
    <t>Thamires</t>
  </si>
  <si>
    <t>Bruno</t>
  </si>
  <si>
    <t>Samaia</t>
  </si>
  <si>
    <t>Juliana</t>
  </si>
  <si>
    <t>Jairo</t>
  </si>
  <si>
    <t>Rafaela</t>
  </si>
  <si>
    <t>Kariny</t>
  </si>
  <si>
    <t>Talles</t>
  </si>
  <si>
    <t>Tatiana</t>
  </si>
  <si>
    <t>Breno</t>
  </si>
  <si>
    <t>Nicole</t>
  </si>
  <si>
    <t>Stenio</t>
  </si>
  <si>
    <t>Thayna</t>
  </si>
  <si>
    <t>Nicolle</t>
  </si>
  <si>
    <t>Lais</t>
  </si>
  <si>
    <t>Rebeca</t>
  </si>
  <si>
    <t>Raissa</t>
  </si>
  <si>
    <t>Renata</t>
  </si>
  <si>
    <t>Ligia</t>
  </si>
  <si>
    <t>Lorenzo</t>
  </si>
  <si>
    <t>Willian</t>
  </si>
  <si>
    <t>Erick</t>
  </si>
  <si>
    <t>Wendel</t>
  </si>
  <si>
    <t>Pietro</t>
  </si>
  <si>
    <t>Veronyca</t>
  </si>
  <si>
    <t>Louise</t>
  </si>
  <si>
    <t>Ricardo</t>
  </si>
  <si>
    <t>Victoria</t>
  </si>
  <si>
    <t>Vivian</t>
  </si>
  <si>
    <t>Aissa</t>
  </si>
  <si>
    <t>Niosvagne</t>
  </si>
  <si>
    <t>Marianna</t>
  </si>
  <si>
    <t>Isabelle</t>
  </si>
  <si>
    <t>Savio</t>
  </si>
  <si>
    <t>Taiana</t>
  </si>
  <si>
    <t>Liege</t>
  </si>
  <si>
    <t>Maick</t>
  </si>
  <si>
    <t>Ronaldo</t>
  </si>
  <si>
    <t>Samuel</t>
  </si>
  <si>
    <t>Joelson</t>
  </si>
  <si>
    <t>Mateus</t>
  </si>
  <si>
    <t>Jonas</t>
  </si>
  <si>
    <t>Romario</t>
  </si>
  <si>
    <t>Gabriele</t>
  </si>
  <si>
    <t>Davi</t>
  </si>
  <si>
    <t>Iza</t>
  </si>
  <si>
    <t>Thiago</t>
  </si>
  <si>
    <t>Leticia</t>
  </si>
  <si>
    <t>Vitoria</t>
  </si>
  <si>
    <t>Sofia</t>
  </si>
  <si>
    <t>Jacqueline</t>
  </si>
  <si>
    <t>Michelle</t>
  </si>
  <si>
    <t>Cesar</t>
  </si>
  <si>
    <t>Taynara</t>
  </si>
  <si>
    <t>Keli</t>
  </si>
  <si>
    <t>Gyselly</t>
  </si>
  <si>
    <t>Flora</t>
  </si>
  <si>
    <t>Gianfranco</t>
  </si>
  <si>
    <t>Isabel</t>
  </si>
  <si>
    <t>Debora</t>
  </si>
  <si>
    <t>Canaa</t>
  </si>
  <si>
    <t>Angelo</t>
  </si>
  <si>
    <t>Moises</t>
  </si>
  <si>
    <t>Huriel</t>
  </si>
  <si>
    <t>Delano</t>
  </si>
  <si>
    <t>Michele</t>
  </si>
  <si>
    <t>Monike</t>
  </si>
  <si>
    <t>Jose</t>
  </si>
  <si>
    <t>Renan</t>
  </si>
  <si>
    <t>Denilson</t>
  </si>
  <si>
    <t>Saulo</t>
  </si>
  <si>
    <t>Ednaldo</t>
  </si>
  <si>
    <t>Jeaninne</t>
  </si>
  <si>
    <t>Alef</t>
  </si>
  <si>
    <t>Brenda</t>
  </si>
  <si>
    <t>Patrick</t>
  </si>
  <si>
    <t>Hiram</t>
  </si>
  <si>
    <t>Andre</t>
  </si>
  <si>
    <t>Melyssa</t>
  </si>
  <si>
    <t>Gisele</t>
  </si>
  <si>
    <t>Monique</t>
  </si>
  <si>
    <t>Geovana</t>
  </si>
  <si>
    <t>Rhanna</t>
  </si>
  <si>
    <t>Marjorye</t>
  </si>
  <si>
    <t>Wanessa</t>
  </si>
  <si>
    <t>Mylena</t>
  </si>
  <si>
    <t>Weslley</t>
  </si>
  <si>
    <t>Belit</t>
  </si>
  <si>
    <t>Akhenaton</t>
  </si>
  <si>
    <t>Marselle</t>
  </si>
  <si>
    <t>Angel</t>
  </si>
  <si>
    <t>Ananda</t>
  </si>
  <si>
    <t>Nattana</t>
  </si>
  <si>
    <t>Leila</t>
  </si>
  <si>
    <t>Erica</t>
  </si>
  <si>
    <t>Juliane</t>
  </si>
  <si>
    <t>Kleiton</t>
  </si>
  <si>
    <t>Eloiza</t>
  </si>
  <si>
    <t>Ingrid</t>
  </si>
  <si>
    <t>Brian</t>
  </si>
  <si>
    <t>Lu</t>
  </si>
  <si>
    <t>Lucio</t>
  </si>
  <si>
    <t>Socrates</t>
  </si>
  <si>
    <t>Luisa</t>
  </si>
  <si>
    <t>Paulo</t>
  </si>
  <si>
    <t>Laura</t>
  </si>
  <si>
    <t>Liv</t>
  </si>
  <si>
    <t>Vitor</t>
  </si>
  <si>
    <t>Fernanda</t>
  </si>
  <si>
    <t>Rafael</t>
  </si>
  <si>
    <t>Camila</t>
  </si>
  <si>
    <t>Denison</t>
  </si>
  <si>
    <t>Nayara</t>
  </si>
  <si>
    <t>Carmen</t>
  </si>
  <si>
    <t>Marina</t>
  </si>
  <si>
    <t>Priscila</t>
  </si>
  <si>
    <t>Amanda</t>
  </si>
  <si>
    <t>Marise</t>
  </si>
  <si>
    <t>Angela</t>
  </si>
  <si>
    <t>Henrique</t>
  </si>
  <si>
    <t>Andreana</t>
  </si>
  <si>
    <t>Queren</t>
  </si>
  <si>
    <t>Jurlene</t>
  </si>
  <si>
    <t>Izadora</t>
  </si>
  <si>
    <t>Yago</t>
  </si>
  <si>
    <t>Isabele</t>
  </si>
  <si>
    <t>Thauan</t>
  </si>
  <si>
    <t>Alexandra</t>
  </si>
  <si>
    <t>Danillo</t>
  </si>
  <si>
    <t>Hellen</t>
  </si>
  <si>
    <t>Camilla</t>
  </si>
  <si>
    <t>Hudson</t>
  </si>
  <si>
    <t>Israel</t>
  </si>
  <si>
    <t>Mayco</t>
  </si>
  <si>
    <t>Yasmin</t>
  </si>
  <si>
    <t>Mayara</t>
  </si>
  <si>
    <t>Eduarda</t>
  </si>
  <si>
    <t>Jessica</t>
  </si>
  <si>
    <t>Dhyan</t>
  </si>
  <si>
    <t>Lucian</t>
  </si>
  <si>
    <t>Junior</t>
  </si>
  <si>
    <t>Mattheus</t>
  </si>
  <si>
    <t>Sarah</t>
  </si>
  <si>
    <t>Thalya</t>
  </si>
  <si>
    <t>Luiz</t>
  </si>
  <si>
    <t>Maiara</t>
  </si>
  <si>
    <t>Melina</t>
  </si>
  <si>
    <t>Acacio</t>
  </si>
  <si>
    <t>Clelio</t>
  </si>
  <si>
    <t>Lorena</t>
  </si>
  <si>
    <t>Igor</t>
  </si>
  <si>
    <t>Millena</t>
  </si>
  <si>
    <t>Richard</t>
  </si>
  <si>
    <t>Douglas</t>
  </si>
  <si>
    <t>Jorge</t>
  </si>
  <si>
    <t>Deyvidy</t>
  </si>
  <si>
    <t>Mariah</t>
  </si>
  <si>
    <t>Giovanni</t>
  </si>
  <si>
    <t>Gabriely</t>
  </si>
  <si>
    <t>Alexia</t>
  </si>
  <si>
    <t>Ramon</t>
  </si>
  <si>
    <t>Luciana</t>
  </si>
  <si>
    <t>Nayaha</t>
  </si>
  <si>
    <t>Saynarah</t>
  </si>
  <si>
    <t>Vanderlei</t>
  </si>
  <si>
    <t>Lander</t>
  </si>
  <si>
    <t>Martha</t>
  </si>
  <si>
    <t>Tayna</t>
  </si>
  <si>
    <t>Agnes</t>
  </si>
  <si>
    <t>Raquel</t>
  </si>
  <si>
    <t>Ruberval</t>
  </si>
  <si>
    <t>Admar</t>
  </si>
  <si>
    <t>Josilene</t>
  </si>
  <si>
    <t>Emylly</t>
  </si>
  <si>
    <t>Nemias</t>
  </si>
  <si>
    <t>Stefhany</t>
  </si>
  <si>
    <t>Erika</t>
  </si>
  <si>
    <t>Alexa</t>
  </si>
  <si>
    <t>Evelin</t>
  </si>
  <si>
    <t>Mavie</t>
  </si>
  <si>
    <t>Thaynara</t>
  </si>
  <si>
    <t>Nicolly</t>
  </si>
  <si>
    <t>Luis</t>
  </si>
  <si>
    <t>Rayane</t>
  </si>
  <si>
    <t>Nathalia</t>
  </si>
  <si>
    <t>Thuanny</t>
  </si>
  <si>
    <t>Thaiz</t>
  </si>
  <si>
    <t>Isaque</t>
  </si>
  <si>
    <t>Brunna</t>
  </si>
  <si>
    <t>Nathan</t>
  </si>
  <si>
    <t>Roberto</t>
  </si>
  <si>
    <t>Giselia</t>
  </si>
  <si>
    <t>Pablo</t>
  </si>
  <si>
    <t>Daniele</t>
  </si>
  <si>
    <t>Iasmim</t>
  </si>
  <si>
    <t>Joyce</t>
  </si>
  <si>
    <t>Marcio</t>
  </si>
  <si>
    <t>Jean</t>
  </si>
  <si>
    <t>Brunno</t>
  </si>
  <si>
    <t>Sergio</t>
  </si>
  <si>
    <t>Yandra</t>
  </si>
  <si>
    <t>Sandra</t>
  </si>
  <si>
    <t>Fredy</t>
  </si>
  <si>
    <t>Lana</t>
  </si>
  <si>
    <t>Bryan</t>
  </si>
  <si>
    <t>Josiana</t>
  </si>
  <si>
    <t>Charles</t>
  </si>
  <si>
    <t>Kauana</t>
  </si>
  <si>
    <t>Nara</t>
  </si>
  <si>
    <t>Hiann</t>
  </si>
  <si>
    <t>Daiane</t>
  </si>
  <si>
    <t>Roberta</t>
  </si>
  <si>
    <t>Hevelline</t>
  </si>
  <si>
    <t>Raphaela</t>
  </si>
  <si>
    <t>Sophia</t>
  </si>
  <si>
    <t>Iris</t>
  </si>
  <si>
    <t>Cinthia</t>
  </si>
  <si>
    <t>Thaina</t>
  </si>
  <si>
    <t>Tomas</t>
  </si>
  <si>
    <t>Denise</t>
  </si>
  <si>
    <t>Heitor</t>
  </si>
  <si>
    <t>Karine</t>
  </si>
  <si>
    <t>Hugo</t>
  </si>
  <si>
    <t>Sabrina</t>
  </si>
  <si>
    <t>Thayane</t>
  </si>
  <si>
    <t>Ranniery</t>
  </si>
  <si>
    <t>Marcella</t>
  </si>
  <si>
    <t>Fabiana</t>
  </si>
  <si>
    <t>Krissia</t>
  </si>
  <si>
    <t>Janaina</t>
  </si>
  <si>
    <t>Raul</t>
  </si>
  <si>
    <t>Patricia</t>
  </si>
  <si>
    <t>Alessandra</t>
  </si>
  <si>
    <t>Catharina</t>
  </si>
  <si>
    <t>Steffanie</t>
  </si>
  <si>
    <t>Sara</t>
  </si>
  <si>
    <t>Polyana</t>
  </si>
  <si>
    <t>Emmyly</t>
  </si>
  <si>
    <t>Herick</t>
  </si>
  <si>
    <t>Adrian</t>
  </si>
  <si>
    <t>Ruan</t>
  </si>
  <si>
    <t>Yuri</t>
  </si>
  <si>
    <t>Marcelle</t>
  </si>
  <si>
    <t>Cleyton</t>
  </si>
  <si>
    <t>Jossana</t>
  </si>
  <si>
    <t>Taina</t>
  </si>
  <si>
    <t>Tamires</t>
  </si>
  <si>
    <t>Alis</t>
  </si>
  <si>
    <t>Thyago</t>
  </si>
  <si>
    <t>Fausto</t>
  </si>
  <si>
    <t>Karoline</t>
  </si>
  <si>
    <t>Hannah</t>
  </si>
  <si>
    <t>Natasha</t>
  </si>
  <si>
    <t>Hiran</t>
  </si>
  <si>
    <t>Flavia</t>
  </si>
  <si>
    <t>Joseph</t>
  </si>
  <si>
    <t>Karina</t>
  </si>
  <si>
    <t>Vanesca</t>
  </si>
  <si>
    <t>Brenno</t>
  </si>
  <si>
    <t>Joaquim</t>
  </si>
  <si>
    <t>Carinne</t>
  </si>
  <si>
    <t>Tais</t>
  </si>
  <si>
    <t>Robert</t>
  </si>
  <si>
    <t>Iago</t>
  </si>
  <si>
    <t>Gabi</t>
  </si>
  <si>
    <t>Cyntia</t>
  </si>
  <si>
    <t>Henry</t>
  </si>
  <si>
    <t>Rafaele</t>
  </si>
  <si>
    <t>Glauber</t>
  </si>
  <si>
    <t>Amoranna</t>
  </si>
  <si>
    <t>Jonathan</t>
  </si>
  <si>
    <t>Cristiane</t>
  </si>
  <si>
    <t>Thayene</t>
  </si>
  <si>
    <t>Hemerosn</t>
  </si>
  <si>
    <t>Nina</t>
  </si>
  <si>
    <t>Lorenna</t>
  </si>
  <si>
    <t>Ellen</t>
  </si>
  <si>
    <t>Ueidi</t>
  </si>
  <si>
    <t>Hauana</t>
  </si>
  <si>
    <t>Jaquelline</t>
  </si>
  <si>
    <t>Marcela</t>
  </si>
  <si>
    <t>Jailton</t>
  </si>
  <si>
    <t>Rachel</t>
  </si>
  <si>
    <t>Allan</t>
  </si>
  <si>
    <t>Eric</t>
  </si>
  <si>
    <t>Katu</t>
  </si>
  <si>
    <t>Fabricio</t>
  </si>
  <si>
    <t>Carina</t>
  </si>
  <si>
    <t>Marilia</t>
  </si>
  <si>
    <t>Manoel</t>
  </si>
  <si>
    <t>Julya</t>
  </si>
  <si>
    <t>Thalita</t>
  </si>
  <si>
    <t>Kamilla</t>
  </si>
  <si>
    <t>William</t>
  </si>
  <si>
    <t>Euzivaldo</t>
  </si>
  <si>
    <t>Antonio</t>
  </si>
  <si>
    <t>Caique</t>
  </si>
  <si>
    <t>Jhon</t>
  </si>
  <si>
    <t>Alisson</t>
  </si>
  <si>
    <t>Mariel</t>
  </si>
  <si>
    <t>Millene</t>
  </si>
  <si>
    <t>Joane</t>
  </si>
  <si>
    <t>Geovanna</t>
  </si>
  <si>
    <t>Brennda</t>
  </si>
  <si>
    <t>Karen</t>
  </si>
  <si>
    <t>Carla</t>
  </si>
  <si>
    <t>Marcus</t>
  </si>
  <si>
    <t>Rafaella</t>
  </si>
  <si>
    <t>Fabricia</t>
  </si>
  <si>
    <t>Edward</t>
  </si>
  <si>
    <t>Dayana</t>
  </si>
  <si>
    <t>Manuela</t>
  </si>
  <si>
    <t>Leandro</t>
  </si>
  <si>
    <t>Stefanie</t>
  </si>
  <si>
    <t>Frederico</t>
  </si>
  <si>
    <t>Isadora</t>
  </si>
  <si>
    <t>Isabely</t>
  </si>
  <si>
    <t>Silvana</t>
  </si>
  <si>
    <t>Luca</t>
  </si>
  <si>
    <t>Kaue</t>
  </si>
  <si>
    <t>Amaury</t>
  </si>
  <si>
    <t>Tamara</t>
  </si>
  <si>
    <t>Suzan</t>
  </si>
  <si>
    <t>Jenifer</t>
  </si>
  <si>
    <t>Paola</t>
  </si>
  <si>
    <t>Veronica</t>
  </si>
  <si>
    <t>Sidney</t>
  </si>
  <si>
    <t>Karla</t>
  </si>
  <si>
    <t>Jeferson</t>
  </si>
  <si>
    <t>Camile</t>
  </si>
  <si>
    <t>Juan</t>
  </si>
  <si>
    <t>Carol</t>
  </si>
  <si>
    <t>Leon</t>
  </si>
  <si>
    <t>Evelyn</t>
  </si>
  <si>
    <t>Carlos</t>
  </si>
  <si>
    <t>Karolyn</t>
  </si>
  <si>
    <t>Maicon</t>
  </si>
  <si>
    <t>Manuelle</t>
  </si>
  <si>
    <t>Tatiane</t>
  </si>
  <si>
    <t>Hally</t>
  </si>
  <si>
    <t>Kethelen</t>
  </si>
  <si>
    <t>Anderson</t>
  </si>
  <si>
    <t>Nicolas</t>
  </si>
  <si>
    <t>Allyne</t>
  </si>
  <si>
    <t>Valeria</t>
  </si>
  <si>
    <t>Josiane</t>
  </si>
  <si>
    <t>Alice</t>
  </si>
  <si>
    <t>Ilza</t>
  </si>
  <si>
    <t>Natalina</t>
  </si>
  <si>
    <t>Lisiane</t>
  </si>
  <si>
    <t>Helena</t>
  </si>
  <si>
    <t>Isis</t>
  </si>
  <si>
    <t>Marcel</t>
  </si>
  <si>
    <t>Arielena</t>
  </si>
  <si>
    <t>Stephanie</t>
  </si>
  <si>
    <t>Jayane</t>
  </si>
  <si>
    <t>Augusto</t>
  </si>
  <si>
    <t>Ronielson</t>
  </si>
  <si>
    <t>Joice</t>
  </si>
  <si>
    <t>Robson</t>
  </si>
  <si>
    <t>Simone</t>
  </si>
  <si>
    <t>Julianny</t>
  </si>
  <si>
    <t>Gizy</t>
  </si>
  <si>
    <t>Danilo</t>
  </si>
  <si>
    <t>Anthony</t>
  </si>
  <si>
    <t>Giada</t>
  </si>
  <si>
    <t>Dora</t>
  </si>
  <si>
    <t>Yasmim</t>
  </si>
  <si>
    <t>Danielly</t>
  </si>
  <si>
    <t>Giovana</t>
  </si>
  <si>
    <t>Ariele</t>
  </si>
  <si>
    <t>Jonatas</t>
  </si>
  <si>
    <t>Lis</t>
  </si>
  <si>
    <t>Josiberto</t>
  </si>
  <si>
    <t>Franciane</t>
  </si>
  <si>
    <t>Hicaro</t>
  </si>
  <si>
    <t>Tawan</t>
  </si>
  <si>
    <t>Cleiton</t>
  </si>
  <si>
    <t>Raphael</t>
  </si>
  <si>
    <t>Rodolpho</t>
  </si>
  <si>
    <t>Mauricio</t>
  </si>
  <si>
    <t>Maressa</t>
  </si>
  <si>
    <t>Claudia</t>
  </si>
  <si>
    <t>Manoela</t>
  </si>
  <si>
    <t>Edmundo</t>
  </si>
  <si>
    <t>Anna</t>
  </si>
  <si>
    <t>Thomas</t>
  </si>
  <si>
    <t>Francislane</t>
  </si>
  <si>
    <t>Andreilson</t>
  </si>
  <si>
    <t>Tanya</t>
  </si>
  <si>
    <t>Jennyffer</t>
  </si>
  <si>
    <t>Mara</t>
  </si>
  <si>
    <t>Jaqueline</t>
  </si>
  <si>
    <t>Celso</t>
  </si>
  <si>
    <t>Ravanelly</t>
  </si>
  <si>
    <t>Hendrick</t>
  </si>
  <si>
    <t>Angelino</t>
  </si>
  <si>
    <t>Karinna</t>
  </si>
  <si>
    <t>Eliton</t>
  </si>
  <si>
    <t>Lidia</t>
  </si>
  <si>
    <t>Vito</t>
  </si>
  <si>
    <t>Danniele</t>
  </si>
  <si>
    <t>Quezia</t>
  </si>
  <si>
    <t>Wenaytson</t>
  </si>
  <si>
    <t>Cintia</t>
  </si>
  <si>
    <t>Livia</t>
  </si>
  <si>
    <t>Elisie</t>
  </si>
  <si>
    <t>Graziela</t>
  </si>
  <si>
    <t>Cassiene</t>
  </si>
  <si>
    <t>Izabel</t>
  </si>
  <si>
    <t>Edenildo</t>
  </si>
  <si>
    <t>Evando</t>
  </si>
  <si>
    <t>Malu</t>
  </si>
  <si>
    <t>Natana</t>
  </si>
  <si>
    <t>Walas</t>
  </si>
  <si>
    <t>Plinio</t>
  </si>
  <si>
    <t>Ayla</t>
  </si>
  <si>
    <t>Elaine</t>
  </si>
  <si>
    <t>Stela</t>
  </si>
  <si>
    <t>Camille</t>
  </si>
  <si>
    <t>Aricia</t>
  </si>
  <si>
    <t>Marta</t>
  </si>
  <si>
    <t>Endrio</t>
  </si>
  <si>
    <t>Melissa</t>
  </si>
  <si>
    <t>Tiffany</t>
  </si>
  <si>
    <t>Jefferson</t>
  </si>
  <si>
    <t>Inara</t>
  </si>
  <si>
    <t>Cristiano</t>
  </si>
  <si>
    <t>Rhuan</t>
  </si>
  <si>
    <t>Behrnardo</t>
  </si>
  <si>
    <t>Edmilson</t>
  </si>
  <si>
    <t>Andrielly</t>
  </si>
  <si>
    <t>Ganhar</t>
  </si>
  <si>
    <t>Francisco</t>
  </si>
  <si>
    <t>Maryana</t>
  </si>
  <si>
    <t>Thuany</t>
  </si>
  <si>
    <t>Raylane</t>
  </si>
  <si>
    <t>Alan</t>
  </si>
  <si>
    <t>Andreza</t>
  </si>
  <si>
    <t>Luciano</t>
  </si>
  <si>
    <t>Natalie</t>
  </si>
  <si>
    <t>Deivyd</t>
  </si>
  <si>
    <t>Ester</t>
  </si>
  <si>
    <t>Deborah</t>
  </si>
  <si>
    <t>Thayanne</t>
  </si>
  <si>
    <t>Abner</t>
  </si>
  <si>
    <t>Kelson</t>
  </si>
  <si>
    <t>Elica</t>
  </si>
  <si>
    <t>Tamiris</t>
  </si>
  <si>
    <t>Francini</t>
  </si>
  <si>
    <t>Nathasha</t>
  </si>
  <si>
    <t>Keila</t>
  </si>
  <si>
    <t>Gabrielle</t>
  </si>
  <si>
    <t>Jeniffer</t>
  </si>
  <si>
    <t>Mario</t>
  </si>
  <si>
    <t>Sissa</t>
  </si>
  <si>
    <t>Suelen</t>
  </si>
  <si>
    <t>Lauro</t>
  </si>
  <si>
    <t>Jhulio</t>
  </si>
  <si>
    <t>Susanne</t>
  </si>
  <si>
    <t>Kaio</t>
  </si>
  <si>
    <t>Kethily</t>
  </si>
  <si>
    <t>Ali</t>
  </si>
  <si>
    <t>Maynara</t>
  </si>
  <si>
    <t>Samara</t>
  </si>
  <si>
    <t>Thalia</t>
  </si>
  <si>
    <t>Andresa</t>
  </si>
  <si>
    <t>Angelica</t>
  </si>
  <si>
    <t>Isabelly</t>
  </si>
  <si>
    <t>Gracia</t>
  </si>
  <si>
    <t>Gleice</t>
  </si>
  <si>
    <t>Maiura</t>
  </si>
  <si>
    <t>Greyce</t>
  </si>
  <si>
    <t>Rayanne</t>
  </si>
  <si>
    <t>Francine</t>
  </si>
  <si>
    <t>Wanderson</t>
  </si>
  <si>
    <t>Keityanne</t>
  </si>
  <si>
    <t>Hevilyn</t>
  </si>
  <si>
    <t>Anyelli</t>
  </si>
  <si>
    <t>Alejandro</t>
  </si>
  <si>
    <t>Viviane</t>
  </si>
  <si>
    <t>Izabelle</t>
  </si>
  <si>
    <t>Carine</t>
  </si>
  <si>
    <t>Evanthia</t>
  </si>
  <si>
    <t>Fellipe</t>
  </si>
  <si>
    <t>Lavinia</t>
  </si>
  <si>
    <t>Janeth</t>
  </si>
  <si>
    <t>Adriely</t>
  </si>
  <si>
    <t>Walquiria</t>
  </si>
  <si>
    <t>Divanildo</t>
  </si>
  <si>
    <t>Gian</t>
  </si>
  <si>
    <t>Pauliana</t>
  </si>
  <si>
    <t>Loren</t>
  </si>
  <si>
    <t>Oscilio</t>
  </si>
  <si>
    <t>Gessica</t>
  </si>
  <si>
    <t>Ludmilla</t>
  </si>
  <si>
    <t>Prefixo</t>
  </si>
  <si>
    <t>UF</t>
  </si>
  <si>
    <t>Cidade/Região</t>
  </si>
  <si>
    <t>São Paulo</t>
  </si>
  <si>
    <t>SP</t>
  </si>
  <si>
    <r>
      <t>São Paulo</t>
    </r>
    <r>
      <rPr>
        <sz val="8"/>
        <rFont val="Arial"/>
        <family val="2"/>
      </rPr>
      <t>/Região Metropolitana de São Paulo/Região Metropolitana de Sorocaba/Aglomeração Urbana de Jundiaí e Região Geográfica Imediata de Bragança Paulista</t>
    </r>
  </si>
  <si>
    <r>
      <t>São José dos Campos</t>
    </r>
    <r>
      <rPr>
        <sz val="8"/>
        <rFont val="Arial"/>
        <family val="2"/>
      </rPr>
      <t>, Taubaté/Região Geográfica Intermediária de São José dos Campos</t>
    </r>
  </si>
  <si>
    <r>
      <t>Santos</t>
    </r>
    <r>
      <rPr>
        <sz val="8"/>
        <rFont val="Arial"/>
        <family val="2"/>
      </rPr>
      <t>, São Vicente/Vale do Ribeira e Região Metropolitana da Baixada Santista</t>
    </r>
  </si>
  <si>
    <r>
      <t>Bauru</t>
    </r>
    <r>
      <rPr>
        <sz val="8"/>
        <rFont val="Arial"/>
        <family val="2"/>
      </rPr>
      <t>, Botucatu, Jaú, Marília/Região Geográfica Intermediária de Bauru e Região Geográfica Intermediária de Marília</t>
    </r>
  </si>
  <si>
    <r>
      <t>Itapetininga</t>
    </r>
    <r>
      <rPr>
        <sz val="8"/>
        <rFont val="Arial"/>
        <family val="2"/>
      </rPr>
      <t>, Itapeva, Sorocaba/Região Geográfica Imediata de Itapetininga e Região Geográfica Imediata de Itapeva</t>
    </r>
  </si>
  <si>
    <r>
      <t>Araraquara</t>
    </r>
    <r>
      <rPr>
        <sz val="8"/>
        <rFont val="Arial"/>
        <family val="2"/>
      </rPr>
      <t>, Franca, Ribeirão Preto, São Carlos/Região Metropolitana de Ribeirão Preto/Aglomeração Urbana de Franca e Região Administrativa Central</t>
    </r>
  </si>
  <si>
    <r>
      <t>Catanduva</t>
    </r>
    <r>
      <rPr>
        <sz val="8"/>
        <rFont val="Arial"/>
        <family val="2"/>
      </rPr>
      <t>, Barretos, São José do Rio Preto, Votuporanga/Região Metropolitana de São José do Rio Preto</t>
    </r>
  </si>
  <si>
    <r>
      <t>Presidente Prudente</t>
    </r>
    <r>
      <rPr>
        <sz val="8"/>
        <rFont val="Arial"/>
        <family val="2"/>
      </rPr>
      <t>/Araçatuba/Birigui/Assis</t>
    </r>
  </si>
  <si>
    <r>
      <t>Americana</t>
    </r>
    <r>
      <rPr>
        <sz val="8"/>
        <rFont val="Arial"/>
        <family val="2"/>
      </rPr>
      <t>/Campinas/Limeira/Piracicaba</t>
    </r>
  </si>
  <si>
    <t>Rio de Janeiro</t>
  </si>
  <si>
    <t>RJ</t>
  </si>
  <si>
    <r>
      <t>Rio de Janeiro</t>
    </r>
    <r>
      <rPr>
        <sz val="8"/>
        <rFont val="Arial"/>
        <family val="2"/>
      </rPr>
      <t> e Região Metropolitana/Teresópolis</t>
    </r>
  </si>
  <si>
    <r>
      <t>Cabo Frio/Campos dos Goytacazes</t>
    </r>
    <r>
      <rPr>
        <sz val="8"/>
        <rFont val="Arial"/>
        <family val="2"/>
      </rPr>
      <t>/Macaé/Nova Friburgo</t>
    </r>
  </si>
  <si>
    <r>
      <t>Angra dos Reis/Petrópolis</t>
    </r>
    <r>
      <rPr>
        <sz val="8"/>
        <rFont val="Arial"/>
        <family val="2"/>
      </rPr>
      <t>/Volta Redonda</t>
    </r>
  </si>
  <si>
    <t>Espírito Santo</t>
  </si>
  <si>
    <t>ES</t>
  </si>
  <si>
    <r>
      <t>Vitória</t>
    </r>
    <r>
      <rPr>
        <sz val="8"/>
        <rFont val="Arial"/>
        <family val="2"/>
      </rPr>
      <t> e Região Metropolitana/Colatina/Domingos Martins/Linhares</t>
    </r>
  </si>
  <si>
    <r>
      <t>Cachoeiro de Itapemirim</t>
    </r>
    <r>
      <rPr>
        <sz val="8"/>
        <rFont val="Arial"/>
        <family val="2"/>
      </rPr>
      <t>/Castelo/Marataízes</t>
    </r>
  </si>
  <si>
    <t>Minas Gerais</t>
  </si>
  <si>
    <t>MG</t>
  </si>
  <si>
    <r>
      <t>Belo Horizonte</t>
    </r>
    <r>
      <rPr>
        <sz val="8"/>
        <rFont val="Arial"/>
        <family val="2"/>
      </rPr>
      <t> e Região Metropolitana/Ipatinga</t>
    </r>
  </si>
  <si>
    <r>
      <t>Juiz de Fora</t>
    </r>
    <r>
      <rPr>
        <sz val="8"/>
        <rFont val="Arial"/>
        <family val="2"/>
      </rPr>
      <t>/São João del-Rei/Barbacena</t>
    </r>
  </si>
  <si>
    <r>
      <t>Governador Valadares</t>
    </r>
    <r>
      <rPr>
        <sz val="8"/>
        <rFont val="Arial"/>
        <family val="2"/>
      </rPr>
      <t>/Teófilo Otoni/Caratinga/Manhuaçu</t>
    </r>
  </si>
  <si>
    <r>
      <t>Araguari</t>
    </r>
    <r>
      <rPr>
        <sz val="8"/>
        <rFont val="Arial"/>
        <family val="2"/>
      </rPr>
      <t>/Uberlândia/Uberaba</t>
    </r>
  </si>
  <si>
    <r>
      <t>Poços de Caldas</t>
    </r>
    <r>
      <rPr>
        <sz val="8"/>
        <rFont val="Arial"/>
        <family val="2"/>
      </rPr>
      <t>/Pouso Alegre/Varginha</t>
    </r>
  </si>
  <si>
    <r>
      <t>Divinópolis</t>
    </r>
    <r>
      <rPr>
        <sz val="8"/>
        <rFont val="Arial"/>
        <family val="2"/>
      </rPr>
      <t>/Itaúna</t>
    </r>
  </si>
  <si>
    <r>
      <t>Diamantina/Montes Claros</t>
    </r>
    <r>
      <rPr>
        <sz val="8"/>
        <rFont val="Arial"/>
        <family val="2"/>
      </rPr>
      <t>/Unaí</t>
    </r>
  </si>
  <si>
    <t>Paraná</t>
  </si>
  <si>
    <t>PR</t>
  </si>
  <si>
    <r>
      <t>Curitiba</t>
    </r>
    <r>
      <rPr>
        <sz val="8"/>
        <rFont val="Arial"/>
        <family val="2"/>
      </rPr>
      <t> e Região Metropolitana</t>
    </r>
  </si>
  <si>
    <r>
      <t>Ponta Grossa</t>
    </r>
    <r>
      <rPr>
        <sz val="8"/>
        <rFont val="Arial"/>
        <family val="2"/>
      </rPr>
      <t>/Guarapuava</t>
    </r>
  </si>
  <si>
    <t>Apucarana/Londrina</t>
  </si>
  <si>
    <r>
      <t>Maringá</t>
    </r>
    <r>
      <rPr>
        <sz val="8"/>
        <rFont val="Arial"/>
        <family val="2"/>
      </rPr>
      <t>/Campo Mourão/Umuarama</t>
    </r>
  </si>
  <si>
    <r>
      <t>Cascavel</t>
    </r>
    <r>
      <rPr>
        <sz val="8"/>
        <rFont val="Arial"/>
        <family val="2"/>
      </rPr>
      <t>/Foz do Iguaçu</t>
    </r>
  </si>
  <si>
    <r>
      <t>Francisco Beltrão</t>
    </r>
    <r>
      <rPr>
        <sz val="8"/>
        <rFont val="Arial"/>
        <family val="2"/>
      </rPr>
      <t>/Pato Branco</t>
    </r>
  </si>
  <si>
    <t>Santa Catarina</t>
  </si>
  <si>
    <t>SC</t>
  </si>
  <si>
    <r>
      <t>Balneário Camboriú/Blumenau</t>
    </r>
    <r>
      <rPr>
        <sz val="8"/>
        <rFont val="Arial"/>
        <family val="2"/>
      </rPr>
      <t>/Itajaí/Joinville</t>
    </r>
  </si>
  <si>
    <r>
      <t>Florianópolis</t>
    </r>
    <r>
      <rPr>
        <sz val="8"/>
        <rFont val="Arial"/>
        <family val="2"/>
      </rPr>
      <t> e Região Metropolitana/Criciúma</t>
    </r>
  </si>
  <si>
    <r>
      <t>Caçador/Chapecó</t>
    </r>
    <r>
      <rPr>
        <sz val="8"/>
        <rFont val="Arial"/>
        <family val="2"/>
      </rPr>
      <t>/Lages</t>
    </r>
  </si>
  <si>
    <t>Rio Grande do Sul</t>
  </si>
  <si>
    <t>RS</t>
  </si>
  <si>
    <r>
      <t>Porto Alegre</t>
    </r>
    <r>
      <rPr>
        <sz val="8"/>
        <rFont val="Arial"/>
        <family val="2"/>
      </rPr>
      <t> e Região Metropolitana/Santa Cruz do Sul/Litoral Norte</t>
    </r>
  </si>
  <si>
    <r>
      <t>Pelotas</t>
    </r>
    <r>
      <rPr>
        <sz val="8"/>
        <rFont val="Arial"/>
        <family val="2"/>
      </rPr>
      <t>/Rio Grande</t>
    </r>
  </si>
  <si>
    <r>
      <t>Caxias do Sul</t>
    </r>
    <r>
      <rPr>
        <sz val="8"/>
        <rFont val="Arial"/>
        <family val="2"/>
      </rPr>
      <t>/Passo Fundo</t>
    </r>
  </si>
  <si>
    <r>
      <t>Santa Maria</t>
    </r>
    <r>
      <rPr>
        <sz val="8"/>
        <rFont val="Arial"/>
        <family val="2"/>
      </rPr>
      <t>/Santana do Livramento/Santo Ângelo/Uruguaiana</t>
    </r>
  </si>
  <si>
    <t>Distrito Federal</t>
  </si>
  <si>
    <t>DF</t>
  </si>
  <si>
    <r>
      <t>Abrangência em todo o </t>
    </r>
    <r>
      <rPr>
        <sz val="8"/>
        <rFont val="Arial"/>
        <family val="2"/>
      </rPr>
      <t>Distrito Federal e municípios da Região Integrada de Desenvolvimento do Distrito Federal e Entorno</t>
    </r>
  </si>
  <si>
    <t>Goiás</t>
  </si>
  <si>
    <t>GO</t>
  </si>
  <si>
    <r>
      <t>Goiânia</t>
    </r>
    <r>
      <rPr>
        <sz val="8"/>
        <rFont val="Arial"/>
        <family val="2"/>
      </rPr>
      <t> e Região Metropolitana/Anápolis/Niquelândia/Porangatu</t>
    </r>
  </si>
  <si>
    <t>Tocantins</t>
  </si>
  <si>
    <t>TO</t>
  </si>
  <si>
    <t>Abrangência em todo o estado</t>
  </si>
  <si>
    <r>
      <t>Caldas Novas/Catalão</t>
    </r>
    <r>
      <rPr>
        <sz val="8"/>
        <rFont val="Arial"/>
        <family val="2"/>
      </rPr>
      <t>/Itumbiara/Rio Verde</t>
    </r>
  </si>
  <si>
    <t>Mato Grosso</t>
  </si>
  <si>
    <t>MT</t>
  </si>
  <si>
    <r>
      <t>Cuiabá</t>
    </r>
    <r>
      <rPr>
        <sz val="8"/>
        <rFont val="Arial"/>
        <family val="2"/>
      </rPr>
      <t> e Região Metropolitana</t>
    </r>
  </si>
  <si>
    <r>
      <t>Rondonópolis</t>
    </r>
    <r>
      <rPr>
        <sz val="8"/>
        <rFont val="Arial"/>
        <family val="2"/>
      </rPr>
      <t>/Sinop</t>
    </r>
  </si>
  <si>
    <t>Mato Grosso do Sul</t>
  </si>
  <si>
    <t>MS</t>
  </si>
  <si>
    <t>Acre</t>
  </si>
  <si>
    <t>AC</t>
  </si>
  <si>
    <t>Rondônia</t>
  </si>
  <si>
    <t>RO</t>
  </si>
  <si>
    <t>Bahia</t>
  </si>
  <si>
    <t>BA</t>
  </si>
  <si>
    <r>
      <t>Salvador</t>
    </r>
    <r>
      <rPr>
        <sz val="8"/>
        <rFont val="Arial"/>
        <family val="2"/>
      </rPr>
      <t> e Região Metropolitana</t>
    </r>
  </si>
  <si>
    <t>Ilhéus/Itabuna</t>
  </si>
  <si>
    <t>Juazeiro/Irecê</t>
  </si>
  <si>
    <r>
      <t>Feira de Santana</t>
    </r>
    <r>
      <rPr>
        <sz val="8"/>
        <rFont val="Arial"/>
        <family val="2"/>
      </rPr>
      <t>/Alagoinhas</t>
    </r>
  </si>
  <si>
    <r>
      <t>Vitória da Conquista</t>
    </r>
    <r>
      <rPr>
        <sz val="8"/>
        <rFont val="Arial"/>
        <family val="2"/>
      </rPr>
      <t>/Barreiras</t>
    </r>
  </si>
  <si>
    <t>Sergipe</t>
  </si>
  <si>
    <t>SE</t>
  </si>
  <si>
    <t>Pernambuco</t>
  </si>
  <si>
    <t>PE</t>
  </si>
  <si>
    <r>
      <t>Recife</t>
    </r>
    <r>
      <rPr>
        <sz val="8"/>
        <rFont val="Arial"/>
        <family val="2"/>
      </rPr>
      <t> e Região Metropolitana/Caruaru</t>
    </r>
  </si>
  <si>
    <t>Alagoas</t>
  </si>
  <si>
    <t>AL</t>
  </si>
  <si>
    <t>Paraíba</t>
  </si>
  <si>
    <t>PB</t>
  </si>
  <si>
    <t>Rio Grande do Norte</t>
  </si>
  <si>
    <t>RN</t>
  </si>
  <si>
    <t>Ceará</t>
  </si>
  <si>
    <t>CE</t>
  </si>
  <si>
    <r>
      <t>Fortaleza</t>
    </r>
    <r>
      <rPr>
        <sz val="8"/>
        <rFont val="Arial"/>
        <family val="2"/>
      </rPr>
      <t> e Região Metropolitana</t>
    </r>
  </si>
  <si>
    <t>Piauí</t>
  </si>
  <si>
    <t>PI</t>
  </si>
  <si>
    <r>
      <t>Teresina</t>
    </r>
    <r>
      <rPr>
        <sz val="8"/>
        <rFont val="Arial"/>
        <family val="2"/>
      </rPr>
      <t> e Região Metropolitana/Parnaíba</t>
    </r>
  </si>
  <si>
    <r>
      <t>Garanhuns</t>
    </r>
    <r>
      <rPr>
        <sz val="8"/>
        <rFont val="Arial"/>
        <family val="2"/>
      </rPr>
      <t>/Petrolina/Salgueiro/Serra Talhada</t>
    </r>
  </si>
  <si>
    <r>
      <t>Juazeiro do Norte</t>
    </r>
    <r>
      <rPr>
        <sz val="8"/>
        <rFont val="Arial"/>
        <family val="2"/>
      </rPr>
      <t>/Sobral</t>
    </r>
  </si>
  <si>
    <r>
      <t>Picos</t>
    </r>
    <r>
      <rPr>
        <sz val="8"/>
        <rFont val="Arial"/>
        <family val="2"/>
      </rPr>
      <t>/Floriano</t>
    </r>
  </si>
  <si>
    <t>Pará</t>
  </si>
  <si>
    <t>PA</t>
  </si>
  <si>
    <r>
      <t>Belém</t>
    </r>
    <r>
      <rPr>
        <sz val="8"/>
        <rFont val="Arial"/>
        <family val="2"/>
      </rPr>
      <t> e Região Metropolitana</t>
    </r>
  </si>
  <si>
    <t>Amazonas</t>
  </si>
  <si>
    <t>AM</t>
  </si>
  <si>
    <r>
      <t>Manaus</t>
    </r>
    <r>
      <rPr>
        <sz val="8"/>
        <rFont val="Arial"/>
        <family val="2"/>
      </rPr>
      <t> e Região Metropolitana/Parintins</t>
    </r>
  </si>
  <si>
    <r>
      <t>Santarém</t>
    </r>
    <r>
      <rPr>
        <sz val="8"/>
        <rFont val="Arial"/>
        <family val="2"/>
      </rPr>
      <t>/Altamira</t>
    </r>
  </si>
  <si>
    <t>Marabá</t>
  </si>
  <si>
    <t>Roraima</t>
  </si>
  <si>
    <t>RR</t>
  </si>
  <si>
    <t>Amapá</t>
  </si>
  <si>
    <t>AP</t>
  </si>
  <si>
    <t>Abrangência no interior do estado</t>
  </si>
  <si>
    <t>Maranhão</t>
  </si>
  <si>
    <t>MA</t>
  </si>
  <si>
    <r>
      <t>São Luís</t>
    </r>
    <r>
      <rPr>
        <sz val="8"/>
        <rFont val="Arial"/>
        <family val="2"/>
      </rPr>
      <t> e Região Metropolitana</t>
    </r>
  </si>
  <si>
    <r>
      <t>Caxias</t>
    </r>
    <r>
      <rPr>
        <sz val="8"/>
        <rFont val="Arial"/>
        <family val="2"/>
      </rPr>
      <t>/Codó/Imperatriz</t>
    </r>
  </si>
  <si>
    <t>#f8ec7d</t>
  </si>
  <si>
    <t>#e48e66</t>
  </si>
  <si>
    <t>#0034a9</t>
  </si>
  <si>
    <t>Preço</t>
  </si>
  <si>
    <t>Incluso</t>
  </si>
  <si>
    <t>Sul</t>
  </si>
  <si>
    <t>Transporte</t>
  </si>
  <si>
    <t>Transporte;Barco;Almoço</t>
  </si>
  <si>
    <t>Norte</t>
  </si>
  <si>
    <t>Transporte;Barco</t>
  </si>
  <si>
    <t>Representantes</t>
  </si>
  <si>
    <t>Desconto</t>
  </si>
  <si>
    <t>2 ou mais</t>
  </si>
  <si>
    <t>Etiquetas</t>
  </si>
  <si>
    <t>Gráficos</t>
  </si>
  <si>
    <t>Número de Clientes</t>
  </si>
  <si>
    <r>
      <t>Faturamento por mês</t>
    </r>
    <r>
      <rPr>
        <b/>
        <i/>
        <sz val="12"/>
        <color rgb="FF595959"/>
        <rFont val="Montserrat"/>
      </rPr>
      <t xml:space="preserve"> </t>
    </r>
    <r>
      <rPr>
        <i/>
        <sz val="12"/>
        <color rgb="FF595959"/>
        <rFont val="Montserrat"/>
      </rPr>
      <t>(em R$)</t>
    </r>
  </si>
  <si>
    <t>Ticket Médio</t>
  </si>
  <si>
    <r>
      <t xml:space="preserve">Distribuição % por Litoral </t>
    </r>
    <r>
      <rPr>
        <sz val="12"/>
        <color rgb="FF595959"/>
        <rFont val="Montserrat"/>
      </rPr>
      <t>(passeios)</t>
    </r>
  </si>
  <si>
    <t>Média de pessoas por passeio</t>
  </si>
  <si>
    <r>
      <t xml:space="preserve">Top 3 Passeios </t>
    </r>
    <r>
      <rPr>
        <sz val="12"/>
        <color rgb="FF595959"/>
        <rFont val="Montserrat"/>
      </rPr>
      <t>(em R$)</t>
    </r>
  </si>
  <si>
    <t>Faturamento Total</t>
  </si>
  <si>
    <t>Distribuição Regional dos Clientes</t>
  </si>
  <si>
    <t>Rótulos de Linha</t>
  </si>
  <si>
    <t>Total Geral</t>
  </si>
  <si>
    <t>Contagem de Litoral</t>
  </si>
  <si>
    <t>Soma de Valor Pago</t>
  </si>
  <si>
    <t>QTD de Clientes</t>
  </si>
  <si>
    <t>Média de Pessoas</t>
  </si>
  <si>
    <t>Faturamento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</si>
  <si>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</si>
  <si>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</si>
  <si>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</si>
  <si>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</si>
  <si>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</si>
  <si>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</si>
  <si>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</si>
  <si>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</si>
  <si>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</si>
  <si>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</si>
  <si>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</si>
  <si>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</si>
  <si>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de Estado</t>
  </si>
  <si>
    <t>Alagoas Tour 2021 | Análises</t>
  </si>
  <si>
    <t>Altere o representante para atualizar os indicadores desta aba</t>
  </si>
  <si>
    <t>FATURAMENTO TOTAL</t>
  </si>
  <si>
    <t>Nº DE CLIENTES</t>
  </si>
  <si>
    <t>MÉDIA DE PESSOAS</t>
  </si>
  <si>
    <t>TICKET MÉDIO</t>
  </si>
  <si>
    <t>Insight</t>
  </si>
  <si>
    <t>Resultado</t>
  </si>
  <si>
    <t>Valor</t>
  </si>
  <si>
    <t>Mês</t>
  </si>
  <si>
    <t>Mês de maior faturamento</t>
  </si>
  <si>
    <t>Passeio de maior faturamento</t>
  </si>
  <si>
    <t>Distribuição por litoral</t>
  </si>
  <si>
    <t>COMO INTERPRETAR</t>
  </si>
  <si>
    <t>Clientes</t>
  </si>
  <si>
    <t>PRINCIPAIS INSIGHTS</t>
  </si>
  <si>
    <t>Os indicadores e insights são calculados
com base nos dados e no representante
selecionado em B4.
Altere B4 para comparar diferentes
representantes.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</si>
</sst>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  <numFmt numFmtId="165" formatCode="\R\$\ #,##0.00"/>
  </numFmts>
  <fonts count="2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Helvetica Neue"/>
      <family val="2"/>
    </font>
    <font>
      <b/>
      <sz val="10"/>
      <color rgb="FF000000"/>
      <name val="&quot;Helvetica Neue&quot;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8"/>
      <name val="Arial"/>
      <family val="2"/>
    </font>
    <font>
      <b/>
      <i/>
      <sz val="12"/>
      <color rgb="FF595959"/>
      <name val="Montserrat"/>
    </font>
    <font>
      <i/>
      <sz val="12"/>
      <color rgb="FF595959"/>
      <name val="Montserrat"/>
    </font>
    <font>
      <sz val="12"/>
      <color rgb="FF595959"/>
      <name val="Montserrat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8"/>
      <color rgb="FFFFFFFF"/>
      <name val="Helvetica Neue"/>
      <family val="2"/>
    </font>
    <font>
      <b/>
      <sz val="10"/>
      <color rgb="FFFFFFFF"/>
      <name val="Helvetica Neue"/>
      <family val="2"/>
    </font>
    <font>
      <b/>
      <sz val="12"/>
      <color rgb="FF243447"/>
      <name val="Calibri"/>
      <family val="2"/>
    </font>
    <font>
      <i/>
      <sz val="12"/>
      <color rgb="FF666666"/>
      <name val="Calibri"/>
      <family val="2"/>
    </font>
    <font>
      <b/>
      <sz val="10"/>
      <color rgb="FFFFFFFF"/>
      <name val="Calibri"/>
      <family val="2"/>
    </font>
    <font>
      <b/>
      <sz val="16"/>
      <color rgb="FF243447"/>
      <name val="Calibri"/>
      <family val="2"/>
    </font>
    <font>
      <b/>
      <sz val="13"/>
      <color rgb="FFFFFFFF"/>
      <name val="Calibri"/>
      <family val="2"/>
    </font>
    <font>
      <sz val="12"/>
      <color rgb="FF243447"/>
      <name val="Calibri"/>
      <family val="2"/>
    </font>
    <font>
      <b/>
      <sz val="12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8EC7D"/>
        <bgColor indexed="64"/>
      </patternFill>
    </fill>
    <fill>
      <patternFill patternType="solid">
        <fgColor rgb="FFE48E66"/>
        <bgColor indexed="64"/>
      </patternFill>
    </fill>
    <fill>
      <patternFill patternType="solid">
        <fgColor rgb="FF0034A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48E66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E48E66"/>
        <bgColor rgb="FF000000"/>
      </patternFill>
    </fill>
    <fill>
      <patternFill patternType="solid">
        <fgColor rgb="FFF3F6F8"/>
        <bgColor rgb="FFFFFFFF"/>
      </patternFill>
    </fill>
    <fill>
      <patternFill patternType="solid">
        <fgColor rgb="FFF8EC7D"/>
        <bgColor rgb="FF000000"/>
      </patternFill>
    </fill>
  </fills>
  <borders count="15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4" fontId="6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6" fontId="0" fillId="0" borderId="1" xfId="3" applyNumberFormat="1" applyFont="1" applyBorder="1" applyAlignment="1">
      <alignment horizontal="left"/>
    </xf>
    <xf numFmtId="0" fontId="0" fillId="2" borderId="1" xfId="0" applyFill="1" applyBorder="1" applyAlignment="1">
      <alignment horizontal="left"/>
    </xf>
    <xf numFmtId="6" fontId="0" fillId="2" borderId="1" xfId="3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0" borderId="2" xfId="0" quotePrefix="1" applyFont="1" applyBorder="1" applyAlignment="1">
      <alignment horizontal="left" vertical="center"/>
    </xf>
    <xf numFmtId="16" fontId="4" fillId="0" borderId="2" xfId="0" applyNumberFormat="1" applyFont="1" applyBorder="1" applyAlignment="1">
      <alignment horizontal="left" vertical="center"/>
    </xf>
    <xf numFmtId="6" fontId="4" fillId="0" borderId="2" xfId="0" applyNumberFormat="1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10" fillId="0" borderId="0" xfId="0" applyFont="1"/>
    <xf numFmtId="0" fontId="10" fillId="3" borderId="0" xfId="0" applyFont="1" applyFill="1"/>
    <xf numFmtId="0" fontId="0" fillId="0" borderId="0" xfId="0" pivotButton="1"/>
    <xf numFmtId="0" fontId="15" fillId="6" borderId="3" xfId="0" applyFont="1" applyFill="1" applyBorder="1"/>
    <xf numFmtId="4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7" fillId="7" borderId="4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16" fillId="0" borderId="10" xfId="0" applyFont="1" applyBorder="1"/>
    <xf numFmtId="0" fontId="16" fillId="0" borderId="0" xfId="0" applyFont="1"/>
    <xf numFmtId="0" fontId="16" fillId="0" borderId="11" xfId="0" applyFont="1" applyBorder="1"/>
    <xf numFmtId="0" fontId="19" fillId="0" borderId="10" xfId="0" applyFont="1" applyBorder="1"/>
    <xf numFmtId="0" fontId="19" fillId="8" borderId="0" xfId="0" applyFont="1" applyFill="1" applyAlignment="1">
      <alignment horizontal="center"/>
    </xf>
    <xf numFmtId="0" fontId="20" fillId="0" borderId="0" xfId="0" applyFont="1"/>
    <xf numFmtId="0" fontId="16" fillId="0" borderId="0" xfId="0" applyFont="1"/>
    <xf numFmtId="0" fontId="16" fillId="0" borderId="11" xfId="0" applyFont="1" applyBorder="1"/>
    <xf numFmtId="0" fontId="21" fillId="9" borderId="10" xfId="0" applyFont="1" applyFill="1" applyBorder="1" applyAlignment="1">
      <alignment horizontal="center" vertical="center"/>
    </xf>
    <xf numFmtId="0" fontId="16" fillId="9" borderId="0" xfId="0" applyFont="1" applyFill="1"/>
    <xf numFmtId="0" fontId="21" fillId="9" borderId="0" xfId="0" applyFont="1" applyFill="1" applyAlignment="1">
      <alignment horizontal="center" vertical="center"/>
    </xf>
    <xf numFmtId="0" fontId="16" fillId="9" borderId="11" xfId="0" applyFont="1" applyFill="1" applyBorder="1"/>
    <xf numFmtId="165" fontId="22" fillId="10" borderId="10" xfId="0" applyNumberFormat="1" applyFont="1" applyFill="1" applyBorder="1" applyAlignment="1">
      <alignment horizontal="center" vertical="center"/>
    </xf>
    <xf numFmtId="3" fontId="22" fillId="10" borderId="0" xfId="0" applyNumberFormat="1" applyFont="1" applyFill="1" applyAlignment="1">
      <alignment horizontal="center" vertical="center"/>
    </xf>
    <xf numFmtId="2" fontId="22" fillId="10" borderId="0" xfId="0" applyNumberFormat="1" applyFont="1" applyFill="1" applyAlignment="1">
      <alignment horizontal="center" vertical="center"/>
    </xf>
    <xf numFmtId="165" fontId="22" fillId="10" borderId="0" xfId="0" applyNumberFormat="1" applyFont="1" applyFill="1" applyAlignment="1">
      <alignment horizontal="center" vertical="center"/>
    </xf>
    <xf numFmtId="0" fontId="16" fillId="0" borderId="10" xfId="0" applyFont="1" applyBorder="1"/>
    <xf numFmtId="0" fontId="19" fillId="11" borderId="10" xfId="0" applyFont="1" applyFill="1" applyBorder="1"/>
    <xf numFmtId="0" fontId="19" fillId="11" borderId="0" xfId="0" applyFont="1" applyFill="1"/>
    <xf numFmtId="0" fontId="24" fillId="0" borderId="0" xfId="0" applyFont="1"/>
    <xf numFmtId="165" fontId="24" fillId="0" borderId="0" xfId="0" applyNumberFormat="1" applyFont="1"/>
    <xf numFmtId="165" fontId="16" fillId="0" borderId="0" xfId="0" applyNumberFormat="1" applyFont="1"/>
    <xf numFmtId="0" fontId="25" fillId="9" borderId="10" xfId="0" applyFont="1" applyFill="1" applyBorder="1"/>
    <xf numFmtId="0" fontId="25" fillId="9" borderId="0" xfId="0" applyFont="1" applyFill="1"/>
    <xf numFmtId="0" fontId="16" fillId="0" borderId="12" xfId="0" applyFont="1" applyBorder="1"/>
    <xf numFmtId="0" fontId="16" fillId="0" borderId="13" xfId="0" applyFont="1" applyBorder="1"/>
    <xf numFmtId="0" fontId="19" fillId="11" borderId="0" xfId="0" applyFont="1" applyFill="1" applyAlignment="1">
      <alignment horizontal="center"/>
    </xf>
    <xf numFmtId="0" fontId="19" fillId="11" borderId="11" xfId="0" applyFont="1" applyFill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165" fontId="16" fillId="0" borderId="1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23" fillId="9" borderId="10" xfId="0" applyFont="1" applyFill="1" applyBorder="1" applyAlignment="1">
      <alignment horizontal="center"/>
    </xf>
    <xf numFmtId="0" fontId="23" fillId="9" borderId="0" xfId="0" applyFont="1" applyFill="1" applyAlignment="1">
      <alignment horizontal="center"/>
    </xf>
    <xf numFmtId="0" fontId="23" fillId="9" borderId="11" xfId="0" applyFont="1" applyFill="1" applyBorder="1" applyAlignment="1">
      <alignment horizontal="center"/>
    </xf>
    <xf numFmtId="0" fontId="24" fillId="10" borderId="10" xfId="0" applyFont="1" applyFill="1" applyBorder="1" applyAlignment="1">
      <alignment horizontal="left" vertical="center" wrapText="1"/>
    </xf>
    <xf numFmtId="0" fontId="24" fillId="10" borderId="0" xfId="0" applyFont="1" applyFill="1" applyBorder="1" applyAlignment="1">
      <alignment horizontal="left" vertical="center" wrapText="1"/>
    </xf>
    <xf numFmtId="0" fontId="0" fillId="0" borderId="0" xfId="0" applyNumberFormat="1"/>
  </cellXfs>
  <cellStyles count="4">
    <cellStyle name="Moeda" xfId="3" builtinId="4"/>
    <cellStyle name="Normal" xfId="0" builtinId="0"/>
    <cellStyle name="Normal 2" xfId="1" xr:uid="{ACF95A5D-198E-491E-928D-5DC6B0867A39}"/>
    <cellStyle name="Normal 2 2" xfId="2" xr:uid="{86177FCA-8ED8-4A54-9907-8A3DF7A74E99}"/>
  </cellStyles>
  <dxfs count="96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2" formatCode="0.00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2" formatCode="0.00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2" formatCode="0.00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2" formatCode="0.00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2" formatCode="0.00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2" formatCode="0.00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2" formatCode="0.00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2" formatCode="0.00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2" formatCode="0.00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2" formatCode="0.00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2" formatCode="0.00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2" formatCode="0.00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2" defaultTableStyle="TableStyleMedium2" defaultPivotStyle="PivotStyleLight16">
    <tableStyle name="Estilo de Segmentação de Dados 1" pivot="0" table="0" count="1" xr9:uid="{EB224734-FABA-4567-BBF3-C5CDAFAA5DD0}"/>
    <tableStyle name="Estilo de Segmentação de Dados 2" pivot="0" table="0" count="0" xr9:uid="{082CA641-B528-43AB-8ADE-91A754E41050}"/>
  </tableStyles>
  <colors>
    <mruColors>
      <color rgb="FFE48E66"/>
      <color rgb="FFF8EC7D"/>
      <color rgb="FF0034A9"/>
      <color rgb="FFF5F5F5"/>
      <color rgb="FFF8F8F8"/>
      <color rgb="FFFBFBFB"/>
      <color rgb="FFE7795B"/>
      <color rgb="FF114C52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rgb="FFF8EC7D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ção de Dados 1">
        <x14:slicerStyle name="Estilo de Segmentação de Dados 1">
          <x14:slicerStyleElements>
            <x14:slicerStyleElement type="selectedItemWithData" dxfId="0"/>
          </x14:slicerStyleElements>
        </x14:slicerStyle>
        <x14:slicerStyle name="Estilo de Segmentação de Dad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[Alagoas_Tour_2021_Dashboard.xlsx]TD!Tabela dinâmica3</c:name>
    <c:fmtId val="5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FFC000"/>
              </a:solidFill>
              <a:prstDash val="dash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FFC000"/>
              </a:solidFill>
              <a:prstDash val="dash"/>
            </a:ln>
            <a:effectLst/>
          </c:spPr>
        </c:marker>
        <c:dLbl>
          <c:idx val="0"/>
          <c:layout>
            <c:manualLayout>
              <c:x val="-0.10936118582301364"/>
              <c:y val="8.38385652118806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FFC000"/>
              </a:solidFill>
              <a:prstDash val="dash"/>
            </a:ln>
            <a:effectLst/>
          </c:spPr>
        </c:marker>
        <c:dLbl>
          <c:idx val="0"/>
          <c:layout>
            <c:manualLayout>
              <c:x val="-5.3301747154987048E-2"/>
              <c:y val="0.106195515935048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FFC000"/>
              </a:solidFill>
              <a:prstDash val="dash"/>
            </a:ln>
            <a:effectLst/>
          </c:spPr>
        </c:marker>
        <c:dLbl>
          <c:idx val="0"/>
          <c:layout>
            <c:manualLayout>
              <c:x val="3.1691595341698443E-2"/>
              <c:y val="-0.117373991296632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FFC000"/>
              </a:solidFill>
              <a:prstDash val="dash"/>
            </a:ln>
            <a:effectLst/>
          </c:spPr>
        </c:marker>
        <c:dLbl>
          <c:idx val="0"/>
          <c:layout>
            <c:manualLayout>
              <c:x val="1.5416274438077882E-2"/>
              <c:y val="6.70708521695044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FFC000"/>
              </a:solidFill>
              <a:prstDash val="dash"/>
            </a:ln>
            <a:effectLst/>
          </c:spPr>
        </c:marker>
        <c:dLbl>
          <c:idx val="0"/>
          <c:layout>
            <c:manualLayout>
              <c:x val="-6.2343592101442948E-2"/>
              <c:y val="-0.117373991296632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FFC000"/>
              </a:solidFill>
              <a:prstDash val="dash"/>
            </a:ln>
            <a:effectLst/>
          </c:spPr>
        </c:marker>
        <c:dLbl>
          <c:idx val="0"/>
          <c:layout>
            <c:manualLayout>
              <c:x val="2.8074857363116081E-2"/>
              <c:y val="-5.58923768079203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FFC000"/>
              </a:solidFill>
              <a:prstDash val="dash"/>
            </a:ln>
            <a:effectLst/>
          </c:spPr>
        </c:marker>
        <c:dLbl>
          <c:idx val="0"/>
          <c:layout>
            <c:manualLayout>
              <c:x val="-5.3301747154987048E-2"/>
              <c:y val="0.100606278254256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FFC000"/>
              </a:solidFill>
              <a:prstDash val="dash"/>
            </a:ln>
            <a:effectLst/>
          </c:spPr>
        </c:marker>
        <c:dLbl>
          <c:idx val="0"/>
          <c:layout>
            <c:manualLayout>
              <c:x val="4.2541809277445525E-2"/>
              <c:y val="1.67677130423760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FFC000"/>
              </a:solidFill>
              <a:prstDash val="dash"/>
            </a:ln>
            <a:effectLst/>
          </c:spPr>
        </c:marker>
        <c:dLbl>
          <c:idx val="0"/>
          <c:layout>
            <c:manualLayout>
              <c:x val="1.5416274438077814E-2"/>
              <c:y val="-4.47139014463363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FFC000"/>
              </a:solidFill>
              <a:prstDash val="dash"/>
            </a:ln>
            <a:effectLst/>
          </c:spPr>
        </c:marker>
        <c:dLbl>
          <c:idx val="0"/>
          <c:layout>
            <c:manualLayout>
              <c:x val="-5.1050114176431028E-3"/>
              <c:y val="-0.106195515935048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FFC000"/>
              </a:solidFill>
              <a:prstDash val="dash"/>
            </a:ln>
            <a:effectLst/>
          </c:spPr>
        </c:marker>
        <c:dLbl>
          <c:idx val="0"/>
          <c:layout>
            <c:manualLayout>
              <c:x val="2.0841381405951355E-2"/>
              <c:y val="-5.589237680792060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FFC000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FFC000"/>
              </a:solidFill>
              <a:prstDash val="dash"/>
            </a:ln>
            <a:effectLst/>
          </c:spPr>
        </c:marker>
        <c:dLbl>
          <c:idx val="0"/>
          <c:layout>
            <c:manualLayout>
              <c:x val="2.4458119384533718E-2"/>
              <c:y val="-5.589237680792034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09549711804768"/>
          <c:y val="8.8275670321650124E-2"/>
          <c:w val="0.85897387061296038"/>
          <c:h val="0.81132031209272426"/>
        </c:manualLayout>
      </c:layout>
      <c:lineChart>
        <c:grouping val="standard"/>
        <c:varyColors val="0"/>
        <c:ser>
          <c:idx val="0"/>
          <c:order val="0"/>
          <c:tx>
            <c:strRef>
              <c:f>TD!$G$3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C000"/>
                </a:solidFill>
                <a:prstDash val="dash"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C000"/>
                  </a:solidFill>
                  <a:prstDash val="dash"/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5C2-4F43-B87A-B1003B7BAE9B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C000"/>
                  </a:solidFill>
                  <a:prstDash val="dash"/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5C2-4F43-B87A-B1003B7BAE9B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C000"/>
                  </a:solidFill>
                  <a:prstDash val="dash"/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2-4F43-B87A-B1003B7BAE9B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C000"/>
                  </a:solidFill>
                  <a:prstDash val="dash"/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D5C2-4F43-B87A-B1003B7BAE9B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C000"/>
                  </a:solidFill>
                  <a:prstDash val="dash"/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2-4F43-B87A-B1003B7BAE9B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C000"/>
                  </a:solidFill>
                  <a:prstDash val="dash"/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5C2-4F43-B87A-B1003B7BAE9B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C000"/>
                  </a:solidFill>
                  <a:prstDash val="dash"/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2-4F43-B87A-B1003B7BAE9B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C000"/>
                  </a:solidFill>
                  <a:prstDash val="dash"/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5C2-4F43-B87A-B1003B7BAE9B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C000"/>
                  </a:solidFill>
                  <a:prstDash val="dash"/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2-4F43-B87A-B1003B7BAE9B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C000"/>
                  </a:solidFill>
                  <a:prstDash val="dash"/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D5C2-4F43-B87A-B1003B7BAE9B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C000"/>
                  </a:solidFill>
                  <a:prstDash val="dash"/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5C2-4F43-B87A-B1003B7BAE9B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C000"/>
                  </a:solidFill>
                  <a:prstDash val="dash"/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D5C2-4F43-B87A-B1003B7BAE9B}"/>
              </c:ext>
            </c:extLst>
          </c:dPt>
          <c:dLbls>
            <c:dLbl>
              <c:idx val="0"/>
              <c:layout>
                <c:manualLayout>
                  <c:x val="2.4458119384533718E-2"/>
                  <c:y val="-5.589237680792034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5C2-4F43-B87A-B1003B7BAE9B}"/>
                </c:ext>
              </c:extLst>
            </c:dLbl>
            <c:dLbl>
              <c:idx val="1"/>
              <c:layout>
                <c:manualLayout>
                  <c:x val="2.0841381405951355E-2"/>
                  <c:y val="-5.589237680792060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5C2-4F43-B87A-B1003B7BAE9B}"/>
                </c:ext>
              </c:extLst>
            </c:dLbl>
            <c:dLbl>
              <c:idx val="2"/>
              <c:layout>
                <c:manualLayout>
                  <c:x val="3.1691595341698443E-2"/>
                  <c:y val="-0.117373991296632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C2-4F43-B87A-B1003B7BAE9B}"/>
                </c:ext>
              </c:extLst>
            </c:dLbl>
            <c:dLbl>
              <c:idx val="3"/>
              <c:layout>
                <c:manualLayout>
                  <c:x val="-0.10936118582301364"/>
                  <c:y val="8.3838565211880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C2-4F43-B87A-B1003B7BAE9B}"/>
                </c:ext>
              </c:extLst>
            </c:dLbl>
            <c:dLbl>
              <c:idx val="4"/>
              <c:layout>
                <c:manualLayout>
                  <c:x val="-5.3301747154987048E-2"/>
                  <c:y val="0.10619551593504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C2-4F43-B87A-B1003B7BAE9B}"/>
                </c:ext>
              </c:extLst>
            </c:dLbl>
            <c:dLbl>
              <c:idx val="5"/>
              <c:layout>
                <c:manualLayout>
                  <c:x val="1.5416274438077882E-2"/>
                  <c:y val="6.70708521695044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C2-4F43-B87A-B1003B7BAE9B}"/>
                </c:ext>
              </c:extLst>
            </c:dLbl>
            <c:dLbl>
              <c:idx val="6"/>
              <c:layout>
                <c:manualLayout>
                  <c:x val="-6.2343592101442948E-2"/>
                  <c:y val="-0.117373991296632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C2-4F43-B87A-B1003B7BAE9B}"/>
                </c:ext>
              </c:extLst>
            </c:dLbl>
            <c:dLbl>
              <c:idx val="7"/>
              <c:layout>
                <c:manualLayout>
                  <c:x val="2.8074857363116081E-2"/>
                  <c:y val="-5.58923768079203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C2-4F43-B87A-B1003B7BAE9B}"/>
                </c:ext>
              </c:extLst>
            </c:dLbl>
            <c:dLbl>
              <c:idx val="8"/>
              <c:layout>
                <c:manualLayout>
                  <c:x val="-5.3301747154987048E-2"/>
                  <c:y val="0.1006062782542566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C2-4F43-B87A-B1003B7BAE9B}"/>
                </c:ext>
              </c:extLst>
            </c:dLbl>
            <c:dLbl>
              <c:idx val="9"/>
              <c:layout>
                <c:manualLayout>
                  <c:x val="4.2541809277445525E-2"/>
                  <c:y val="1.67677130423760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5C2-4F43-B87A-B1003B7BAE9B}"/>
                </c:ext>
              </c:extLst>
            </c:dLbl>
            <c:dLbl>
              <c:idx val="10"/>
              <c:layout>
                <c:manualLayout>
                  <c:x val="1.5416274438077814E-2"/>
                  <c:y val="-4.47139014463363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5C2-4F43-B87A-B1003B7BAE9B}"/>
                </c:ext>
              </c:extLst>
            </c:dLbl>
            <c:dLbl>
              <c:idx val="11"/>
              <c:layout>
                <c:manualLayout>
                  <c:x val="-5.1050114176431028E-3"/>
                  <c:y val="-0.1061955159350486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5C2-4F43-B87A-B1003B7BAE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TD!$F$4:$F$16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TD!$G$4:$G$16</c:f>
              <c:numCache>
                <c:formatCode>_("R$"* #,##0.00_);_("R$"* \(#,##0.00\);_("R$"* "-"??_);_(@_)</c:formatCode>
                <c:ptCount val="12"/>
                <c:pt idx="0">
                  <c:v>9610</c:v>
                </c:pt>
                <c:pt idx="1">
                  <c:v>7586</c:v>
                </c:pt>
                <c:pt idx="2">
                  <c:v>3276.5</c:v>
                </c:pt>
                <c:pt idx="3">
                  <c:v>2940.5</c:v>
                </c:pt>
                <c:pt idx="4">
                  <c:v>1764</c:v>
                </c:pt>
                <c:pt idx="5">
                  <c:v>4550</c:v>
                </c:pt>
                <c:pt idx="6">
                  <c:v>5222</c:v>
                </c:pt>
                <c:pt idx="7">
                  <c:v>8263.5</c:v>
                </c:pt>
                <c:pt idx="8">
                  <c:v>1533</c:v>
                </c:pt>
                <c:pt idx="9">
                  <c:v>1457</c:v>
                </c:pt>
                <c:pt idx="10">
                  <c:v>4732.5</c:v>
                </c:pt>
                <c:pt idx="11">
                  <c:v>10491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C2-4F43-B87A-B1003B7BAE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78670543"/>
        <c:axId val="878670959"/>
      </c:lineChart>
      <c:catAx>
        <c:axId val="87867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8670959"/>
        <c:crosses val="autoZero"/>
        <c:auto val="1"/>
        <c:lblAlgn val="ctr"/>
        <c:lblOffset val="100"/>
        <c:noMultiLvlLbl val="0"/>
      </c:catAx>
      <c:valAx>
        <c:axId val="87867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867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[Alagoas_Tour_2021_Dashboard.xlsx]TD!Tabela dinâmica4</c:name>
    <c:fmtId val="10"/>
  </c:pivotSource>
  <c:chart>
    <c:autoTitleDeleted val="1"/>
    <c:pivotFmts>
      <c:pivotFmt>
        <c:idx val="0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TD!$J$3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</c:spPr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29-454E-886B-5AA16CC95FA0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29-454E-886B-5AA16CC95F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TD!$I$4:$I$6</c:f>
              <c:strCache>
                <c:ptCount val="2"/>
                <c:pt idx="0">
                  <c:v>Norte</c:v>
                </c:pt>
                <c:pt idx="1">
                  <c:v>Sul</c:v>
                </c:pt>
              </c:strCache>
            </c:strRef>
          </c:cat>
          <c:val>
            <c:numRef>
              <c:f>TD!$J$4:$J$6</c:f>
              <c:numCache>
                <c:formatCode>_("R$"* #,##0.00_);_("R$"* \(#,##0.00\);_("R$"* "-"??_);_(@_)</c:formatCode>
                <c:ptCount val="2"/>
                <c:pt idx="0">
                  <c:v>235</c:v>
                </c:pt>
                <c:pt idx="1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29-454E-886B-5AA16CC95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[Alagoas_Tour_2021_Dashboard.xlsx]TD!Tabela dinâmica5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1.0185067526415994E-1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/>
          </a:solidFill>
          <a:ln>
            <a:noFill/>
          </a:ln>
          <a:effectLst/>
        </c:spPr>
        <c:dLbl>
          <c:idx val="0"/>
          <c:layout>
            <c:manualLayout>
              <c:x val="-1.6168143601122991E-2"/>
              <c:y val="-5.29265514784869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4345179044685503"/>
                  <c:h val="0.25068505441457445"/>
                </c:manualLayout>
              </c15:layout>
            </c:ext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282125194264385"/>
                  <c:h val="0.21332513572387785"/>
                </c:manualLayout>
              </c15:layout>
            </c:ext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069514424180158"/>
                  <c:h val="0.18580332895506463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739-43F0-9249-6B9DD2E2BB9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39-43F0-9249-6B9DD2E2BB97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739-43F0-9249-6B9DD2E2BB97}"/>
              </c:ext>
            </c:extLst>
          </c:dPt>
          <c:dLbls>
            <c:dLbl>
              <c:idx val="0"/>
              <c:layout>
                <c:manualLayout>
                  <c:x val="-1.6168143601122991E-2"/>
                  <c:y val="-5.29265514784869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345179044685503"/>
                      <c:h val="0.250685054414574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739-43F0-9249-6B9DD2E2BB9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282125194264385"/>
                      <c:h val="0.213325135723877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739-43F0-9249-6B9DD2E2BB9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69514424180158"/>
                      <c:h val="0.185803328955064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739-43F0-9249-6B9DD2E2BB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TD!$L$4:$L$7</c:f>
              <c:strCache>
                <c:ptCount val="3"/>
                <c:pt idx="0">
                  <c:v>Maragogi</c:v>
                </c:pt>
                <c:pt idx="1">
                  <c:v>Porto de Galinhas (PE)</c:v>
                </c:pt>
                <c:pt idx="2">
                  <c:v>São Miguel dos Milagres</c:v>
                </c:pt>
              </c:strCache>
            </c:strRef>
          </c:cat>
          <c:val>
            <c:numRef>
              <c:f>TD!$M$4:$M$7</c:f>
              <c:numCache>
                <c:formatCode>_("R$"* #,##0.00_);_("R$"* \(#,##0.00\);_("R$"* "-"??_);_(@_)</c:formatCode>
                <c:ptCount val="3"/>
                <c:pt idx="0">
                  <c:v>20736</c:v>
                </c:pt>
                <c:pt idx="1">
                  <c:v>13050</c:v>
                </c:pt>
                <c:pt idx="2">
                  <c:v>8865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39-43F0-9249-6B9DD2E2B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827589375"/>
        <c:axId val="827589791"/>
      </c:barChart>
      <c:catAx>
        <c:axId val="82758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7589791"/>
        <c:crosses val="autoZero"/>
        <c:auto val="1"/>
        <c:lblAlgn val="ctr"/>
        <c:lblOffset val="100"/>
        <c:noMultiLvlLbl val="0"/>
      </c:catAx>
      <c:valAx>
        <c:axId val="82758979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2758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FD1D2D7D-DC1F-4401-B216-3E781C4EC318}">
          <cx:tx>
            <cx:txData>
              <cx:f>_xlchart.v5.2</cx:f>
              <cx:v>Contagem de Estado</cx:v>
            </cx:txData>
          </cx:tx>
          <cx:dataId val="0"/>
          <cx:layoutPr>
            <cx:geography cultureLanguage="pt-BR" cultureRegion="BR" attribution="Da plataforma Bing">
              <cx:geoCache provider="{E9337A44-BEBE-4D9F-B70C-5C5E7DAFC167}">
                <cx:binary>1Hzbctw4tuWvOPw8VIEACAIdXR1RYF4lpe6ybL8wZFkGwRtIALz+zYl57rf5g/qx2WnZVVa2js+4
omIizAelM0mQ2Hth39YG/c+H8R8P5eO9fTVWZe3+8TD++jrzvvnHL7+4h+yxundHlX6wxplP/ujB
VL+YT5/0w+MvH+39oGv1C0Yh/eUhu7f+cXz9r3/C3dSjOTUP916b+rJ7tNPVo+tK775z7sVTrx5M
V/v9cAV3+vW1tPdOl69fPdZe++lmah5/ff3sktevfjm80X889FUJ8/LdRxgbhOiIfD4Qfv2qNLX6
eiIiRxjtj5h9/tiff3rq2X0FI//nmXyex/3Hj/bRuVdfPv8c92zWf/6snUmeRE7MfoLy6rNEvzxX
6b/+efADyHjwyzdaP1TI/3QKJlvpeqGdt/rBh7++vr74KvuTxp+d/1GNY3IUESKY4PxJseFzxVN2
xDDnjCPxdPCvD39S/PXv/9u8urjvSvP195cm9bLyvx37TIgnGX8mTK7Ovif+D1pBdMRRJMCKwy86
j59jQqIjHKKIojj+A7NvjeFKm1dre19/fHz10bw6M+AHvje7l8F58SYHKO2l/plQulh+Tw8/iBI/
QjwKmYjFEwjowHIIPRIhZQQueoIRUPwWpYtHW99XH7qHv2A53449wGQv48+EyW79VS0vOY4fxCQU
oHPOKATAPyzj2zBCyZEgEYNryNN58vXhT95sp+t792r9aO+1+3rmpWm9bDLPRx/gspfzZ8LlQn5P
AT+IS3wUEkS5+Kr2F2yFs5ggEX3xaAe4XNzb+9///eH+e1N6GZM/Rx7gsZfvZ8Lj+u/0XZBnCYgg
QsSHTis+gp/3QB3G+UerdPMX4sj114EH+t/L81PpP/ne4vtBe8DxESifg5+Cj8/H8whP+VFEQ45R
9LKfur6v/f2r5N7fW/BY35vYy1ZxOP4QG5D1Z8Lm4rfvqeAHsQmPKBEEyoynggMd+irAhoqYcY75
H9g9i+v39vf/+t58XoYEHNV+2AESe8l+JiR2N9+T/EeRiI5YSEUoGHtuHhE7QoJg8keCfOCsdvd+
nwEb5/5CbvVs8AEce/F+Kjiu/0Y4MDqiEeCBvuRWh4YRUYCLASbkz1LyW8P4RrH7uuS6O2AOnun6
ibf4j3r9pXs8G/fr6x3I/DNhtFj9jRiF0VEscBgiSp+bDI2PuIjjCGqWPzLjb8F54hfAbFaPHyH9
/QvQ/OcdDoDZC/ozASP/1qiCj0SMoVQk4jkwBEI9CjEBcF4MJ/I+0/ffWyEvh5Mvww4g2Iv0M0Gw
+zshwEfgvSgo+Uu9fui/KD2CbIvFHO8vguOgYN9BEVJnwHf9OBrfDD1AZC/hz4TIBTCgT37jpbr4
BwM8jiDXQhQYlC8aP7ANKo4wh5gTQsn+dHx9+FO5vi/u6r+YbD0NPEBjL93PhMbyb47vBJZ/jMgX
wgqyqmfkCZDziGEM/MpzGJau+f3fVkPw2NcVf8E8/uMGB7DsxfyZYEn+zlqdHMWc7CH5ErgP3dY+
gHAuoJTEz2FJoIP0V4zj67gDEPZC/UwgrM+/quNv8FQhtEEEIjGK/uw/PbMN8FQRkCYIkPh8HFQk
a6N//y/3vQm9HMa/jjvAYi/bz4TFb7vvif6DUYMchRhj0HL4JZDDuv8WC4aOgP9lOARC8fNxYBe/
VfezAZ73e1N6GY0/Rx7gsZfvZ8Lj6vh7wv8gHhhSW1j3QJTsQdkfz/EA0h1K+JhAR+vpIF8f/hTF
950maFUd39eP2v6F6HE4/gCbvaw/EzYX26/q+Rv8VnQENG8Y/9mkOrAViqHXGArKoz8zsG/Lwgt9
3/3+7+9N6GVL+TruAIu9bD8TFr+dfk/0H7QTccQYhvrv6xYGdJBfQVs3JtBRRPyLHR3EkN/Ke2X+
ktv6OvAAjb10PxMaV5AG/m21B4EoQUSExQEKUQjNdSYInHwxejzvi/8lEuuFWxwgs5f0Z0Lmt+Rv
RAZ6uDGPONSFX+IF1OHP4jtQWSF0cBn+QkRGXx/+FE9+e7CPX395yYW+7LGeRh3gsJfr/ysO//22
oT/2TS2g67P8vOHqm51D3z/7WWLYA3Yw9HvG9GRn24+/vhaEYBGDjv/YyrW/zZexXyK4qT/+/n/q
P3mqZ+Me752HvV2ROIpjAvUlx7C5Bf4JVeTw+PkUY/sdLxzwjhiUMWRPXtawbSWDYfERbE6CVgvQ
Y4wRoC8hu3Cm+3wuJJCVYwLEGTA7ULhG4R/b3S5MOSlT/6GXL99f1V11YXTt3a+vQ1hEr181Txfu
Z8z2JByLII1BSDAcwyYCOP9wfwWb6vbX/y/ue1vPBBcLzESf0FKRxDfDnDDddNtBk9zKQevpHY7C
8kwV4oSWmCyrPuSSRXa+m3oy7Hquy5OI5P4hLOx0Eys2Lm1j/JLUtjydeBvK3AbTICPs08TB5iyZ
saZPmmDbq4CvIjiZ8Dxnaxv37qqrYkulYJp2SRMyf2krg7Y+COL7eFBk6bAOE42qaB2yIkxqVpcr
F5VqW5UlWY19rBa+snGigYU5xZ2JqEwjPO0oL3zSzlEtZAW53Y5XLE7Cso+uXaCMtKKLNoSUfB1U
FPGEpVF9o7Ihvk/b2jGJ1ZC/574cVoEo3J0yLB1k08CWGFlMnH6wWsxTMpZzvmrSNE3SzHdBMmVT
Y2QVhtMmq5jeUqHUhxmjZklGzx4qMuSZ9FHgEmHS8ix2vD/LSTTdNqSapqTN82aSpbfug8ld1S35
UMdv8xTFMKqx7XWvap4MnW2SeOw6L/O47Y9xXZPoQxFxPS5AfL5T1CAiaxMxlxDm80J2Q6sqGZK2
X8XKzm9aNbWXLcFVwjo0r4e0qxIrsDqb485smQrtzmlSb5t6YI0sGW2RnEquz2NdT7usKSJJ2tAl
RulOEjrphCklzjSmTSJcE69B+HiBSIGkyGK/03NjJR9dvA5LEW9cW4ukmoM2qSfvt2NBzTr1cT9K
gacoYYDQFYNnv+1a1MhIdXTDKWuP5zz0koxTIwvWdLfeNVFiKKNrG5bZanJVmYCuwyVi1i7irFCL
MeM+8YMNEoVsqaVtsmBtSpfBdEoVruNqbldlbIic4zTsJMO+/VRPRa9lVmVVoslATsqhq7YoLKfT
Omiijc11fjdVRK+LCcMfLKrLIAqDbYbGYlmSvjfSDyO3skWi22ma8x3BvVGyFzO9c1GkF2mbuSS1
XCeuVOM5VVYdF1NEb1SF44TX/ZiEOh12Ou27hW/KdostrRvZ9cKsYj3PSea80lKFol2LkmfnmRsp
lyZvy3tbNmyDWmI/zYNr7wgv0p0OrCuTOWrHExrgfOlNP9yMuPBG8qZ2S17h+oZMlVjGEyUnBeQW
x10XiuPWc3cbk2G+DMdeJ3EYFSc2pFnXruyY1xNd8aiuFzXF5RrxRiuJTFkvhjBAGZh1HCdxCitT
OjIMKzO2fIkiP6ycyvITin19PAyWL5VOSZJ7OBHkmZC02F9nLF+7zMEtlTJ8yYMov0dpmilZdFF7
jWw/rAo8Zpeu7cUp74V967ocLi+G/Ty46MRp0YQmlypvyLuCF/XClb5ZGsGyO2fssBo8L9fKEpg7
HeFCnoYwJocLTW7LK1dm9UIVbXk1DIg8DWZTroNFV7LMyKyw5qTz/mG0Fq2MSYd1jQW40daqYjH4
oBErRaL5VAvhOlk3NCpX8dSNG5f55qYayLgZTMjvjKnGGz8pjmQesuEk6oJhJepcnGTQdklYpGdw
vJbMSTsIU8mM2GAdBWN1rZoqO9dZrWeZoZRco2nQyxalopWVm9Ht1EfRVrcMH4/gBO7CEuUPIRnb
TR4E7H2Q+eh9qamNFqnX5bIIab2oKAnKBSAcXwSRiY4nV3dvx6Isz1FsxCXnQbrW2ZRfDGMEesRh
fl9UFV/ztPTbJ40aX14VVQQazVWNI4ksqB2W8XhneU4vnSjqYYUMN+15IRxrlgMvcS8dbN45U5h2
IlHxlJ6nrBkuWd1m22Ie4Gaf8aB2yO4MzYouoUKPNzQtwyIB+LK7IRzT82Eg+B0PBvuWzsG8CTgs
qKIj+qQYJnpbtGKuZFFTfRKPlN7GOW6Oy1JPLCFR1R57k2VXQzmRBZ+b9hp2fUWxLLKoSZCdsE3o
0KfntJ+zO+oGUUjVttkdErN9O6Cqq9afF7YqBmskdVN9rAoC0qAZbIQQjTYoTxsQrptm+Xl6DlKH
ZgkpgX1bGO23ubDqY8HgeXyyIwSbUZMlUgSU6DBx4DAMore8A9uYGsgpZKU7fm/yrj52WUhvkbZT
KFWB9ZwMVQUxsrB+lEPjxg9DG5NEUTZVS4TAVSulxhsz5Hxpihl+pLbh8Ccbb3jZw12e7KjA2d6q
WwEqgLhxjfosZSsV5W2TmLgPTlQBZqwiuNfgUi5dk4KGm8plIHPoKuvrBEd9NS8KYga+EHWRn7Z+
yoMEttWNbsMruGJoK4ITiwguZV9X4ObsnA4LbCpmVn4ex4cKB3ZOaEfwaSgMXce1EYEcDISbMejJ
HW+7LmEZ5EV73x0sRzu2WUK0TaXuYXNeQrpg3sHk5utIe92AdyLdGYtIlviMhLnss9KvqrlA7+dW
dccMzQ2WOYl7kCYt4sugFjC5NgtBvKiZIyXDgM9JULfxbYTM8JahIXijlS9War+zVmozBO22nON4
a0mgz7scGbZsWuLfuZo1VPapi65BqalJ0JDXm6GHAHyldTxOyzqou8tqjvG2RcYt8Di4q7oV1VVg
iHiMyTR8qEGCj2Nm5wsC2eY7eLUBXaseFmUJYNzp0fpNNo/5ZsgwypOW5emHFKwrkkIjcjLHZXwL
3lY1i2ngFcTdlOBtH6n8rCmwB38yhdHtUM3qGiqa/LRKvTij4FrfDy0OtsrzvJNj1ofrquvKN45V
fS3TogTbzVS6rgKUr6qqyfOENl3ZJjqthp0hTXxe52q8DfNGfJhBu7E0sBX8FAfVjBJfdKKXpm8z
vKrS0B2Hgx3OpzFC2yqFS9MON2961EE0rfEYbMWY+yRX4GUWuKuyxIg6uumcNZGM0AAJTTTPx2am
83HWE7cqXEMXeQpJTDXaZsWqysMS6tKyl1C0VX2SO2SOldboTWfaaJAg2nAM2caMF7FvddLnNr2k
3RxvVd+rdQ6OW0FsI5P05Yg/0Um0Hxkdm13cF3wVd6RxyTjq9K1nwcggM67qctEF2sHSVpHQEr6r
B8FL8pY1k3ULiLTxR84czaTzOC1kUyCzE03Odqxq0vMyKJsLyGLiy6rI2+MBhdN1x8WEZYf6ZkuG
rLnD+VycRnE5tBJzxDgsX8aDVWF4927MptLLOrfMyCCsW7qgkC/cGMP4VVYg3K5I1Aa7juuKSR06
9yEd6+J0KsM46dvALIPOmQ9dNgfvyjEa+KpVc0s+TC23x5hoAL+JwQdwKABQaYrt2AbgFGc0nva2
KD4EKIBo0Ba9FIqZqwaSo4+kAMW3fWou0ohGG8h+xFlKgjHpJ1ts2xY8lWlMKD038dpRW53hpqqg
VhlidNEyVQ2ybRu77jvI4+jAILGuA4lZlZTjTBeaN/l1Xtf2pJlws8DaizUhyiDZDFO5aXGBIDGq
hkXe537TFs4lIQ/1iQlGm8DmhuDCRVW2DLIoOqZFSZK5Gch5VUJcBterVxMa+BYrV26KOa6Wjhuy
SMcqPJmrBr0DQ8JrbpA/HlTmNtrX4Yab8gMsd3XZeOPlGPbVdqgg/A3jVF/1kE8ZWRLn1hlN/VWe
9cHlkJP5DYSOdokmSAtN3GQ3LqR4wayyFzbKsDR+mK/SlOUJ1iNOuJnNetItWphqSi9Tz/tTjMsp
qWHPpYxzUpyRxuA1nqm6yeYMLWOozHawfhSRjsXDx3Bg9SxLTfw2TUt1ngscLKJiCDblHNTLvgj8
pkwrfxYNulrMcT1/bK3FIF3AVnaY7qKI4lVqR6jDVB/vtAvdJ1Tj+THIp2LbBHV81w6zTRhzWwZ+
QrZ0pLB0evfQkEndc6pKsNM8vprHYd5EqK45OJjKbqc0GE+bIGu3bOa2lB3Y9WU/C92sFSbZpxAc
QLEygor3pYvLKolxrC8K5GDx5ZMorPQuyD7kBdeQhOZlt6izHiIyaQYI7kEU64Uuy/5x9nN2XtA5
v/ZTxa6KNC8qiOWUjsdTHZDNOI70SuDcvE/TaGwltazZhKUSN0FfDw+B8S3UVaM5VUj1LEl73V4U
HSwi6XHbZDIlnt7kei7P63KmZFn0Y7fm8wgRPxDppsTOkETkPR1Xlod4kp0BNysr2rBUFk3V82Up
2lBI24niAmKSd8usKnUhQz0VkGHYtrkJjRl3fRvhY5fjVkkKSe2HkAy1XdjcQKUxQQV6nkdNegkF
cL6D2Bebq3YaA7UOlGpOp6EcE2Wm6tr7OmvlVCG9hjDY3na6jtd+tv1bjqc5leGkyZlJ5zqWsOUB
h1KnHV12LA92Y9b5VdfzTkhNgyCXsTfNqgpMuR2CqNnk4EyixSSIy1cKFcF24Cj7xNjEPuGCkyKB
17zS4zgV+AKSIXQcRbXbmLKNthVkEe9jbNRZnzd647varcKyTCc5KpFRSXxH33dArxzbph2yhZi1
OE0hIaiTyoV8YUsEhEBh6+Z8JMN4mQeIhxKYkvQec/Bg6eT7jyOJo0qm6ZiD25gElF6hCYhJ8iDt
HiDdi8H/CkVSqVw658ugmfm7ofS5kTMrsh0f5hAlUAMO69JivHKEhhBwwzDuk8Ipny1M2ftHz7r4
BJQsunU/QSEpnRr9ZTU0UBpTTiHIxjbb+TTVizjW4UkoGrQJRMVnWXlbnSrcmHd4pOoTKj0/q3mH
t4316qL14HH7OjRdgl3t+SIKFT5uG1T3sk37jCe0xfEVjc24mkJr3tXB7G6bcq6MHLXrtKyhlnwb
ozKeZW91eKbzzkEk62mYwlbVDOq82ldsGwYu2PI4Uuu2oyC8Fs2NgoCLYW0Qc9ZTX18pi1q/glqo
ruTYTXpNu9rcEcrVeuoyvQHWxstAhVVCLSoSWJl6k+Mc7Qrc507qPMhOp3wWC9E14j0aWXY+hG7Y
VFCn3wzYRDcCokOAs8sZTSsR9N1tQBiDatmg8kG5CG8J5Hof9VD7IRE26M4pCH3Kw0if+wGTNSO6
WEe20ddhrtltGiJ7Ztu621CazouuKhWXHOd0PWGoU2RRmt5BJBflaY6oX8Y0Tt90GZ0ue8hfd55H
vZDc6aAB063iU6jpkCzt5E51FqoNKnF+FumqXLQl69bF2MVKxu3QL/M2IIsQuKUd9VpvB6enxZSX
4yrvqIDwZftjP0RiSQaXvxEctcdj0LXRkheYXbc5qu8hyZtPaFEVJ2E3qLWhmK+KacJJV3FyUkVt
ex4F+bDicTiOMsh0dUvSvjylY22XucLh0oRu3mXp4LcqMO2yzaIKAp3R2x6ou12XMXdX5SXbNIam
l8h38aJgbQt8yfQRMqZs2xqXX9Uznlcky91uwF25CUPN3wbNyJLRzs0u6tPpog3LZmtxhrbTxPwt
xM1hmXVN+8Y2vljnZTlAymfVXEgg5KZPHHofSo7M69MKLGXV+ak8rYeQ74bBuI9dWM+bFDj2axvy
bJOO4PmpIIYmWW7GJUHOrSYoHy+YC6N14zrxpooN3YCLDNbzFKJYOuPra5M6sjQDFpfTzNUFUBR+
xXUdbOIQdatc8yGSpg7zdR100bIah+yRRKNdsNHXK00mfjVRICzCFtEW+EMDHEw3Re9tOwuI8aI+
Lqceb1Igly6gcjELuyekeufiZdSBl0Wh7U7YNKXAXrjiATJwkdCK23ODhD0vcdBUELQYoosuQ9kC
pcasynJKcygcafamyQp9RSIrbrUe2WLoBX1Twc4CiA8TZh90DfDzJo3PwiIN1tRMxaoORb+E9Cpf
YlZDUsC64WSa1bDtmhpsHBGzQCP1J/E8oUuoHeppX+eOD8QUduuJK99EQRVsItH4JQMS9W3gGvIx
azVU1ToNr6pa2b1N5petw3yX0wHJVETdSvWE3GEv/EejqnCVhirbUQjKaYI4Cq6C2rVAKLWFgBw3
LG55gbI1M51uZd5W2S6dCnHdpVhfffuO8xfe/IlHfzCQYWuVfXlz/I+v/zpvHutrbx8f/e6++fzu
85/nnn+FG33pcey7CM++/EdT479pWzy9vP7fnPx/62mQmAnoMXyvowGvAFZ/7Lvddwe+jPnazeBH
HHoR0DCIMfQLocP+ZzeDQn8qhndEcARBCtoW0LH40s2AF3cZ0CHwsjVsh0AhdEO+aWbAK0Hwsuh+
W4tgVLCI/1gzA5ofz5sZ8GSKoJ3BQxJTHlNo/X/bzFBj3kAuZA30MXgM/sxm4BLVqKvrFqqYOydQ
fp/HLv4ENI0/7rKercf+kbXjihkeLrwhHaRNKk16lQOv04uu3tYap1OCoF9xyUsDPLMZsd1hH0LW
P5KgfwCSNb0cO9oHks+ZP5ki1V4CPQauZ8aprMDqHsMw9XdAHqWPYd3FZ0bb4HRQQ3VNHXQGZAev
ddyXQH/msoN0cZdCGfcuzURxpiGnudZF1tZJW/fzCYaeRJD0IeqhWBxjAR4z7o8JyqbjsRrbd6RC
xQ5nJD/vi8jfeA6OUlI9Er+0bQmuNjZq1StWX1QpLk5oXPVXmWmDDdeDOGFZmu2E7dW19jk75SNR
l66bx4dMDemDGoi5gZyigRKIM6D/8j7YdKE2J5NleSNpmvbHZuq7XRQA9SxZabrLYNT9mgRTU0oy
FSiQQcz7FiJfq1el8ChRXVYudcSrDTQtWC5LWpdX+eyINLw3KxZ1EO7yrgRv2hTvRTVni36mwZJQ
66+5AY6VVdouK9Lg01jF/mbOsgII1WLeNJjOK11AElOkE1724CDX0E3okzJvh1WFFf/Qo9Bd+6z3
904Is1BzbG/GDNFQsqAIrnMBTJzkbVteT8ZE4FeMsKE0XaROmroYrmb4bwJWCGl0a5uKHEOrrFnO
0LVb6W4ucuAbUrqADhu/yzvSLSoTxcexyrMboj07hh7cvDJVAawRuHK2EFnE380xownCKTptOe82
Q6r1sQLLWo5zJ65UQIalD9F8SymD7LOFPl2WBByXx0Eq2LZqQiwRN/2F80ysaTnp26kKgu3csfBi
wKM7cUDabMogy3uZjxB8YIfGuCxzps4NDtBpz0qVlMKWq9ZwdTpBVyWpc04XdePRRjDbLcNO8EGm
k9Kbmg7Frm0hho5l5BYOopaMZgwpSs+6alOJqV5qZ4ETnXgOhdYIA2vbFxdd5JLSMnZWVYN61w4d
Ow3M5yBZBuu27CHnyBp35SkQSqhsSyr9WARU1mMw7QYHvPY2DwaoVq9m5gi+7OMsxc0Vo6S/GIIh
hWZOBcSkoUAM8xpaA0Agj/MT6WugFflY7Ot5VDvgnL2nt5B6qfO5ycza6Ta7RMgBb0piuKRRfgul
F5DQLiIJqk3RSlUjaA8AoTouMi/y477HdvmZ0Ib02r5FRdcsqRiBCYfk6myICTCiFg2PI1S4l3Uf
N2vI22rZAOt+EgHdu46bsv9YgsVAF8b2G+DPEVBWJjsjeOhWMGFwKWHJt8YG+YUS0H1AeoJpGgyk
BJigWkJXBFofe1LatMC9usJAr+uzpCYFGpz2wAbb3o9n8+yUk93o3KKzA3ozcE4Sk+L0fK7nScnc
1eKKCgugTYaGhcxnAyxVa6ezgE7uvMqVWereZSqJdV8ISYoOLXKv2UVggDJslS1iSb3KZjmOVXFd
NzO7aCefrW0X8F5GfdHfINLRVZQNzbuhAr5X4RlCNfH5coIW5EXaDuRsCjjvlzzK2hNTYkYS3IDW
OZ3j08YEDoisGJyOqK+nbka71OFRlq41W+LHupW9JgRWOPJqO0EvxABmeXc2znNeLqrB8VPbYhfK
sCfFpWdk+hCbqdbbyOVoEcVjf00tLe7T1LlN1uTRldNRsOxoMJ1A48VbCb2RdhkA+0Vkn0/uTRcF
9n7mgclk7gOymzqVLdLUVicNnT/3H/sVNCjArdV5lEAUjWEnLGRyRQCko8msugJGvyISauhwa4Oe
ZZLnQCU0RV/Ci0iVXuVT015FfQfzn4v+PKQGuuRpGFUXddNEF1BwTnDLcIKBkeHb2vXDMRsydzPQ
zq+5ApoEqJvCLp3t+LkZC/w2rZpiqTM7fpiCCSVV1aqHKcr/L3XntuUorm7pJ6KHBAKkW2xsh+04
ZZwy8oaRWZkpzkISINDT98SrqveqNXav7nW566JGZUU6jEGnf85v/katEcwY9ptjksPhGODMNstj
bGOMD82THitoUGT9uLgXtRbkYxqS7ZF7uwtSMl4HG/g2c7TufjUNFbuBtfZQpXo9tzjrn8SsxKke
03DfKrb+oDNpTpEY05Mfqvqp1XK4p2PS5qqo5avzXGdGtSafUB1loYXJit2W3PkOJSrGKhaYNAhh
5g70Ykqe7uq2D65FUNV3bibhPgoLeocETPOSsCY9l2HND9Hk2rt5nU0emVofiFjZ17Vb+1Pv7Iwi
amj32DzSszF2OYs29ljtyuie6bVH7e8++RqNWTmMdM8XiN2wJdUZ9kFy6F0LNaFNwv06reIhRvWe
B3RROFEU86PUtsvrjvrokAoz/Iy7Km7hyidjlEGHCy5Rx4PjMGp26fwgjkXRGbdbIQnldoyTwwIQ
4Vjgpr16gXLaVizc4VA9FxlgVKwVfTLuB+XdY0BZkvf94hRKAR3suBbTI6TS+uhEsH6vqkTsRoIN
T6SB3avItMdwgumxlmn1EK6uuYQqnbKW9/6jJIaeYFbVRxOK4IFT0+WhVvVT2KjxWbaYBobQMgf0
QU+wKdiu6tvl7JbOdtlsk+TF1pph6M2TvwNpgLp3qZX98Kqc83HgBfiDEMjEImoUYuFwB7ezPBaL
rcEa6PCgeKceg0lNEPZ6v191SvF5JaVPQavNMYonaFJATh7KyBXPFTH+xMsYA7NIbJ35gRt1jEQ5
v3paRa+T0UudkbIaLqpkGrhCEV57+F+7wpnlMDtLVSacXoqjS3XpMheV/Zkv65ytY8fuMMLgnE9j
gCJJDi/ziv5TTmE/YcVaQ0dSyma9VfS+63un9pBLfLQP3Ni2mSq4ufYhqIDZYsEORin+WBxrSZYs
Vp3SmrYwnBiFFFEvXmfLKDoLw21MHgku6BuWqhDKy1Lt22XyBzjB4bO3ptzFVrAjLfm31a7u5Efl
n/3cDDk0oephWdLoIRITKBWPLeJMTLj8JmMgfpek90fbBsNJqCq4iDhIj4lfNR6FpS9d3I17MfZr
LqBI4VxcO3GFDwjiZBQ+yjib3CEKYaRymhQi60UN3QkOybC7/aevN2cSi3X46cSATZjGKHqjaIme
FEyLk2PYTTnOGEcIX8rsbz4hGCD5M4CqdXRtAHRhdNG+GZvy2Wk6wGv0sGhthT2vGUI4bqzdbF4O
C+wKswr/wxUDrC78FjirFcV/NsgwQKaBpuvsArcevuRdAxH/623T593mCEN0nI4wuS0czaWQa5ZM
yXLXO4wOTp1f4E0o0AkVNnaVtjy3juD1ONQdpcCVSkjQOV/wx4ZrON4mwZs1NrigvZW4+o1YqDVe
YbwZcvic5IQTbvuFr1ZcyYDLSzfjliTdZmY7VT7fbGtuceJgpYb2XEa4CTV+tcPSldtZ/ekNKx+5
V7lY98sQUz5ziABH7HH9OSXAGGQIRz1zTZlkw9zSbs+WcvkBzBBERAIWIFMBAAqIiXDqA7zyZtvC
DXevSoNrUBRnFiJx65uO4sHhcFY8wozm94tYFTxcVmEr7obdAlrszDiuzEuwGqqC+3v7e5wOePEI
nIrDxb4vaQISYXTzUz+BbMiqcO3pvinGYg/DjJxgREuyByI57BqKJyxx0rvwFoRTTbcDWYOOYaTD
TbG0xM5EhiE3Lcx6ybv+7GO+nSaGFRJbUsD6jttNQcQxqHcARBggBDRa4w83/gMfHHfGxvjk1m/c
icc1ArsoPxq2sR1maL8AqAOGIvAUXdKBO+EDMBRt+/NtQDUhNkfZB+7VwdLL+7oSkIbgwRsT4JzI
cKNNtT1UiO0v8MQxNBYM9Cj0G4m1/XSbTI0ILBZEClf+NqYJpJwrKTGYmxVjyAIjeGHFgmslahDX
tMP4afzE3moUts/RBh00WO0BBMRD/Z3hhv2oIcbj2Q2m/DAswgHQNYl7DSRzOUlnSCtlG+DJDwNQ
hEYnnu7IIHDG3Y63GADul8K4Q8E4xphtTQUAgXPMJT9XSZuVNS9RWq8zoIq2jGco1tsB2LIJjwf6
i87gUYv+IMxSPTKIxz5XeoMeeAX1DLMy3hiBHm4qWARB9mM4J8/xPOqjXHFKl7Huz6yuQIkAicNc
tVL+BEmCaX1bUGbE8Hdz6fBINhTDwLO8szagcZbO+Ay3KaeMhmUzt0MHV40Or85uY3yCW4gUE36R
WrHoAIXDJ4gHwEikAYF0m7aqB/XD1o0partNfzYDaogGJsr1NrjNioFpeSqjfbpNzahqycmHuDm3
R8JrTFynsDrIdVh+NBZ/+zZx1YLRRKIS8rWUI26GXfArFUmgYsOG2ub8qLFQov7b1jesGNZq3Mrb
8uhAIx6bIMIotyL8bOZuWFE5KFzZ7fjPVLqtxCY0LrekWx3U8QnvQWKMaBnjQKEIRm9D6vJ5JsUM
JAHF8rHp+6I5NGj48UAKi2ocnpRqYZMa3DxAi92SL2A2X8ekWQOwhzU3F4CnZicCARE0pXX5iyKN
lIMuSLHFYp6U1yXmusQQT+BRJkn62NKywuYtA+uOlYWlD3grIu9pJadkvxY6fcey24VZvBSk+a4H
OEZZpzHv7q2NZLdzDK8EU7HgZN5Y0p6GWPYXE2h/poy5awJqw2AM6RnntzRpsVuEJXxlZ41886KT
xR51p8IvApG4X9wa/CAoF+8ajvMqqe20ZoMiNcrhRr83EPzfHXHddZqEPjPJusd69fEhkqaqd7aM
5G/f+HkzxskDj5fxoZkC9VUoEf4wtF/eC07JnY7q9FBLvpwl8/YeRvFYZX6h/dOK3eiRbzAgyo7u
aMqaDRnOqOLXHPXucQz8BDO7aN2XBFt3k40kNtdiiMgZQie/ow1Nnx3o3k8IofWy1yTRB4Ei6RTC
ujvyhTQHAybtjBY8/EFPa3ro4wBOaeHVOWClO7ezdO+obdjLqDtoQj7kWB1gMIFrrZz7bQv4SbaP
+veQG8yR1KWvGF0wJP00hbsEIcA9RkbxbQxGIHNL43lmRtPvUfYHJ10P48+GDfOBBI06kmGiG7EI
JFRKv+fBqC6mGcy+9RxG61zK9mCYXx4pJOMo68oxMLsCavYvcJcMH5w8E6CgwYk6PT4HY+Fea0cw
V3xlAT3VtMD4BVG87UsC3m3mOhhUsF9a0mV1YIL2muI49r13KZsPdZ1ioeux7oLm3VAY+DO9zPtw
5NFJJgbL6IgyKlMY3NWeh7b+Pg/YRgM98fQuSKroswYjeBc1piR7049YzGD8hC7DuQV8zhRc6s5h
gvNksOsDCBk3fQSyxtGksRXmcl/W0WfAQXX84yr4aLE0N2rChL1t3em2VfYJlG1QaFgbcREGP+Mj
w5oVyFnNJ+t7QF/GGayMZthgxHXZ1nsHnRJQtHiYLaY7Ywa7yW0Xwt/EMtHzBTemn6blR18rXEAw
YfHjbtQvUanx53EpPT+h8QzgpwKFypSxoafAv6dqR+GoAZRsgagZ7xd/MtseRyjEM2j+uAu1wMFK
xlAyJMeWc/ucfQi/XE2uP89FQueswWleZgrg42UGaXi66SnzDZ2EJZccVef4/e1/+g0SVePQn8dg
WXJppvmJVUW6MzPBLVnaKYvHKXqSZVrAtyayz7jC+UlHQry5JJ4v/RTV93WBms3C5v2DBbDm65GQ
4xD37ML6srnWYwRRC3flzO2Q5I1j4e+0WancFZbIHyYd3H4qePJOJhQls1uLFzmy5AhAdsr9CI4T
HIHI11rYPIVJd02om/aWywV1f5F2h063qGiGXu5igKa7PqXpXkbaZiVso6vrsKIutNWP/azFc0+I
z0Pj9U44IR9JUMCCkl1zBDQxYWHHpKtk4c5DDWctq7xk+9gyc05bjG7bAL/rFxxKjPH1dxqb5SuM
7+rdL9141wfYpxWq8yJvOSTrHdg5IE1L4gUKsLkMHcropbhTfA2/zr7uMmMla/a108W7aL2xJz0O
xUtQtstTAs/nYeoJiJuqlaAfjcCms6uSwnzgSE2Sx0i0OPljkmOWY6uIFySxYEb86Yz8/3ku93+1
AP67wXLzRf7Lffmf6MwgdfF/d2aQwR3+K9X+lzGDl/xpzKBnBLKoWxciBEPQXGJzX/6MmaBBEYx1
JB0jujkjITItf/oyDJ2NBLu19SLJ7Wf/7MuEETpGbrlW5I4TRFn/E1/m7wmTGC9ncGMoB1mDthYQ
zP9uyowQxwKSqCWTjFfVTpRqeEjjEERVGakzzrLqMZ766NGFvUZI7P/cpz/HzD/nWzCX/uYI3d4c
707Q4gQNZ2BP/Ysj5MyEOAShHmfQaPqeTJZ/63QzXNOIdudGpK3ZBUVSlVlEqHpHBMs/TItMv7Ka
4vwP3nveVUzUfA/cPAxOo48swiPMIyYTritW+ACZgTFL/dL2X4MiDr6Nugjn50KsJbtntaHwD1y0
LuCNMfOuoLkXBRRURT6v20J34C7Lvs3gbEFr8CS1DsJj7cMDnRL1AS+uBwTfr/LFzKH+qeaNCUOa
8ifjQ6p3bGi2ym5IRrCBvA50f1nntioOIXiVjTZuWXHgmm0H72bF0MlUYjv3CG0E+2CzysS+dXLh
DBpCUDGZiYAngcp03dgZB46lOQaz7Q4xaM7DJgk+YHsUy6GHwpMClQlbi2gN4Yc+YWlew7ndTwxA
0VcTp+YawBMDKbnGdnqqVhO7ezmZMMLqE3l7nllsK3grnRp22NYFAYEYK5JrCRIcVskMYq1PZJyg
5GBhs6O2nmAciSX8gpVuqXdzGlZT3rOIPzkTBueuiewv5LrKMtOqoF/Xog2WrF/xbLIAQhuUNQt2
p1JBpzMyCREgVkLpw1wu9myHZsyx7A36ACEGECYHsnmUmrrNQZ++GtSUZyymPM3oWJTvATa8LwXg
qQfI27hxbTuIF2zjIFVhlDYUOZ3G6r0u+nncU9gyv6RK6bwf/fYrqTT2SI1oxiMlHYFVGGzRFLbl
MPadCeNupxEbKnPKoMl+UVxU9jDH1Xxv1Vp9R820lAcMKqRsTBXBReN+nG3ujQ/kedZJ8tp57hz2
x5TrIxzJcPk0SdrzfRlBL9yzPlQ/pzquLjzRde4bWZyLMlHBzkLehCfU9NGURyHXPwcxtufG2yqv
7QDsA5p822XTOqvpyjoYpdAnywniUqjKerd409EjHKAQoNw0ngKTkmwp+Hr0Fbnvuji9sGoo7idf
NWfuwu6NG84efLvStwCb+Tu2lYRksDpgGHYY1lNmu2CxWQuMQ49g9NK0uUqz9KcUYjRw2hlQilgK
f5gT2+SyH2qeVcFU/sDPi0ebkOC1cnSqs7Dk6040HI3HoTWe7SqXp352/EenElHmriDtYS5j3MWa
rmJn4r45jKwLXhcURvuU6vU7SsPlAA59BUOMtM4dBBh1TJG6+VLCcToRGDN7mAVrFkwAtE50iXB+
RkzQ550CiyZAo76ubTcedaCjh4FZcDgw3HEUG6Y8nvv6GrQlTGGarHsIlxY0GuY2EJaI3ocMKIh3
K732ZTDlrMHZc6Cz+qDpMDwbr2AOQptddiG1yXnq1jrMvSgYInnRaFFlMrKfSMBOhRrms6CNuhtL
lZ55u7bI0Vh9B4dzfFsgMh0TUfGfqBzJuZk5cDlBp/EqQa1WEP5782h5PYMlCtRH14DuPnhLkHwh
cc0+BrqSc2DL4kDj1J+EJlA3mojsYAZUuybqSzhqTX+EhYK76Ov0fq7K7gFaejDtCNaBJF9HGh9K
ztszTj2Q6yIvLgjVMVgGw3pCnhHH6LoPvpklls8pwo47nKfBgk+e5a7kP/rQwOKlc3gvJiPuWzMN
94yH4WctgvSHhBZ8jqRdXhNioruuFMETlhm3N5o2Byi+6hLKqT62S0uPmFsYzWsSHVAgYgZKHv8R
JkN1hPBQ7YHQm2us7XqeO5iAioag1UuDNyElmDWjEMUYqggfxjNy8WvfPdFClpi+DZR3qCGoICAs
5TwM1msJ8emMBbT8o+lYdd8Ws9gh9OCOXibICqzj9NtBXj6uZUkOcsIkdiNwxcVWBZ6mDS9pS8yh
dtVGspERROhaAElopdS/+ngl91opdW7V0O8RD5hkFte9fRvpTK4CmjkOuNhpCr30jx2CTbu1Y1gX
HKvelGrpT4kFGgUzF+HVr5aGuyER613SU3LCNXaP1PT0ydJBYGZrdhik6uDvBnGZrWnlzgaD8jOi
DLH9cICTAzro0VctfGjAytcS5OneV/P0pWnk2mdBNwxntkrRZzqIm6srouJnoGYpoRCMwamTVPts
ndoYor12meHgNBYMzw9BDdlVHdM5BUt4X2GtBcwLvl85RDEZjK23PlDsD+xx9dtIRvFkJyI/5rqs
jkpb+TyNTX1e2nbcWQuRyc84xwfKrdhsCNlHfghPlWHmqDx1J4Td4JwmbN5D4Cpyi4jILigLn1Fa
r/cNwgWoKVNyXdq0/sKiZH5XcD+ghNkkIBmCL/1dhRohzXRcsZceOxv2xoVjClfJfIEMDI+JRSi7
fFPtEeJQd3al9c5ES5rjo+mfDHXSXVoJfkxxg98AlEIBIL46Q9Ecj40cW5FNU5WCxpOoxCxuDlBj
vaMIJjzE61z/NsmIN1mAu2Y9CQGZ1MhdSsRT7wVz6/PUxSU8xFDuErj2AD6X4jWKNr17cAkK4jrN
/dDRF+us/F3PVbBb5Fg81YspTgJs4KEhcGKalqQvHSvprktHlrFegg2vlgCSxQqZUZfVnuIg88Jl
RTJNwVlCKRIffKDuezrN8Z1OYn0oSOUOUMxUNuvO7n3Td5dxCv0fiF+HL1QX/rV0ZQqprG3vGQDG
T4Vjbibd5PaSxvSsdVefITibp1SL6KkwbfKZinU62BmecBuy+gQsg+VAee0nvKXu+7jo6FLggAGg
f5pzfDOIfStmENYzQqHI2pVDLqq+elxmMp8nSKWwfmx/QQ6ufiqHsPjC4dbeqbHovobCii8VTMkc
5G78spA4zKXEDRN+MCfosubcQXq6WN/pE23CLh8K7ErgR6a7eeiLfeMUOSYtnANrqTmgblcPhUNQ
rRrsvG+1hs2k6vBRMxmedFqo/bzUMZj1Gj5apfkj9M75OGD+5FUyhgemRguQlwibgb74gJpWHBrf
vhcpdtsE6idIKHy+yUp8vYjlL2WwxJdxqaZdm/TzuU0nikBwMn/vuyrNRTP1WUjme6Dm2LLT+n0K
wm+sbZZvdRSGR48Iw6lcdfwMSTjcRURWny0l+ksYzyvOwGF8KPiMt5t08DQhZoFQXOVyEHzBwzSE
IbbVGcFha8Ysgc70E/ZN9L7A1dzj3M/vajUg9xOsOO/BjolK6B5x8tC7QDwLdD6+X0zqK0DKq3/3
s+zuhV3ZZQXPHGd9v5o8SZLuKGkUlwfDY/dpUhSwSjUBckcYho/gDfxFAfF5DwPlc59qJI958aNL
U/Y4hs18jqW3YYZa3cgMuG11KCfFr1EKJdqUa3Vtk8V88CRtDsSByk5kbfJAlCKGZ6Wj9suIDOfj
hJR6iIp/BpEzzCo4lDJeUFVXYXjGzVoP2AqaIRvpUrY4w4FCqAvEaGC4YR027YSoKXdm18EJPZZB
Mt1JlGSwD8oJrO/o0ktMIvaltGR91SVYrIrgHJml7QDkW7ULDIsuLD9jU4CL55PebXMR+0w0mD+g
nJUIVZQ18nQpGFnSu/GaJkn/5iu9skx60R4qGU1PKcQOlDJ6hl4n8C4QC6qkw/kdNn9/HIMqOXW0
QnA5FQX/LMsVT6aLmLgmkZqf6dy5PwoPFWMtkhIZA4uph0olrqDzc9V9TwYpHk0180cjMIIyI3X4
NsNI+wkuNq12A7zan9Pa40LWovrVlfN8FEM7rftYA6oSEQMvPtpudlkD+v2sA7Cudevie9x8/Ycv
G3egHvmMafJjl7cpQuPHgcTBh+tbEFfVGA2HuKq6HPDEAF4E0XB4AO3wxUApB+PSrPhKIwdGnyaL
/GxWHCwR61ybex7H5NWvrf5eEWa/qyjFsXlM+giLmUgXuQvB6CC7gOwQwifVVJR7cIx2RceOf1cU
U7SSBkS89YbYtIO/amJGKSOohpJbzfxPLR/SElSaghGbgafAmszqZmqOoV5L0IfgpkkW4rzX4LzM
1JuLqortB7l0j7LXYP6L0faPXg8RmDWYSRSI2ThORyjHsFdxl3Bs/39cbvTfXG4c4jsucLVhzLZO
Gf8MdSo2wH+VekWsNmiOQi0AGGPlnqIitt/W0UaIxXvyG2rbOOWdZjPiOHxGTgutLcavTKKI3RVx
06NX77+7jf+NrBETEYZwNEIBr/pflAUu3VKWSYA4oEEGXUZVFIAIadcvUxBNVxGW9LsOyxJyZOtU
/u/fe/vI//IE8RVGCe5JmuJfyb807YBWgPq61BDsaT0+QX+jr0IM8+n2Lv+R5PY/TkyL4ujfNm55
xZeCoZVMb//ql3PT0/7xqr/0NDRhB8IsQCZDvMIswQT6S08j/wtSVpgAVkhFjC+N+Ke2LWg8BsSa
IVIB6yuKUv73ti0swQkR/6QYLuiU8J8oapipf5/Dm14HgBlflQDVj1OBC/r7pJBL1GHZls1OxQiU
q4hvzsRq0zhbmA9NhhhYEwB9DuTb9n09j+Fk6RMuHuBRHOijAUm/Nw6edC8q/cbctD7gbIb0RBLo
BBVaPOoMaWaIdMI36AvgOpwQluhdlH36npQ++b3OLHmlvI+eoJSoi5ZUvIWsQjcRUcCdSwbFMzCq
CA4UcfSOQ8n0qaeif8F9ZR9prOdnrJZ8ywLKTxQqVZdZ4eejHSR7KKdVb91LiizGqRmSM8OpN5U6
i0wTHKK6k0ABUORRnpKHEh0H7iyeyZdCwVnZpZDcD5qhVjWN74D59bzJoq5r9j2SxplYC35A7kU+
h0qle1i48aF1XXEc53XcRVDRDx69UQ5wL6NjG8/LBdxa9I0AzPlSIy2Wd3Zej8vSVjs0eak/u3kt
1jsHB/KoGmTpA+hXWYWI+a4uJpW3y4wE8WyQioU7FE6HfsRjIHDfOfZHSXpyivvIiLuwjooLmtj8
4acgA1G/iwKNjXG2w8ekiuFiy6Z7nIsaQd2oESdJ0XGiw5cJlPugBoXCTTdsJ1K0WKEN4u+q7Lro
4BiDCTCh8wLInBpBSmHhn8wLfWipj5OsSLX5QAQiKHd1l6TYjvgy/IIQMx+p6+YL8sw6H9Ex50nF
SA8iyaYRcFo9pgsHwSAb9OlwlW2/QMoAnDebia1ZaQp2WmDVvFLXTwcBL+Qea1TzpJG+REXaF/U5
DHV7YvCX36cW6CfWbch7u7Uf+wuhA7y2KeYof11cIStfh8vRs7A/IjpI7wt0H7lnZkV+zEWQ1EAd
OJcPUzW83XpB2BrtP6SPAN8KDxeNlFtjEGTc3253+wa23Cx/dGIZ8ptxDwlOXJ0DNkumWjzwQoCq
WHUEhCpQAGwnEDg22fhanNsubtRNCRPRd3t8jRzaR4A62qlhE3aLJgrXvBJsGPbo1QB2eW6jEf2C
anuaxgi58HLwxT243wbjg89wzmLnC5vd0B4eomdJIwMQHr1R18RQA6Gh70/F0KHkjBZ+onb2j/Wc
6Lup2VjEjq2PyFVDD3Iz3Dyk2qsEpeK4/LAJUC1ONAQUgbz1LhkpnXISSrJkE5OzPIDCa46QlsUd
t8DW9mhajVpwos0lRVTpFEmka4EkWJjqSLMJkAoLeOhbxwyKrgZ4MHEM7aVk5nN0SInuUtv49yiw
eCaTWroPO1oQQGDV0GvCrWCQRwPF3OHT7xV6luMeugY01Ig50KxGrA9MdR4tJyYN7YNG2tNTj3Qt
6toljj8bdPmhmBAa+zkHvvwBuLP4NEsSfkNJoL9bELnmWARp91Vxk/6KsHd2mY8izvK0mOWrtRX5
6LsYc1jhE8rThAShu5Y4SEgY7qsoshTdij7ipHZ3liwdQnOajeJsVIXDcJ0AQiB2GmhmPbioHgHe
p3lACcysLR7LhXvUiXblw0H3vvkFmhgKdhrUBAllCSkli0Mcp/ZIYdKrVEEIFbAu75GRYmf0CJvf
WuYA+MQlRJMxgBCDLAgRrxjOJCdR3TCY8l36jdQtLGWGHMBr3cZJmnMCxgzloYEDDewEKBymRozW
SgkGfxwuSEMBNq2ebQDgrJkkLHKuwI6rWuBBWdDidzwCttSkGPoNunU8yDWBE+2KBbSSZ/yesoA+
QqJMTigw8diaRvwEQ4L1C7SX++US9MPKiARKxSSYKEv6+rvzUAkYwrR44J50bCcrSdG/wCb4mdHk
pKyvRqApKFb2zerxmeywMW6z5fcMVMMRCD6e921Wuk6As9v64XDfTY+YEvZbk1Zg3nS/jbAIDnOT
wpt2TQTzOSRoXIJJCf9bDfh1jsOSxlXgWiyYzmdWpO4XDzcoEEXPvZ0mubVXwLvJaiPRygmvWeB6
39AbpbdFjmOkOojNZ4RpAAxsTBeslI2+8SAu0C8Jj24EoGUtWDopG0xGUgU/wXSzfZEO9mba3FYc
+AB/kUYbKghNuQJ4yOjGCm4G+AaT3WgkVyG5KMMG/Vg2VK/pLNoUJQHgjBK/waLlELoiIWv7SMoO
3ZZu1B4Sfh8kXUARFeiuA8ECbZeAw5+lA+SP9mG46gksQANMPdqzGTOxSTEAiI+20UMi4JDYH1EZ
uSXjHB9SolLY317tkgijwmJCXBWtBaqxjWsTrnwGBQTASgOlqm/cE07spxuD6HD3cyUxhFxnYA+D
Udr4ugbNBm54Izj53a25k20TjCbnyz5rRZVkaFDUPNywPewIwO8sLtwmGsv12IiHbX9GUxM8jH98
6GTdfjflDRTaBP70TvUbjw7UBF2E0AcWtKYqx2qH0BSWIkD4CIXFkNcOira4ubcTFHx5bLG3xlLN
BnWuHpxZbbdPjDId7abCbeQ7hkpy35N4Ag4cO3lCRpIdk5GPX3oepacRSN/LAq3xZY3T6QyIZsxA
q9EH8Kr1qxxF8gzzKXq06Kv90BUSef5WImw01FpeEsY1WEigM8L18WUq+/E0Qfa5gyapTwlt0GfO
DeajT8r2uUBUeg8HzezKuV/RjQbN0do9crrfTd28y3AQ6Igg1L1HLXfyamRQ9Rg9pZCM8mAgoBOG
frlGS+d2pUCYZnJ1cgEzKJ6tZ+5QDH31Ow4aBjeKgGKYuj7nK6hKS3iRR+izcx+G6/gjgNm1G4O1
yhv4P0ivwz9bqef5sG4aHY8oZCGw63vITeZgINTv0zjiVwRB9AESgT64SYY/Q9inOc5xYt8EkzxX
HRpWxfjAOzK17r3FpncvZie+BNgIUeSlsrxosMi/AC/SLA7+N3fnsSQ5kmzZX5kfgAg4maUDToOT
JJEbSGZUJTjn+Po5iHrvlTsC45iq3k1vWqSrOtTNYKam5N6rnvlFK8bkoRKL/JdJF+y7GQjFLc0z
CopDIlY3cVOWByOPTDDCPliqjGFYObWfVHwCpwb51SX7fG2EspYpJ3fuH6Y4mHi2Kvot8felLUIY
yV7KOZaW2scCGKawb2nspSXl26HQfcfsDG1yEQgUqlpJAOBpuf9HMtTyg5l2yS/Vi2C/W5UBL4Yd
L56RnFPgu/FA/BjdoGmPNLSMn5mrkUMjwpJ8sVL6hLable5XPS7q0h6aNgk2Xd/18BOKoMl3aLaF
HuyMIv1C8RTIdCOJ7mMFXeKoubI+4QozLXM0radB3DXGhJKaJK4ofU8gRyv4UMwSgWp6I7w3B0Qz
XpJeYvInUhrhPX5sBDCYa4q367RUEu4/nHfXqbj0NLcIUeEz6I8JrKI3IlpckojejnnwCoCcojk9
Sl0cALQSxdS1tvkEUHZaSWq3WT8ASG3IlTZ+6taNk0WVfB95rRg7mYuWgWOmQgjwJ6gR0oKWCliL
ps4Iz2qswq2nwRMU1dGnK1YPKEUagpdDH3JBC25SHgvfkaNI9IjwW8u1S0DH+7DtlcamdZPfNVrm
PmY9RJpNpBjeQ1Q1kNI8y3iWBbqcUkOleevrCnUqZLCsO1kLfHMj6ZpIkAzGhy4B/v/gS8mI9qQ3
OMI4Cpk9GNBNd6ZZhLwMeoe12ujJyrougUJXJBpfnBKLcC+nFBFPcRWpLfuI0pUdm0r1FoDU/rMp
1LG2W3fsQAqihAXXTteifUDI/o0CoWQ5MSybdNOCenhQKU1uU0+P/mw1pf6j0sE4xmrd6Q7iWWhL
NF0O5C4GZnxMakmtD5rUuce8yP3OVnIxvBukLP2uVB4hgwzGfasZrQFt1ZM76vM0lTZ6KKvqXd6l
RbktyDQDUjrIKg7uoOFdp3qp2qZY0r+u0BDqttA5hF9SAehoo+cWZG3VVEC7pqILeDSvEcM4gTmw
/EPSpZ2H8NlIhQwoJmKEMXrS3i+cKO89Yh8xLULAntmbGRacCt2svOpJzaKYxpnbJs1dxqsjbGnN
RjemBltv40Me0Ldq3mfvVtZJb51qoOtU6RqJsSJn5IShVAKYRBjnhYS2areB0TQVXMKSRYMpltAf
aKRQ3ggdnBIHZrrgHZQEwSWHI1DGaBcgk/gUJCXEI0/2swBujN9nB1XL1GAHF1jv7RAcByIVXgU+
oQtiI7bzenRpvFk9tDXkNvvArgtPvPWpt9KpM/MB3x028NmK0C+PVH64WIKbCnu/KsfaibysSO+H
fkRTYuzMAdXK2Fdv2sLQfzDRW/9loq6H4IfVx38mhh98jUkqf4y6gg5M0IOMQwdDfW8taJ2bhr5s
ugnzMVUccKd6dtCDhD6SGQuY88WgsJFPqv9MhIoGPlSo9CbH77mO2Ubpt5ZmlqMjrxI4nKwWGG4l
7eNULY/gWmMVrb9GpHbtZn96/Zjrjlt6nr7LwyT+BnLVDOnOiYTCA0lc6CAZiXyP0tX1HuRh/aY3
Y3vf1iDzd2JlNI6vBsPXkEroV32sos5xdRVNNlKW1rfdWIx7VMEQIQFVU2hEqdwdewxIyvdJDmTc
dvMBvJ4VasaDnKHLuamKHixbHwp04wLhl1XI+ZcydiVaA6HkPQGj856ESOyeu74J/uQG6L/CPLcM
AMDI3RilGXV2asrRl0HU2+9dXzR/jh0hlkJf9K6vGi/cJBSRc1Te5LGBM9YaDySuluEUcjscCt8s
bgIJTVULUOQ300oSCIgG3X6URyP9Rz8G3YsiaOKzMVTmWzW2uDxDa0+uiNgESH50plJNcQavNA/g
9PQvpdZmwSan9nqsgZM89DQdYzuiNPNQVkL3vchVedsZAjKgmpSFP+hbACgP1OHFoBf1VkIwRB82
0EBvd96dLBqC7QtyAo2trU+FVYmOJYEMT0IXn0OR3JY8D1IVwYxiN9b4Judds8lpxPsbKSj9kxiw
T2BpM0Q2k2irmz18T8qwsJtks73x5az/U83U8cltvGIn8yXQii2rdqeLubkbwTTsVBcBzNJz62c9
z2snHrSJsIjGZFzHxlufeME3KXHzE4Sf0NHcroWIFZAsMe+d4FECn1+X3R1XJXySjb45QGZKbV8f
hAejl5IbyUo0R2s0GvxiXf3U0EY5uSjGHdNSVMm+YGsBE/VvU/DrdifUwV5GgIJQkFYBUXh121sK
IIsSrb9bnhD9FEBsfkEOcbSpOSM1JADlQMnX3UCtM55FPRZeOi8bX+gj6Uc94UpVkkJCLdmyCySh
LurbrCTX6Cie3ecjZBrqZ83JlWVj56qFeyeS9j7wZumPPl7+azulz7waU7A90VqSiTdgTiwJtKzI
wCZuUQ5D/rtiDDV4BnjlQq1IBDuelT9xHS2wI5wK1JRlAJythI5AG4JIQpRPQvvuiFqcug0BrTxK
Qx6e4LJFd+qguSjPZOHJ4vYdPDPIHlxJqaG9aL4Jngkdl1cTlSdEfwdo8pXY1LaedAVvuB9Db/Xi
Qw+RDf4meKVfrqYlx7gl+W47d7yBaa/eKEEq3w2dWB1k2jwHAiu5guUQpC9WmqnoFzaWa6R78Ckd
NLmxiXLgTWJJX5g89VcKPQhyVRKBx/WKV6WsCx5abexepQq4sgtPzn0wBd37ruaesPV7xbqLYMg2
mxGUwp2ShvEhLUfZVj1vuMvQ/HrF56YOTFpyCLEjyxFr8HsoPlFLcWU169DRk8wYJb9UuwVbHryb
dOLv0346QYWOyGYSlVHl86gAu/NiVXcAjhjPhk+2qeK3TjrKJHdmpZkgo4N0SlhgRH1rTMigQABT
YkDfIogQghslJ3tTp2wpLBHu/ED/fqjrhim4bG4Q9JlKoZqrysLX0Ycd5JnwkhhDxv/DmoRwtYk4
NxUHeMR7WGAhFQJRgEtUTmz3Ksv5M2VY8cvGlrT5gyKjCgma0R/lvQ+eTOZPhRrgvmRSU5ks7aFM
oTVQHxstptcdat6zRq5yC3FI/6FlafAqU375YYLT2hbA4RyhUoXXCl72zigpu1JXC/ey5kM0jTJ1
Y+R92myGrvB56dLy5IlGd5cbvrVTBOSxOejFLXlh9VoZ5r72mthOwF/del2u3g0xPJES+fKN2uve
j7RpFQe9GXwqTVwIL+YIEVLG0aqojTk6VYVXL9fGd70DuFPliU/CZvbvkQFOQI1IUBWLMm4lysSv
U+72M4NN+xoRaL9EPueAQIeiJ3XDA9lsfWzlkF0rI3li8oRy8VLRO7ptoUNFmw+xWXg3KQgjSg6q
2RE6B01mHNAGKBuHcqXqvv3/37phLoWMoMv/9OA+ae6/MIjwfz3+RFHjvHfzX/+3/+7dqHRhRIDL
/M8fs9XpJv5374ahPCLC+TRm2Fi0mP4WqREklPpNWUGhxtJFRmEo9FvQ1/2Q3Gdkn6IZk+I+w5Vk
/rDxT3o388YNPw5e1TR0URENppZOgOWz5msiJRWtEEu0yzSEAiJvZClHJTncuN372eYsgJ9n2Gdd
/cuUQk8fRU9LnQYanJsSBVgmyKbLdnikxe56d6NTEb5sYC/s5F35nLQbL9l5duQETmhfNz797b87
lJ9tz5YZoDneT/0ru8lDrvSz5n8rjLXW8NJeMsjHoA3KIDIabJcLHNHGlEkqRVtFDrVLxHv+ve9K
2/2IyoIRSf9z0pY2c2qpzhd0bmvWcPO9Ki1M9toOyprOUXxnUBzYoOKB3/THjMcueApLBbqZm8Aa
S/+60O/9/2ZIxYL9xaVqMv8xNCZxT+fz/Fu6uVTiqTEfS+gUmbDKTAqMFZEmAgLXl3rZXP7r000T
QyV2FLaYOWtsG7CX4DCzqwHa4H2cvQ26tNK/XjodFvfAoqw5IRDmm6lmugdRFfXD+rue/Oqa70HE
/LdrH2xhwwgpueq0RxUscdnPN4x6uQdDEBNmbYCio52DiuMY7vNW/ef7dWaJjbu0pAcBWvHcdrvq
VEd2aaECfby+mBlk4+ObGIxIktkrpoXghi5tNF4iaY1HzCjuQby/WrvY6b95X96TY/bYb2s7ekD5
8C/GzT85cvxqS6PZrOi4y9mRQ8Ijk7rcl23JDftdPmSBU2l1Ypt91Dutgb7VyiKnTzK7YgYUFvyi
pcgiswUvFwlUCn3V6VR0p+S+DDa9E+ebak9JfB/ZjeOddCf+KoKJ2lh/1l+Ux+vmF87khfUZzGTw
+5RSDTesMDRb6t9b6U3xh5WzsmZk+udn3r+PXVHqMh3VKyo/jugrL5VSvFmC+Bd04//67aSFS3yx
mtnHi41eQDs7kWxt0zpwt/NdewA69yDZ/kHeBI51dFfO6JrFmTOWkixC59IVYRi6+zAh0gIA8J99
opnbKH3J8sqMB62qLXQ8x71JhXMD+HftJM505KaX0+AcomRnInMHPnH2mTRgBrQboUEC3RmjX1km
IYMD9gspDct0Hasc79wWmLOY7dNcWFnmtIxP9+DM+uweACiYgMXcA1ruWwDSe68lG0AixGkz6mgA
Z+3GNF+v7+2Sv1QQX4YoNgnxWdOWnJ3MuBORKaPFabsJmG0P8f0eUmL224Xsd93SXKUP0XTCL0VS
UN1niqKizc5m6fV52NMpt0XLMzoKbSOcmtIS34rUELYVwf6zoIfRvmlQzRAkXbCFAbAwdevwEOYV
KAa9Q15IbdzxKJlCfh8OarpV9calYOsz2wUoA0xjOd+pMOIOge8Zz5QgvRcNdXv0ckT5TvVrJFHh
3KhvzNcpbmofoYgNz+7wUFMJNR9CIa6OhhPe3qRtfNdTo6d1nxbtDZDSMCZ5LvWTAbgCImwpPMAH
g0Ydh9JtVSJ+KZH4UtGI3EeZzukBQd3+kCl6foJFI63c9Nm1+9hMk6CA11rjuOuzwxKG9NwHkc1E
RQxwwR+FtmJAmv7C2XH8ZGH6BWcnQx1kuS1S1A5Lx71DYOeAWLnT2v2wER3KpM6aI1k1OHOSyqSk
5zYsSXtIj+YpOXhPtCS2ibuRN5Hjrcaqa1s4O49ECgJMDewldWYjSYYc8s31Iz+fsvXXHhKKKCr3
eko+LvdQDmtIKEOi2J3dOsiU78pbawMB95BvaVPZDLKywwP6Cm9rmzl7cD4ZnnkylBmYC4CsGKiL
r5L7WqHdbDYrL+fi/p0tbnYEVRhlomhho84g5VkvVrcSy0kzf/xpFbMjKLhy1ZcdFsRTcNB+JTY4
lXt9FznWo+GsfKrPtvhEKgkabEgGuCqz1XhZjc7Y0Ct2fOvu811/CG6tPTNrtp7TrHhC6fPXubQ1
W1fYDnKkTrZqp9kyR6Tbh46wNWyElU6KrWzjbXfw9ysLnD0vbKZCQEcOoRrAo0DWXp7FIRxqUQC9
Z6tPoi1uFYmBAZvoGTT41npGdQ5WQATx0M6fa1s4Zt/+jXnTUDUiPF5YeRaYq0oBxqzFfPvebSVH
PSmOcghfpm+qb/ptk20km9rhN89RjtdNf6zs0pOx8r9NK7NIXUMZvumRJ7fbXbdtbGapncI33WbP
7cAONq/Cttzm/Aa6M+lpOJj2dftLX5sKA5gwTeOATfq5545UgPTMOD5Rpb0fa9+9IrE2glg2yKV1
/vN1U8tLhXgtQ3k2SORmPnQA2hoo+qjawyn5qjNxYAqnIQQeort6ExyZjbQJ7w1G5+xo9e0AIq56
1VlA8XHMNIlHSdIl8LDq7BeocD/aOp8ahFVAg4S+Vf7Cv7ZxYQpeX+zCvkIxVtUPWC4qTjNLejCW
6J9IHGj3Vol++EYC8HUNNb9mZPZIuJRqxBSfASPztSy+VdXRbL2VhUgyJ2B2QC9WMjshPRIU5dSk
5ZmQdqodO8IzlNetta/33i5be5Smv3bN2uQozh52Iw7SUWynfdsbzd63I0ZO2ZldHoQvwk8wCPKu
tsF+1H+CvtVW3OzC6bhY6cwLQJcYI33Adi99TeL8ZkBNxfdaxyryFUuTD/28SmpE3APCWm3mzxkB
pgzadBOU6JbpaUhJfrl+/JYMyESxFPaAUoNDuNxGXXbDLh+mqzboVPQ8u5S//2cWZh8qavNkDBQs
uDQVw+q2bVcSng+nO9sknSIh15VEXzbV2efIIMRZSLpCtd9DujoJD8EhexZ26bG451w8+Q7IOYdO
ra1v9GPhRK9Ie+Gx77Mdwx2d3Fl7JRZuGzB5EVoFLWoQ4bOPVrdeJdUoGNt6zwQLk6ERVv0sx6/X
93XBCg/g1ATnWeBFnK1aUJh60jC71e7oG3jobeapuWM2zcq1nv7MbHPp4YJcILOacsqZGdmtBp1R
oYi+7lEs20d7Ze8fQPYe/sVq/scMJebLc6jprZ8XgOEZKWL9kIoGOZ4U4ou88oothOeEDWd2ZvFD
TZuzdCc7+p3xwGgHd89kEqIk2qfVLSyEfbi/vrAFX4GwBxEZxAlVJD+9XFglqshJRa1GZ+XFbw5R
AyvBuJHwGNftLD2a54aM2Q4Ofil3wAw4D0As0eQjQuid6FDsrW0jOTkMu013G27V27+yEO9ePJjb
679hwZnA6AH9pyPiweGfPTODB1zc90rNTnrwAzLwyOD3dQvzWuL0MF+YmPmrztOsASn46TgGzx56
Q1u4/HcxxIm7wCIREU7Di/AInXn1eVtaHPwtS+W1xlt+nKyzBydzUbAIKlez5X11sh7Cx+QQO64T
2OCXGV1pB7u1aF6eHMX87p2bnH7SmUmVDjCSwBaH9an46b8O225fffFukm12p+0I/XaC/d59j++z
x+7BZ5bFNjz9m+N7/hMmL3T2E3LY/sxX5CfEjHJrvPrZqJWnkGa6XQFlWjnDSy6NmEs3Ce51Kqmz
j8tAWCMIQ02zc4YVesM+cvcRPNLrR2jxOxpYoVCGttA8gyhGkPhjyncsRFCOeuLkya/rFj4qbJ++
25kJ+XLTGlDGSt5jot7BvRdO4hZQ4N59dAG9b+Bz2wyesr/Jj/EGtOwp2Qlv6vP1n7C0kxM5kiSQ
MFaaH9YRcF3OmDXNVmjfl7WOpgeCV2sKRUtW6DiqlN0kCgOfcgIv6CKZQWE2iox7uWKIbPUUtGtX
fnJc893U6W4ixSRCGFNnu8m4wKRVSl8nG0Aa5M49vo929CgfjOP1PZu80zU7s2cbtEMj+yCZbAXm
WCyMjtWqRyiUyMlZX6+bmg7y3BQ1Wo1XlSxHm3+euHCVEYl5uhOxcBTDJ5DgjGXIHlS6cpF2d93Y
0lcijxFl3m+Il/NcBiC1rlQCbA6EUreGgn5O0YAayJzrZpYChanphioXlefPtM6yQpay6YDlNH6F
Frif7lPfy9Hoy5jO1Uj6zvJlWFaMMHlK4lp+vG5+6et9dM0pJ1qaON/SUCvitMtlWgS1D9DNF7rg
oRXk4TaRaPYACB3erxtc8iPnBufOGaq01o8Y7MXk0MsW4Kl0JXZY+HLm9NoQ4xmTt5oFK1bd+iPC
P6hRZi9Fc1erJ1H7cX0ViyYADohUi2jPmrPo3MtEN/WgTNtNC/gdcZ3sBEEv2MpmOK7EXgsbho6Z
CTdVV1RK1tMXPHtKmCg2jl2K2L2l1Ez7NoBOvv3zxeDzTDADkFxp/15aAHwY+x6icHbUgRoQKKEX
AYS/aKWdPv2Z2e01ZRHko0QVyKTdd2kGzFTSGiMLcQGP5Xps6+1L/Mv0aYwBVdDXoBBLnwgGOeIG
kEtlVZwdNN/3S+pRlgx8EvWQYbTd6IuEeM71vVv6OrIMeZPm+Adv+HJRieZWEohG5g4BkezML7Gx
ckHniI4pdDMVdotEAnW+T5EwvgDR0BSnV5SbZuu/dV+TbbD17rLv7Zby9U7dVbc8jbu11GKpMHFu
eB4ZF/jEUE0wjJSGMzrSJnaMex6R/F4+rMVL897lxyrRY6KYAlEanMwshslS2HKhkIPF2zf2YMNS
cVjkl/F+tLWTshUehdfrH27hLTEZ2q1y7mlMETldfjghVWs9cAv6imjNb8refVFKd0BEjlTQByHq
qF6zkqwt+FraYOJUZ6Z186lmlYolyhzgj+3EY8CDr+9lqKDg2pkdsYbnWDM1cxpR0UZB4JUyiso7
v36VkH7Sg58K4yqv7+LSJZvkGTRZhZyOOsHlLnoaLO4KqTXusr7XWxMo+7CdpOOvm1l4JE2qFEQy
MgKWylxOUhvqOOgaBH3VvXn6K5tWd+V+7QMt9BzgxZ/ZmW2bnsKHFtsPO9b3qVUDP84J/pA3ue2v
hBeL91rj5cCxAgrDL15unZzGuldalWS7d9DetlzqU3uIb6R9ccwcf+vaU8ue/sOKw1pKBVnj33Zn
B79i7LrZV7VEXFjv0lv5txtvopO11V/Ge2lPjJhvaLk9aGt+bMlT6gYhBneOGs88noKQKAVhotD0
OqonYUPqeTMV4Vu7c+p70YlP/8qBgf5SqbzzblK/uNxhhiYkWpbrxDbH4N7YSQdv776MNvDYLQyj
lX1dugnnxmYOTPVKuBOtQUQQf4u7YKMEd3W34rMWzwzBE5hJ1CHoJkz35CwWKAI5IRFzpY+WYn3U
bSaKbCubUt2+3vDCbZqH4CG+WwP2Lb3cf5uV5lUmNOsi2NZgMLy42zGbdGMkd4wvRchrO+mGB9HK
Opd887m9mVdJtbaknMAyo8BF7uQoCLmTaq5dAMyt/kWcMInVmqJGfUth1sTlnmaI9fRJRqs7Z0iG
iq6SD+q9P153YEtfDsEYsjCJmEMhYLi04pfpiPou3cyh3OROfQsscy854YPuGHfDrrmVTqKjHjxH
v/83hi2UMAwZ28ocRRYPYtV307RyRBFs2fZt3MyvfBfu1Df5td6KTuIMko2iP1OerpteuPBEXrS+
VJwN/z37iiZ6l7XV5Irto5GWaY9q8+26gYVHDk0MQjyKEgyVRLH44jbIrsWMcIFO6liGr5ZLADbI
5X0xDhAsQ5pf1619pEKX8SsvN338SVdZp0c8OyhaUzLSigzKLn7zx0VmY9BFrA/DO1PKBrZxHRXx
eQexyNKA5AHTYTrY5QJzgCXoNDO9ojWR7PKG5KsKr+X6shZsqDRkwd4p0HaN+Qte+65Q+0RDNPKl
6BDncukAhxad61YWXh2VGIuqiiIzr5Nu6OVSECyDl9hjRnnw9/X71AFmchISDAguo0G/0fbKNt8r
b8rrdcPy50OCYbr6RF7w4snlLw2bmtcmOYUlO/qqvKfH6Nk/ts7wMzq0zsdt2OKngRVtqGTTFXVy
O7ap8H4Xb/PVYv3nKObyp8xefA4xRJ2SnyLl5nH0xFdV9uHhWfde5N7IzAyHxZZtamRNr+/Bst0J
aY8XAAs/sxtbTFFAO20agqLvmTf4XhVKsBkIthOz2QOCeYkTS2doabu/bnihEsuKJw0kSQT/ghe4
3Hz0SfQM1ggHeKefWqc5NLYV28PX/kh9HTXSH41jncKfg1PstvKOsGN3WKsGL51vFIFEEkFR/tzl
cpmIUKBDgti1N6mENiSaKy7288tP+GsCXQXexmWc31IznvAWTCWya6RfpQYhaim1FeH9+l4urIN7
g9IUTR4N1NfsHNcIF5pMuqBJAAemQakpjVcsLDm4CxPzcyLqtcvkmqkV0m1Vu7KzL5Hd21NckW6F
4xo0Y2HfLswpl4cjNZmWURWYK+sTfPKNzxQ1JlOtuO1lKzy8wCzgsZtTmfQsZOqkQi9qLQLea/RO
n6JKY0AVb1ai+YU2Eh9F46XDtZGxz6Nby0zGPooi01aS4HcSMkFF+ClHnPWhgQf6R2386OTcKSLT
QU7CSeGgDWFmwyBD4pzih/oQlvmvrrROEmjaLkUiyF27CQsxCL+R1HPCevKuzGOQEnVreMCB+YEP
Nl6AMNrCN+8U2eU2vffvO2eCCad3q3Y/u+AJTy4hP8/xZXdmz9hQivA5dCrEtcP8WQoyr9avUHCk
X8E+Odb3sbaRvnjS/4Plz3fm0vCssAVfsFeDEMNUvzaZEn2n6r5yadbWNovraGfHZaxNa4u+yHrj
KAZfuW32ENz/8UG+WMxc/69nWIgx5Fgq81dyHuRiHvTBXTGyUIe5tDJzM5SaFYXrotsVbVB07Yun
6ou/m9yAsK9qO/+R2mvZxQJQ8tLmzO8w59bPKwWb6JUcslP7SFHGDraUv7VNtZsaP6WNmvdzfbcW
Ha8ckDmQtm2Bl/tuyJ6C7yUSOzZ5sFIpXjLBpJQpRsVvT0SyC/+DdIpcxkVn2IHwIse/2jJZ+WQL
BgyZN5boisYccfClgahHGr4PY5MZvL3jkpLFwu/rT8/0Ey8DX+3CwvQLzlyoVA5R7ZVYSMLOruL7
QXvMFc22UmiSkrKynIVXCLITLooBHlCrPq2nDdRUbQ3F5BUy9xN7LfkT0ZJN8ppuh5tyt9Z8X7jA
hkGRWGUopAzsf3aB+9JTY6tRTXuMhK2mfWHo1h6+dozm7fVdXDrmWKJMhubrtLzZh6oNjeFlBCp2
SXuzd8Rtt+2PwdZ30kP4Fbmwg/CUOQgG3KzFwNLnABAu45nl2QdkJqKnMC3LxAHDm7tTn9RnNA2O
UN9R9/uBQMu2IO6MN57dvATOmv9fOj7n1mehf+Iih4fUgmlH8lsrvmrio+4dTPOhNq2Vs/P5rb9c
5/Stzw5q4UoM21PY4VoLD72HLGLEEHR/LZ5ePKKU7NCuJ6FGlnO2ogKeujjKA3Z2+r53dJxVe9CP
gW3sVfIGYQWptbisM3PzZTEe02olzDVAKbvwN4OIHc1fzW8Xb4KkUKJDz0ZW5yDoKi5kxYv4TtrL
sM3uGVB9l9jyq/E0kc38rXF0hFUCkTyFX3PfYoAnIKC1SK7ns3r0wRJBXrM2cY/mRCZso2dro9uF
fUSI8hS85vfBo7XtdvXX5igf1gq+S0umdTMp+NAox8FfHhilkPpmSCTDlob7IN67PqOKyp9yvVL7
XIoOEVKckGCEQTCRZ0HomKBMzzgGw45RctrqFCTNfe5oTr8bOT0+Q9V2wd49pIaj0YL4A8zBi7Ty
G5ZedgPRWApd0Dsl6uiXa60hFmVBrgA0J7oP38gAP4Du8BDc7428mT5x9Ou6y1vI/4g0ZWjZpH4W
Xm/m8uIAmeg+JeKs6AoAvam+TAXf+igddND1D/pr4zS32l3nKLbxM9+7RKbpFybNXv8Zn19IvrAK
mRFxX7DW8/izpeItKhH1wyjRXYY/Z8Zeahm9eN3K51s6WSHH4BWmfzV/h2V05gQlw4CZvUvpd0bD
O5RKt9eNLC6FdbCVhJbk1ZcfcUDZGmkkk1JolTvt2L0gKbXSpVozIV+ayFqmuvWG4VLsHZlsQT+b
wXn+ymO4uFln65gdDAN91oT74CIyFz5GvcCpL1WQn3orrFhaXA4eRiY/NwmSZvGX3EE3k2LEwOJh
FxuIO1Wx8y++yZmFWZaBIEySoqXpMgcJrXRKhG+ika2s4rOj4nDRtJlAQ7SZ5w2wNK5ktWWul50y
fNRWBuRCqHCGPHTgE6URKd/ra1qzN/3zs5c0GZn87CJObCsNWv6mbyVOPbQFk23c23go1tKOpePw
Ee/JIJGnHvCluVIKOzFlfoWt6O7G7LKfeldu9PSf11DAdqGJQDNo2sr5u42Kiyz3DIy1R7RONlkU
vipDeLy+c0vnDWYebS5Ev2k7TUs93zmP0VZ94Qnoxfh3zBdn0qloyP/iyJ0bmX0e4FGMWLEE1zbE
8FmA4Y6qysoJWFvH7N4IXq0wC4B1BH7JoPfEemJW3ErlbOmUnS9jdnNQoUE2WsTGUJQgQsId0pRA
ir+O3dP1j/I5BOXDn32U2fmy3LBFA5n98jtpM1SjPWbaBnnR2EQjObZ2162tbJ06e+0NMZCQ28Ma
mpGHOi12Zua//Wcm5u8A0cxY9exciolI6nZpLv68bmLxTtI51bQJVSrPnxo/05LEDEOBybLZdwSW
EPLJfxZMO/rPzMyem6asYrHRmIlTIrjuafV7nYa/GIGwsprlE/D3apTLa6nltRe4OqtRwxxJ+T57
kJTs3hAkGL3Ma8j/zREgGgDMTa/9E2DBGJFuFqwEFnPkxlu6YPQY2rFZYfMsfSIA4+AhATlRApj5
mnSs2hjOH/OE0DGM0EYXFOpravQvPtG5mZm38T3GIfsaZljMTZZ8CwpE10R9pYQ6XfbLTAB804Qi
EWU0chCvmX0hRliqeYkV1XUZzBal6lemDt5LpVnZDUO9t0ODVr/LdOrt9RO4AHSakFUTPJ3c/HMJ
YFBpHjWlz2hsO7gv7iu7v9Ff3zNgGPGPVdjHdJ4/LfNvY3M+Yu8XKjGx5znGSx5svEO1T/b6bffd
OqHosVvDVS25orOlKTM/MSnTM2qKpelm90hv6C4cVp6ihQbbxe7NYX3ARA3q1iwo+Kq9T7PfqG10
dnxkdJhqo669ZQoQKC7Jrh575g1vByfY59t+a/1eZ40sZOaXP2Z2zSNz0NtxYL2tcSx+N1/BBW+z
fWAr1XPnMFBqu7bBC08Y0iwfRHwNpZZ5eY/Os9Ax489z4mnmUei+iJ3x6KqBZa8BTBbqRzqmaDVJ
4OQ+Vx1GKx9ztwjgyKYPqXEYaNG0D9o386g+6NamvLfu/HvT3yQI023r1ebl8kL/tj5zApGQhqEk
YJ2Zn/Gm1f1bL9Xe1Mj6McbuSlywkC+zVIluBQBe4zPmkelwlClkV/jIVQXkhh3vqX7JX/xdvbm9
zVpIaeGGqXLutjlMYKk1TPuCYz23P4c+qhHDtGmGCTbFKmlEM1d5VVdj+oWe+MUq5wIBNRTFkDEf
pMQ7BQwxBZCt9i2xI1LyjgkX8YbZII1TR45/WqvJLR+mv3d43hOuSGP1sMR2hFZM+TrSfP6anPxw
1/V2dVcehp2IdOEhqu2QsWT7tcO84JfYYCo+VJaJzOZZmWY2IZPMTDY4Y6K73IGeRuR6xa8vGlHY
Y40J1NanxmzWWuiBiIJgez/l38PPCrSU7mS3FDqNk2erB2EVBLZA7sfcmclZRDtEHVMoUkx2J+sF
8XcERACJWFtpH/6sv4Kc3eT71W85xZOzJ+XC6OzltMhAVSHHqHgathPARz0OO30n3vxzZ4dGGPAX
ZARo5vHtLp9owxprU+sE30kkmQpkvhHFr76JzGyTr4Qcn8I1AicyXR24LCnhp1pkhgQVxZTed3Q5
3Qw+CifyUQ+++GqL2rK/u35QPt32yRgMNRU5caBZc6BSZQYWut6R75BRPTG0986yeruw/kuf8f+q
z7S0JhrQ5PEyyD1Tnb3FvVJ3NFIs3iazYpj2QWFIsfwNtbRpWsPKq/zp6LOkc1uzqJqRSYyyzbFl
MH3lTjAkYS8E0u9/vm9AhqaojdPwKch1mZnFROzRczITep//G0nq0f3HnmJayZmR2btTUi7I3Qwj
pRp888FxMDZghZjwUdm+uEDY0CSE06kAUxn9iCrOcvZWyvreM3XPkdtSvtNR8nu2Wl1INhKKo81e
QuWUOcYmKuvSCTW0JPtGPZGJqmIU6tuY6ZBf6kqTf6ZxJr7rnTgMe2BpMtlmo4x/qMDUiL/yvhSR
XgzcryQ74RvqlOlObNErEobEe2pD+UcQaepBqVxKxCIz3zeTvtwfmpnnN6kY+sdcsRoGW1b+O9ry
7RqH8LPnmvYAIAuVeMaOwAm/vNshYsNyBwrfKd8jYFCvxo0XbYxn/VZ/YJS68lPcJC/rvV/5U9Q/
mQUfYxBDTQSHWcAWKCLDABjtgJ5/x7SCIMvCdxGJ9hvDkKNbJhiIx9FVvVPFfNC9kA/GQ5ioxq7J
Ky3bDExl342eYdxVmvZ/2Du37khxbFv/lR71Tm1AXMfY3Q8EQdx9tzOdLwyn7ZQACdCF66/fE1ft
065In/Tp7tfzUlk5nA4FIKSlteaaH7trSzcFMnpM2xh8BKcW+WNR8KCCeXgrd8Vcw5h3tmtxdHVM
n2vIWl8LW+Un3sCjCTya2L/v7EB+dmuXGfrT7IK/qI/gDeqd87rK4Ki2kh4O0A1mb0ngtN6MGy+v
EjF///UL+dlIy6rwbh7jaEENqlY0Zdw+VKTd5lCbdlae2GT7b4wEM0ck0rBw/uR/QHLAlJTl01Qq
QNaHo+TrdjZJO3/m8/HRQobFGY2MS18m4oW/XpIb5RA+ODODbAa4UidIDP3kUt4+4vz5LA0ZMCJB
bfAnaeIAe3Ns22Cq1aDWypNTDMG8gq199CDgi3awGUe7RjiW4yYvqf1UgFkN8fyUD6CyudaQBsUw
7PohDMF6kvXK11O3Iv38rRrjNm0H1/kSG3/aFAHtToXwql1nVXwPuPb4KkCQ/8HhJ6o+uaiP9pr3
13S2avYD0skWeJRgGdib3HusfTupy/UIxrzFd7+eCx+OFeHpQBcLt0pvecXfzbpGVS3SRIalLmiY
Ed0rAXgw33TOSyT6l1+P9dFWHbwb6yzUQQpamUJ3LF0MvltVrkajE883n1zSJ8P4Zxk83+GgnrQ9
Sxle1w44DE5bWJVU619fzUfvK4IBcETjBRH5tji+u3NYi+u6kEC+dh3UkG4xrnpAbqqB3sNRSH4y
2Edv0vvBzm7dTH0L2tMleOt9Da8ZKxx2zlSMny13y+M+f51CqO3QV4Wq38/6jRJel0i1gGNbtfdW
ZxIJgzpp0gkLMY2rjeWZzb9zG0O0+KEwBnnxWWBVuXbpdy4tEFiRPe3I7azFrWfMrvGj7NdDOW+u
0D9f3wLSjVApRz3m/NXyoFTqClwf1DBtFpMyAoPD84e90zbxZrDn4dBiCcl4r2BHb3o0R+kyiK65
GO1H7Ew6FTSMN8wJqoOJi3kb1FV4geRWn/GubVZoVeSZ20/Rt5m5w8Yq5/DUSiK+NSinJh7VYPVO
9nigxoWzTcCK/MoBLeexAnyxhgUA+gWTNljAIxOIv9CpG3NUReE8RrqDQyeRqk4nEMLhEBoB2ZyD
T5UNxG83nIgAyZsaZk1g2JvBuQ3tqb5XcQt2Vh0P3YOXW6q7r3LQMiBqdNVuGvFOiBL66mSsZXno
QhAi75Q/hibFo0dN3yhgoiG93Q0xbb/Hfs4noE9Yu0Vl0X8QofCs49x1rbhyQj4X34uRqOgZ7DOF
DgUTVHnilWUHVIUmJ7kwUCZgIU42oqzTaMOJkxljf9UD/DldE1XHAmmKtc1atnfrtnl0Oy/fFr3q
17Tw8xs8t7xJdM7HI4sbcaoKItOBqjnhYtDXFp7JjlqzfyCw9wEAptQZaYPmCNjevHJLUaxl2XmQ
eRBZZnxuwYIcupvOHuxdAeJJEsMx8cpRiGESu5rRtei4cjUHbbiaeG/VibcQ82CBFsty1aLCpZsw
hrt/nR8CR7vHWXnDhucVyzoOuNYiLBwy4UZmN7tAZSkDOCf3nQLYzojfgXNhp709TEnfi2Ylpo5d
l85oh2sLYcicRuHIjgMjMZo7IgVBKcGnTU0ZtEnX19WOxHBznHpqX3ttr8GHgIO9lQ/1ZRcLN7V7
AkpH7nOYIzqwC5+8btl/xbAZxsCAt1qDcBqEGjC0QK2bOc6PLndDLGBxtJqiXADsmVP3y9TaGlY7
wmAA1MZrpyyvYt73q3y0gNAGXmeF4mm/b2UI+g3hZQ0ZkjNNh9bR7EJUcwfaN4t1kERFG1550hE7
u43ZWrSMbXLXzr/nAexTElv5MPmoJ7OPC+aktJ3kGhEdXO7sEaC8yXazfLCj7cwM+LBdDYh13wN/
BLf+1PJjk1AWxPvaCoJsGjoAViKNpLqlGnloLI+AyefDNgVs9URHNSzryiJcT7QThwGKsTUaLtsM
dJ1qTXq7BJvdDR/Au/jmV0OYwFywB1XWRaWmiZw7H+1N4IAoiL+qvnpwTWdUCsxC0yUFrGg2s2rE
2oIF6Q3wQuxHAQAhDA80hfSubTK7HaDKAX0sMaXpjxPQfofSUOe2jIZxG80sqSNz4oOcvuL6APfy
PHnt6MC9aJCmvM2BbXiqG3e891ypH1zRz5mom+KKeZO1G92oBn/WjcddVRXwaYFwBa7j2sAeUHF6
jcNt+xgvILiR9OLg8t6WSeAP5ml0LO+KG+CF4MBt3ZuqHleda8VwIdaVfMb6GK/rprdSt63JBWVW
PKezw8YM5hHIOIFDvoIRNM2mlpU7/CfPGt1W2yGI+5dgQlsder+QLbJsB+25VGCOBVZ5OyF2euk7
JtCMY0WNgk2C7u9yN+zubKfAa+XZI890S8aXqQCPxQyKd2u/B3WlyAXOdG5gqm9eZwGCqhxrlEkZ
yHECmr2v02J2q1tiM32CfLUDdLmqdz2MXaC+RTw9dz78Z4eh3oETyvcVz8UNpC71qjDedIMMbnPh
OYZtGs+ZH1qaN1kxleymcoDeoKrlN6BYDdnb/yFRhfaUvAbIpeBoPlnYZw2E+Dfwii4Odr0QXkgH
AKWN/4tCRD62qqON1eDXsE6DDAPSMOiFgMKwoW8yJiOTYGkBldMH7SMETCybCRgiOmd1+vZ5VdyG
WZ3LaUiw/hUPCA0CULkie8zI1EZrJ2bzyijDLy10ET+X4VztRjaFWQUC3VeOhtxvTuBam2jO8/1E
i3JtsNZtkZ8GVm+0lLiaTSAvxOzYtyh4WA5QnQy2mgGxNmFFtl5BnAusH+QQw+YeBJlGzQfaRFG9
CtTQp7NHxkuosybAx6T5SrmonhBmsxsTYhFPisWbIwlGq/vRWsa5KuYQkOcuhhkgkvFoqo6s6Ast
5HTt8zmsjjOPAQeFumQlWOcdeZmD9oE2DWtHJfZN4B4jCdZIg0Y1t8sJSDjEvVHjaB177LqrSM/2
VWQz6wEf16WRZTMcKiWb0wLQA9CmChGwVdjO8bopqJtoOmqBg1fE8d7I2NtGcSVRd6bVaebEu4ET
vlevImuMrqW2oEQCQqk/VuOkL4K8GC557I63TT6JZw0Q4KXytLvyK2TEkrhtynuHt+N1Kw00h8SA
6ljRebwZ0B9yZxHW/RhHr0XHBpX5rYXdxKxU79a3GmZyaxPW3u3kzuqr3RUvCqrCBXZsraGB67a6
8KsfyhniVyZVqJKwD9obPJMmqxxu2oTOPrmjYVMC9xtWt7pizlrLUsKqxDZOUqAekNrlGOwcp614
AnBgkzBu2JUgbX8ohFR3fQ82ayLwcWVaBIaftHDzZxCF/R+IkT1ENtj0VnAKlWxVg1CU8ZHlhxFP
5sCdUqxJ4VpfJ2LBCXyEFQwofWxaKzs2WK4J7RZcrw0+A45TdNLV9VTnGtwyOj32uHHACA39nMwz
40nJdHQRScQkCVCQbIfOUArDw7BnJwTH8qoALjNtuLaPftdwBiOW2tsr8IM0649Me9cuy4DaCG+d
cmZX0jT1iTDCML2AuJ7Bkys8votqx76f4YZZxnTFSFdeSGSZMpcGcg030J6BCmcAuhFZiNQQAFMw
xUaFrMW6oAh47nmM/FEiudV8aQRgsDCfBNgZZ5N0CAbrYOcgyQ5uQx4BNgNbt5nyS10A9/PG8/Wg
+t1TPL71G9XWWIh9EniUDIkv2CwRhPlqY2bQvBPwuroT+qTRBsqw3qMwgIZi5vMMYOn42sYatX6D
fnsuYNm6iLz7foG2ehM+vCaudYm2IW9OPIGQEZiT+nqKO4EFQatHhwHbJ9wmfCECjKxcueRCIBC9
Q0HXvxYLWLUMSr11qprubdL1qC/lcZn2Rcgv66kobuAtBAvTqgSK1AZ/qAIJqkqaYJ4yHL6LakV7
LNHJG6UaBGh+Q3vgXT091fs3GnHlTuGCSQJ3Do4tl0MHKWDydg1RhxuppwXE6zWgmWvgVO5Rm6UX
vd2pK/TrAk8k5wrQqgZ4xahr48u3S/bYQgbXAPOqWbz4raIny+RzpgDTS+0F54szCBiyNJZY5Sus
u00JiCpQJkDMwlHmDzivxyKAhP8AO9MK/xKspAU2GwhQf924OPyxSbjdmIAhyjdWRNi1sI27q0w4
wetrEONaoNi/9dQ0bO1cyZMRXbhDvBakCuzAldMz9UIpNNEJKiTsoCeCnD0Q53WxVjC/+kKllGte
TmxNnb66AgzaToyCzYy0rDJtrJGuB2281HYArc3x2gxWrdbEOPXJyxnCrYjaN53lRIdiBErOwh6c
Fc6IqdkLcHG9vn1sHENu3anuVrQuPSC7cjQaVX29xb4aZtLX5kaETnjsGjVuccCpXuEoIW7dkrVr
f6j1PfbjchOx0eyrwfKDVT1TZ8ubrrqJOoVdrxOAMIFPhee9gIdphzej4iBcrChrABav8hnw6TLH
vW2kYx1mYpsHP0R8avdATyM2kLfNAt16ez69i47jxBvm8XtjKHJ0XqXr/Rst2POBuR6Q3ktBEAVH
Ge6EX1uBExYYZZG3LOGljXVipPUO1Hi1aY1oN+DfNJnEqpSKDlRRGKDOSa7KIAusV9W8YLYIhJIN
luuREIofFfS6ILydcADzZokTbYcvPlLCr0zB+oe8w8SXWogLTvx4g9nR7lGQoa9CtTWkvcptnqmK
oxuGvTFcEc7HjRpBIA5k6RxGp6tl6toKbjhDyKrrORjlyZM0vO+sugMgMnToqY6ZeHYL1PRXBATl
68Dt2zlxXctCDqkhdAff3RCYz8DCSZMD0plqt3XvgsKO917jeBc+D+bLERm3b9DiwbotGGImE6ex
EFOowYq+h5Wi8Lty0AZa2EWUwqEFJVBtay+z4rg6dqbxXoaeUbMOi5bLNbJo/gsciWLYE7EYAHEO
1r0M42ZdjQV9AWgdzC3s0rBvpLrq4pVHwNkDpsySW1ureEyccJieCQi7+PqhmNAOD3fOuwgHBvg+
UrAG0bC3RP0+ar+XNZsRbUU9JtFU8eqilMY8YqaN30EZGCBHCUH8TWyB4MpbzgCbxgJJujGx0geb
U/jnek0jgcd+g7J7fQNct4dT7soLOx1srdJtdm0JkBhcg9oZkh3wIxN/zJE91WEo6M6REnFu58Xg
X0qnjRDe9kMBZpNsHJrARGO67j07f2hEz774bGyrNUirrc7KUU4hGu4lvJc9v8B3AEAdAaIPDHxD
R/B19dDU8pISp8X307iCyK9xB7t4aLIByL8QIvwJcy6aK8CCsXzmYqW7hZPeIEYjoFErBEyDT4a7
xgKNt3XaGEkLUmB5b2O/h4O/xwq4ekx84Q6HDKz2EA8spZaHgLTFap95rtvqg676EZ09Vju8BkA8
P6M5ACDHiCAOBuh6ijJdRuF0AdmDrpO5rL0lc14TuR3kUEaXEUCFT14kwdScZQHNSSBAgKdlVIEh
KnlkbfsBeAu4GVMd74PWI+3RlSTHvs3IZQ+r6l3uMQ+c3SG3g7SccvQzMZhBDCtjVL74bE058BEV
jTNlC+igvUoxgxkRqSbN2zdWhh0Nywc4OL5IgX8FaiDAQJlPYba+BlN4uCKwVevRXR4XPwC+dYFJ
RNXsLoalU5E20xhehQOdGkQ7C5W5cub+SwOr1XxHTYX7N8FRnCL7aEd4zBYM2rCegokMgy7MxRL9
LhvjdVG0Bfh+oqehAt0sG2L8kAZgH1ZIKdK9noHO2DYxB67SxmEezkrTNAxbIYiFWLWt6AuMznJ+
RBSHh+0iZZB0Q+HeDww8C0xl330cSgdzp2Kl2ZHq7Zs2eLN3DbcLs9atjSlhjQ2/8du5i5KCz/O+
x55MUssmrbuZO8VBQvZgzAbkbe/sJQ66D4s0O1rPyH/Mm6bIfXREuRXmfYEyHW7Z4Hk7hrzPYQoh
RU1CewSjdGbDg1sGXYBToGY31ujzY42kPsmoxcljNI69Sj0s7xeOpwK9y2uCjjvdxGG5rpf5Cj8e
IKkxybAViDi66GtUSBF5RZgZsxvA++cPgh86k20BYm6P7aHzhle/om6XNGOlD5ZruY9Yc5blwMbM
o96E7T50cvA4e2fML6GUUV97hgXGAtWZJKqW47yFCrUCoFnCYSgpYct8TykQZl5o+ue566s4DRsb
7wmh4/DayCCAK3eeWymsVxCizDV+oXHI8LqYeczrihp27eGrfxNumN/EQTdN4IJJu1uaisWR2z2s
7iFNZElZ2GUAXiwM3WTgNHs/J/FjiWj15ER4NVezmM0dWKngaAe6+9oRUn/B0YduDJKtAOrCtM1L
eq1gYkrQl5cMXR7fVu4iA4orbmHXQmrkELKB7/oO/hSdMuOtZmGZBV00IYbyYqkTBQ/aFC2K/UXR
+OS6zYGgRvala/uEz5XchySnr2qAksouSHkwcxi89F5YDGkRmu5G1oV/LT1vwmI8sGeoOobX0FVg
jTq+s9Uj1ruyaShLoMmsv8gIe6/l5ESlhXDmi6gbxgfc/minwx5t1+gSAaIzbFcONpEjkikhJpEd
nZqRgHa/xNAzmq5WyLXhOD5CGYAAb0BKAUdv1KD4pq/tYOOXNN61U9tdszKWF4GN5HrSNsZayzxv
drQcggfgYqI1RHjwcaoiuh3Q5HAUE5+/IlzDi9Pk42VVcbXyuI/qDDGWhJNWjxfB7uBUICO5g5xN
wpMJaXqhlE6MaaJd6Bpx6PPRRxZiajamnNqtnB1r3SpwruO+r08j2OfHII+6PQ1Ns6sNRR4E9OAk
WBpTABQ3RwP+8D7wVL3xtbAyqEzdFKnb6HlZupHviux9JWJ379GYHnSQY1XAvb7vqcv3DJDanTv4
AUqLHUlHxud1gPmS0mFkGzmCfl4iY7Qy2mG3DhxBt0UZI92i7H5XznB+NB7/gbreUw2y7q7ta4mX
pMCM92y2BiDbTyPAN1f1lMurUVvsOppEsJqtuYaBTgs5WJQH+DoR+sZkSx9QJiaZBsPzTrAhP4Dr
0x2qFoIBP6qAf8N7g84CVJXRWwCGj93jq2jimHKNBHSxQprNXfV8GK5aY903cVNvVOyCcBqXcu27
OPaXy6GrEh0OZojtsgnpMzRTmXWpMUtC2utvCi6hkDtGMZghLOKbcsnVIPU2vM4hnNiSCnzznTYq
PvJ6BPR6otJObJeEm4qQBoYOYbgJmR522FfItd0GczoBYb6LzfxSWA7fTzb31i5e7ctA4wgT2Cg/
unUTbccAMFZ3sPiGg8CFYCJ3tF61TRslvAjsnZLCfi3ipgRVoNXD98G26rWceHlp7I6uGqgfvvaW
VQFs2Dj1hXHAtuoC8p2XCD4cyqN9VbDiqJ2ePAxKiQMg6NBwGk9/ob0r0joag5uh8/Pvk2WN6zIU
MNngrhi3PirwsFgf0UfIKDtyNyCHrhnql8lf5KIoAJws36+zngBWMSJpcuGWbn1ASik/sUrqpxE8
+RMZg+4SDyba+sBQX4G99AqJZLcPfaM2OJBN29pUM3xFcrbikY8v5NnTgccOepWLWl0WfEncuvMA
F0hlLNgg9VjYG+BlvmjpBw+eZPY6HGqceVUILwIh/YKtWB5H+6JHzjaggHCZ1n5ErsXfdj3xsnH2
/M2k/OA6ku6U4A12VkU58ayXNF4B+cNTw5Dt9uDGfprDOTxAq9+uQCmHRhTbWkKj0d07HQEHxFm6
D8eObYWJ+03vldU6or05Ii7q9/bsIB9bjHjdsRShO1hpmcJhCu417jwdPNFOa4iap2eLOPazMmT6
YbXjmOEgiKIlqdwWYYxBQhpRJr3iufIz2pR0hxlafmtLqz7AFVatyklwmTCX83TqoyKVtoUOU6cq
NrC86J8LTz86M7LokGfnq96IZjfNlr6BErTeCtzoJunsro9TVQ/eVyFcvKXcTHRvdUxlJWRC6zhX
3lag0nXTmOrTHgLno3ot+rvgYgRbC5ecu8WjhGUQ8QqWyjXs24/6YnodD2oLSWGEpmZv634vbj+T
3X08ZrhAIKBWR/Xxr2VvVHkm6HwllAlte91RKJ+Rfsykwmb5Sc3xowI7csoQwsL/E81fZwX2kjdD
b2tMUL4rr0bk5+WqgEH9ZFL/An71KVEJG6FunrYW2Imf2TN8KNF5P/xZ4dgMEr16pEHNHR3rZPGF
QTVJ7QrIo+6ApDzUl2h2OpZPIRTsze24sWDlNOJAnI6b8b667b5/xrf6qJL97gs5Z3feRUNvzCbc
D9UvmyayhtXNJ7f8o8r8+yHOSsqhrboSG81yyz1kC+sM4Zk+VRsAMZ6j1EDEbm603CLj+alr4XI7
z+vn74c+k+71NVjWcnnapbcer7otkkT7fM9v0TELRRp9tW+DxPs6w9AEZlVF9tnj/uzKzwRZNbMt
NRgMjwgs9Ys2qbAdkvBrNYtPyvYfvkD/nNbn5lCV642eW+AeL3U4u6IpjQVEKs+/fpSfjbL8/J3G
YnLdCi0ByyiL4qr6XhVPFewZ/7NBzjQBNpKIXBV4RUaCqnIIqZdSJ1V/5qH52bUsC8W7awFoU3Nv
xjCzqU9Dg7N3kfFWZb++mM9er7PlJubUDF2MUQIUmC0L8Nfp33kmaMcDshuiK/e81adFKqyvkIYG
ORfxBknacdc5T7++ip9NL6AsjP45yPkqQTtFGhDqWEoSvnN/tBk5qEu6ztPpEbnEO1gnp9NhPiEj
8v0zytKH7xD6DaEphekYek3/+pwEDoi53WHohjRJDOs+D6En7WQa1P+yfclylQuxzkFv+4K2/OtQ
TURKP6+RsEfVZy17kcURAkMzkkebiod/45bGi4EBji1Lb+vZ2tA5uV/OIwYzKZrNOpXIw7InmF2b
IQfWb6O7Fisj8KzDbVMnw6cwtY9m5vvxl5+/m/8hwuWyQxU1jfN7Ll7bz4xufu47wd18P8DZ3fTL
uA1sgwEWJ6I6yx/qDGeSYI/1fwPtjbcOsnYzlKsSmv7duDGn6OYzvfPP3Whn3+F8LWEdxO4dvgPf
Ya8PswWELFP0vPiAtn/uW/vRXH1/yWdrite0IUpUGM4pq4M3uxeqtZEtFXuX8vWv588Hyxd6FEMY
7UBpCfTUWSDRMnB+bAUxNHXnpBy7TEmW4Bi7/Y+Gic/CA0/OwLW7GCZsyxWr0VfD5sShn6nOPrma
c3huMQtdxD2GKXIbBpILI6LGwYlmv76aD+b8+5sWn4UDFSQxzBUYxmW3oYJ3B+7br0f48EICGNjD
WwBOmf7ZDIgF9f2BSZrqUiVW2aRWcDFptvrPRjlbE13YTZZhi1Fw0lzZsP5BPXKFFpN/fSeGkcA/
L+ZsjpFW2ZyELW6XfFW8Rkb1YmqcT67lw2fyz0F+smJzeVH6OOulXKaqewmhUfp3blboByCdoB3h
XBWfD0U+Dz6naP5qaUKYc1s0sLcdw3+5VT0gcA5D16vngD0CIfdfV9Qu4GM1SFRdXc9CQ914TWXw
2Ub84d2CFhSuMzAB/smBVeiuK3zfILG3Zy+L8be+jy90Wj+xrb5dUHLO7td372erm+Wq3o149s7M
LXF6x8OIBYjRIv0WPEFluSt2vUi9LN7D7Ob+s7D9w4tEU08Mi+APWrEpNHgMylbk+UKxEvWxA1T1
11f10Qi4e/AdRl/kz13KAmn9yR2QSZTmSAVsOXvxx7T+r790KOl//Df+/ty0E2qJzJz99R+n4lk1
uvlh/nv5tf/zz/76S/+4bF/rW6NeX83pqT3/l3/5RXz+n+OnT+bpL39Z16Yw03X3qqabV91x8zYI
fW2Wf/n/+sO/vb59yt3Uvv79t6cXUUCXhTRa8Wx++/NHu5e//4YwE3Pgv94P8OdPL54EfvGP3zHN
37LXl1f1xH/+3dcnbf7+m+WFvxPgy6MQ7yZBKnnhmA+vf/wo+h3+VSGQEkvXKsiQeIB1owzDrzn+
7z4mBtpbvAU5gj6z3/6mGxRjlp8Fv8NwCwV4eBPhyYJv8Nv/fs+rP86Ffzwj3Jg///63uhNXTVEb
/fffkHHHK/vu/LgcqCJEQuid8zywBX7a/iYFwZ7wkVFTjkLi0QkG93nsUVE/DH0/yJcWZh7hhSPC
DcQ7R9nH69kHDd1xDrLkOpF+fWoMRFS+iPe94PuiCDb1wLc6iq69gQDCR9ZdWN/HXf+sSIfCa9Wv
Z1q+lL69n90ZGSnrNPp1gFohwkDoBkw62/mmDocLh8zQHKr7gU8HS9NbyMwyVwXlivgckmKO9EZ/
NWh09FKW6QaZ9mHexTlksKVzxbrguszzzQRqY23Ij5AWP+JBXMGLYD+hkJrEQm68sXxSixxGhXsr
th/dRl+6+bRywXZIBK02lZjww/EIo7htxWKY/ZW3eQxGDK+Dm1IgsoNCrFv0Al7Zn2wWp9zMkH8E
MaxaOfQ4VreFFnFrJrUR0lznWm4gvUbGvV97YXgH75ybvCoPtemDlR9DmByx02Shllr5L6UN7Cnk
ybCxR7HAzpuLABldSJI2UxRsUSncuK65DwRBBpo/NjxAsV1tVaEukNsTCbz/v1BeZCMJ9kJ6qSDR
g285a1TrtmFQbk0QZbi8KLirnppSbt2gRVGr3422lZJKr1GSsxNMrFUum2vdFplTDQ9O7W7nxkr6
cd617bSnSKn2jcxk3F7amogkr8dUhtMpqKxXw/zHgDZg2iEuneuMQkIWus2tI4rNwOUXWqLmF0OK
EphD78j9GIht3VOw3KEBt8r6BoWNu9kNbyJbpI3XbyQ0obVTb2Y7QMEU1SRUFzOYVN8bM11EBXgD
2MASdJ6mliSoANkb6oYFLN+dIWmt7pHpPm1BOUMyFW3h7ozSgDrQmuDZttlgwgdUSbMxd9eo+v/w
crKpfHXR5MNaWuxQVO7BD7oHqKBXqps3KOFtNdS9pKp2oVDXo6g2tpqfdNlaKc8JPiUOvoRB/6hd
yC2sMl77mDKJnvGmqThHfqaN116V74kxm0qbu7HsvhDKnZ0PAvbKDru9dEVmSxySjJxRtIoRNYa9
Bzmi37oJvFj6VBf6fhqHr2iwOixKc1GBUmhbw8MsJG9R4SqBENSdBWXAavCrCH8gD22+waAn6jdV
7B6iWCFXFcvnuDd6nUsrWDMbrSxaumxFzBwnJFwkGTAsgLx3UBcd6eFC3CN9NwcW5JPVdz0YmpQm
uNU6DlF74hzighLm96zFezT7SAHW42IMRMjWJhDre943bnW3lQnGpLDsk5RQLWqfviLCOBZt8RR5
OACz5utoty/acdcSvIU5SlqTo0uKbOywRH3QApm4ie2VCIEHsRzEPM6Qla3TQceHWmbuodDHsG4l
8Jz7rir7KGaIgXUPtVM5bSrQKFRTHNFXcZBNtRk5TN8MkI/OCDeKOb7lPTmOLrllIlzrqTn6imWO
pb/7tY/P5dONw/Rj70dp4DVpMI3Hwvhb9EZudBilIQteDarpyRzaGzjt8UTJICV+mPG82TiAZ2kH
x8VK7+JG7SCyv0LHYZRoKS/7rtgPQ7DzGEcTRLkO6vxLSfuMDnDyLuFY2RTlqZj5sSj7dtUKflXE
3qmJOF5pZxP4+NNCG6bPHdz3ebhAHRrVDPcGgu3vgwi+BGN3jGR9JTq2KwkcbtCC4a1jToI1BMhH
tKMdIxhSrcaAw2akhQU2ROjQb8aVHZ9q5UPQpLh1C/HJyZ9bL33bTP9/YPHbAmZAbvj/Hlncvipa
tK/vA4o/f+fPiIIEvxMkbmCPaKPDETR4hA1/RhQEEQVcumOw0lDJRLSBYON/I4r4dwAqETIAPr2Y
qCMofBdROL/7SH0ReMm6aJlEMPyvRBTnSZG32CRCW/DS0QXC03n5oXVJWwm/R7c/JJWrhc4lbgDm
XAUlrF1gSJouiYmxXi82zTSLVn0qv/wPd+e1HLfVputbmRuACzmcAuhudLPZzBSpE5Qics64+nlA
+d8iIQ7bnrM9LpXLli0uLGCFL7zh1St7J6h5qdW9iml4L7Dysdaw0B9ZmGWrcvyC4zUTs2Or7AOA
TUi6aBtg4BLVu3PNhSUP/WgoPsfrGlNl0HRUM6gEmDVejx2QqgB1g54L1yqM+7wTLjhExzMJ5bro
s0wQeXraw8RsCAQoq+w4SGr05JYJQsxDJzPaTPGF5bSLwZubob5tbD5+o/KLrc1qnq9HXNtPqTmt
xRTvSTsbE+m+DSkjzw0tRpBZmANPcwK7pY4I2lrRiemOXtPATp5NcDNOUaX9pspKa2u27bgXpqi8
qKCx06CYqbD3TTGBEkmgg+6n2lBH2xeQX3N8pNhv53Rq500EFAFs/WhV+sZExqoCdAyCEUyGlX+N
zR4JlMnqT1Ym0YsmYuh/yAk4W7sfuvZOTioh2wZNJko3tDX7+jmrZzAGtg8IrbGB9qO7D/0jn65y
eAM1l5dY3WZzTkfX0Br1PgDkFboABWl3dl1+WadSfzPGve6CMBTuA23+ZNZa7I5q6m8T/CoHVw3b
qfNaqYqPUiMpd7ov4N1mwteQHE2vjOsRcHnoVJWgAYQONfQSpWI2T82oTZ8EQSqOaVoE8T6XZvVb
CbYys2EOqrcWUpEg/Krhe5Zo1VelhsAFkLFLHxIIbOypymhPTQhoyCn1KrjI9SwT3TbtCuRjATLd
i4CTFwQtPrVToAqfsib0Z2ca5r7yzJB3e8h1oe1tq8+C0QmTSU7sDqOq0c56S24cmZCpviRobp8J
AVqU8So9nOzQF1Wg6IDiLrVsptEVlRm9ajHemr3EWpDT8tKPuwyzGEBUrj6GpuMHEt3hfkyvhzGe
vEkGgN5AfHP9NsyaDSS6IXdYXov+2lIBVJo0PnVNE7pmr0B3lUtdx2R7yFwOHNELMvBcfZllu9gS
IvwuhBg4o8KE50MsFFXn1Ab8PrwcyvpuHiiR3RZKF1SOrAYJCFCjlDeaWQtOO8vARMQxdkujbg4R
efGtEGK3ug2FdILk2LefKt+gtJZlONiWUeNWfh85bV8CPBzDsLMlpcqpiCZjJ3yNrCi/hM8h6nsI
esBpu6g9IVdSpbYI0+Kun4t6clK59++byppvlVyznpRZm+7jcjCfRw6zjZTn1T7pMvMxAjNxF1A0
CZxBGsR7VLqrzRjnxp7KTHUcc1E8megHPFpWN6GPN6XkEKCLFFhepzYHpxoBdcyAEEgEkrUR6duY
UtGN30/Q51RB/WJ2Y4JWUyxdBY0+fwbrWt8ARgIZZWnpZRgJjWeMAKkkGhXOPA2l1895vc+SxNi2
2txuxxKOoFhq7UCKlIhEZIgUG/4seoaZVXsBUscFtkkl+Ap12KSGNm+1ogCtU1GlgJkzAVokYE2t
vqNgZn0PErl2zBg4i2jm6P7FlUwk2pqAKSTLoZMfQ7SXe88QBsPThkb+gstg4chDmHkcGNO+oN22
h5dZb1otwI/S0IINznKJRwDre0WH8RvQF7F3LT2fLqLKDAsbVM/k1IoWeoZWk1JqWeOZfV14oVqP
G7nwyXPjJttWWdRv57gUHz8+cP84b2VJVYhJF58qeMpc62/vFX+smkrqkVDV+3qrA8EtZPNOTOWD
pmnuhByMGsnP+aSeou4+yETSgX21sNKCa52dqA6G6/e4c+R3UnIRgjICokqGfgyT29Tw5Ip2MC+v
sz5ng7gFBeaAbfdFiVBVc5pssHsBrhgoykS8i4xxB5dpYylXwLPctsGqObw26TCMmUlKOdrWdJPK
2pn61VqbTecN4N+IExMMbQPA66rWqHC/D5PGHbdYS5AmttoGjfGd6qJepqAyrDooQJ+5584OurpY
BbP3zchg0HGb3gMzUtzZY2tv+nkT27UjuP+yf76aJbriq++cFXJTJXxnBd2wNhP2pvA4QRpK27Oe
WqtKzx9DrUKVHEAvGj/MrXUXUfEU2PPGcLKjhHVkAjPpbGwkL4XT10HD8glZv5hiv4Sca8HJauxD
UfcJBQdHuBqK4EXsb0GEZKxrd9pC9wwwldk0LkeEspk8Ccy2c17nj+D2w+cgMH4dpGHkh8hSOJS2
hgK2kt7H2gNdy58fb9l3187r2a4WrIoi/jgJL7Md3UjQtuqGOjLTzGZrC+0Od07tV+n6X2VK/78V
V5E9NHk1/3MOdP2jzr9kX7tvxes06O8/9ncaJFt/Le7W0Gs4IWUOCJbefwqr0l/K4q4FxIrs6CXT
+TsLEv+ycO4hC0LXXlssUAwWwn/qqtZfdKgXiAF/8FeW9K+yoKVr+GrpqxYNdgWiDj8UAyXi9LdL
TgaLrFEmDF82m4WUpKkTH3Hf3Rvbxp49YeN7/UZyrMd8Ti/lzGl35+WS1ga1mCNTRkYqBCHzxXxi
bQCKehXh02A8qbvkVqGnASULA2jZC87igNYpyWoobLvfTlgy/BbbwYIO7Xba+NElQUZyEDY1Rm1t
9PQPLKD/eMMaZ4tM9ZrvzBt+KWy/6u5byUx4ERpPgq9nzjyLIs27urONERC6maR7aAaPk6XAyZMv
EvPsTbHkkG8+8Gr41QdWKY2wxJgvBTO0MNxu13u9A6C1+AdqmsvLezUYWTQrGmNMRZNZnepa+aVp
/MDqNf8p3vt/+xnjvXXWVXt55I9GWX1CRdDjuJb9Jy1R7VF/FoT6zJ2+PodX01iL2RaC0UAC8p/C
OLehCKpXXeW9Oimufz3s637Gupe3flNrBVuclaSqyPwn8dCciptoM7Ru+XNwfS7vfMce23XnFG3/
qAC8/TZrQVtFoIsZiP5Tm/Z26W/NSINcdd8Caa+ie61+ODPB9Z26foergCGEQScMqf+UHhfTvWRD
A+JkfWaT7YCRnSmkvPe9aE2psq7TJNLWaCFkrxU9GYUnwWw3XYeMCvq405lrc7l714vu9RjLf3+1
jVuaFkXYCU/ojzlGuwefZqumb4fhGdW+9Vn4sjIgZcoUYqifgSp5O1Am5XM9iMFzBxb0kwFNkDZM
ib8R3cHBHmXJvFXiCFQD7GPNRgUZjY98LnMHDlr/7xx6Xh4FyypKcpDUluP57aNI6SQp1Mmfkuqn
rl7n2r2Z3Hy8TN57qxS+qBIiHbFAvd6OoGnVmKME9ASp3h2Roq2pmiPUY4d0TD4eaQ2m/nsyv4da
FtGrDwhVMCjq0HwiId4sTmzk2CTRtm7DH99kbnKHP/KZ+te52a3WjE8ei8iH8aQptWcKELCNjT8A
c5TPuRqsUYF/TG4V0wlIwpBYm0/xUT3AF+Dq7vfSVnIXGe7I6TfhRbWnQXUZnA2ez81xtVxzq6Mo
E5hPZmMg9eWJ5kjR61ZBIvbj7/feoU8n2ZRpM6syneC3n6+zKqHJIuupnEHVWg8iyd//ZgCU3kCN
UJVdg1MWWh22PsYTbBH0jOroU56dU0l/Zw5kyQYlTxmcobp2hRrmIq+b2X+ih7Ek81C4z8zhnYPw
zQCrl6Sj/REWnPFWdGupV0X6OT3r1b6eA7puuiqqZCImOtbUdd9+h2keOlRT4tjOfjZfKFh2N+nW
vOY0lCDqPWuP8+e6Qg7qzMSW9fv69F1GtV6cboilTUj8b0dNJFUyrEaM7KTrrsYahS+8n51xyO9S
ab6S2mn37xYD4N0luiZAx+3E+KMyX2QzbHWk+236guItEOibpjXPuV2slbI5UBkFE3M0Zg1aIi/O
pq+OpMLyoa3qjFK7WxEamP+89AAgzKOZAXOXPphwp2FghULKOTm7Pz/j26FX27Zvo66o/GWCFjUD
NAPKTVvqxvbj1/jHZbbMEFkuPKAlYnvoJG+/W4tekNwJkEjyo3kwcYX1kl2NSr7cO/JZ27N1bP/y
Pl+Ptjriy06rjMpitIFuzXic5ZfxlB0sJGBaZz2Y358d7ByOC9Yk2OG3swOhHJihwXjxPvKod24E
p3Fh2t6ej3nPjrWaW5/BL+Jdh6C+A69erNV+ETaazq7/rSr+y4sEr8tBCIJOhH70dmIJah0a8g4I
1xqC7yIjQClLqkqv5a8d3lblGcePPzphyzrhWMFwwFiCjTX0MDI7cbYqBhQU+aYYp+e6aCUK2+Gx
EChpNS29+tnf9FLktaF8xqJj7SC8TJcYB/3vl0iEC+btdAWjGuGco7ZGOT+sURW5lfwrdIa0bbJp
PVA6EEIral9heNkjX2+r3jmc3dlHWO1Hfc6KeBx5BHnXJJ4xn/xpE3jpdrRhcX+r7tXiqiwuZgKV
87W9l/j47em6zJ8QTzZphqKw/Xb+NcCVubeGZf6YSR8BKthR1n9ZDiPdNXZ5pn5S4Wft1S2U2015
yrbJ9fyYS14UuQ/t7px94R+h2q/v8ft55NXzAHcdwgCCwVIBNMeHpZ6KBt9mfMwad3by09j8E8H5
5RL58zXg1EJXmg7zmr+hqk0ux6jL2Pql9gQihSLfBnXAJ/ObfITpu63Orfo/b7Xlvf+/Addcjqzu
RKMOGJB197M9Rp7hRQesm/a+NzvpKfaqu0Wd+lwv+M8K4Mt6/z3u6nsXg+qb8LEXU5Mew9YGLf/w
LnEwENihxPepOTPPdVTy63P+Hm71OXthRocYertdhGPuIGV5TU/tMq2txjlz3Sw/6YMvuA4T5ilJ
qqpjYq1r7qzIziFwRNyl9E+xKHDO7trlRX003uoCMK0ZBnXLzNJ9dgvj1/tG3+bUk+KeSyXefYcI
ilNMBAKpmKtUokOXII/ziasNoops0+PUkdGA5opSVJK4H7/Hl+rDH/N6NdrqQGzCLtH6jA249O3n
edv6tqQBhtqMHoAjO/2i4HMTe/J2HL/QtNug6be1dqpsI9lxjJ67q2pfbSHZnfdrWc7Bj55sdU4m
AMLCDAcFe9YVaev7yf2IrI+QhfvGz2uA5bXlzKl5/fELkd/dqdhtAGIgJ8fzncd6FakNcyvphcHx
XKGJiWLKJwkx7OK5Ka+t2jOQOTxZFQeGbkec2RB5XhJLGSOknAMk3KDp4iZl78CvhNt4jrL7XmwA
K+v30632M04zUZ+HXWgnFN525Tbcwp81d+IWZ/PzvhzvLvpXo622cwpPvs5ofhP10E/d9B56TqBk
YjbYOWeOF7jGH58b8CG1c+wElZfv8uq9K3XbFepU/9rQhnA1ItQCVTX7FAAbm41bwwhBEAAHznBE
8t3ImbblKYVGfilMLEYqrknkzqk93Y39V6C0XBy9bhu6Pcn8upZGV/sZPQmQELLr/kZVOefButsf
r5734lI4c79nsVq0kZVm0oBCJttp2HSjm7GPyo1/Rag4E72dXQ/vXmSvxlsVSI18aKwBVR9b3aGo
1biLIy66S+44O4Cx3Wj7b6vMvyKo3yOuK6Zx57eTrDBDdZdeZxt/32Fwj/zXITp7Er4fKr0aa7Xa
E7NCKT1mdg3mu5TKbtXH5dsbTnNs1WcjhZCvbntpvzRCz3/Mdb3j5TJ7Nfpq9ZtJOFWpwejDWD+N
wIQt6viN8oX6y7lls9wefyx+mj2A3sgwgLy9PXSiWQ9TUCq/wiBBfVzCoIUYHzSu8rO9VejU7M7t
uPfX6qtBV5l2o815by0MthfIlnD3n7XTZI6lHP5BYvPuzfZqwNUdWlsxCqLLgPJueEyDr3PcXTQN
V3ewsZwRmiIUU+0YTv/rQPPV2KukahraWYtGxq4JNBExt0OlttF98ZZos8w+ScpNEtup5LXnX/S7
N9mrsVc3ek623QJmX8Zuj6OK0jWM3kbYmF+aHamdjRnhbZnudaRb5HHXXJ2PKd7fSThDIDwFUI/+
99sFNmfdqBBHLAusdxEEGJanQTBL5+2PHOviVixRXpnvZBslTzc9F669e6u+Gn+1kwsx7dDyeenF
FSdQvuznDF1vz8dzXsRLyC3cwRV+qmc7SO/lmwj1/Z75amvFaVVAxYCwsJyQHUXSbpufiu0/aG0u
P+nPTfx7pNV+EvEIyHOBOcb77sty8C8lZ+1nbC999nNVnfczJwplUHgwFcGV5e0XFYIK5ylspsCF
+LvPU/34K4ebtt28/FK3Czbk3H3z3pG4lGUhv+KAoJqrZQTGqY2MConuzgyrT+Yo1e5cjdqBmq26
Mecm3py5T9+LQGgSa7hbERKYS3v8dTSGvxxCiH4UIqx+X46Sq2X3BTKvUd/dIaV3oQ3GtQ4bRFVQ
xMzPLNr31uzrsVeh8YzrdozqHSF/fJxNOCrCFTDIWLyZZuvMUBIKH+vVA9JGJ3AQNUujdbwWk8i7
tCjrFvE4nJS0ZNsHais7coDMkZ0KZvk1z+rqW2GFbWybeWd8AaQT0bZv9PJ5rKfKNSBIPXT8fZHo
L0wUVHO/zF2KO80j4tv6/VR1o7Rp/UhGryCYkxvBqEvDBSgZXOD+1Mc2zC4N+XNfN67RMRpB8bYS
unippLRcuWWnqhdVVMbfK8BmjRNqxnAfVvm40+NZlh0Ei4TCzrWIVmpJlcULUtyinCLt9SeEurSf
wCe7HNn7OvMmUKLDpvYDEPyJMbTFIVKU8GEOfZ7TGOf7yBrgM6Ds2quY0jQa9zuyaZdaoConsH8w
V3Oo9F9mxSwyXF0lubdbFGauRKEbHxU4P8WloikTMkZZMKSIkyLSOcnieJRSPdgJmVxHG3XU8O8L
07G/MfUAWDY0H9V3BRxnFC82mwYxzSBWAxvhqOFqmkQVN4xkyFu3wyFrkSWW6+s57psn0B7d4kQh
G/ui1Ka7WCvaDsZRlZ8GcYgTVPg68bvS9jKCme0YozVdSkm1UXsreAxUM7kNgrhM3L5REPVDK7UE
NDBlewEPi4OIPP19GULWivoeTSYENqvbsOyiK03AsOO61VQUM4WsKx99zeh+SEovHVGkVr9GfVDT
2Z7YIAY2RzdhHeINZdaI+NWFqP8UZA1ybtL5Wn3VJKVwHdVDepkIovg9DysFdby5nClLoVHozRA+
LnRtzG+LOTU6BGyBkdp9qsAyEcY8sAW9GG4sVYqusUCoUKNNMvWLFgC3zE2WmSkIptsYcvqsDP1P
JHK1i9xqc7dVIiTjFLVUfugAor81ZewfCqWydspY5XT8YwJ3JTTv+gmHMluNdOsRX7HGjkJfXRTX
J/0izXKkzMocodtujn0kISlyY++Xlk/CqMcHrGOBs0Bnw4dgDEbpxmgMbA8qfAygDEv5Q1nO812N
mqfuwPE3n8UwQLbUKHT0yc3Wi4cRcrGiReQWwMchcyHaegOQeT5qrYF4OwguL8JKjXMRq4e7Lgvq
qyxK7ttqarZZX1WGHbVyD6xsmlppq1hD+lzPhXqCwxQ99fqkHKQwMa7yUqugCGDZ5syIqWNDYeiO
nCmFp5Sq5RawixBwi8vyJEhqf2mIA/U7XZ2k7aQhDR/OSuTqSc/Zb4UGkocoBXuqWpb7fNT0bSN3
VBJKKMB2B14UaalMTHadkVbP4Hfr2o5Q175TUGq6s+phcie17y+FJGqPnVYWvWNVeflgVJWe2cOM
xCPMOfNS7rVZtCc01CZbVaMiY+9b9SnIqKs26pAe6wbLJt9IExhfYTI+d9h+O/wrfdjSyHYYzyTX
I3YJz0NmqNvEHA30Kapqj7NUc5BmhG77VB69phYkUKSwyQFMw3osWQC5vEkLTT8Ztdm5nZZYXBNt
liA1adCFRWRubxklG2aS0mfonBFasuYoPgdJ1G8UoY0vraDSfiSyb96HVo6BkRBmPfLicUYVUEaB
8b40TGFXGdL0NWYnPM5NEX5XfKh8gVkMEYQ+ZEomgvreplHWXI7BXJ0GhPluETmcLhO5NwPbkvJg
b2aR+mBFoozfCxqWbiqVEgjLtgoO0yxTmNPy2HI7M9VyF5WJ6mtpbmNOrYdyDLDgaX5kEP3qtkYe
zGi+N63sKoiAlrlwqQuJo4vx1yAvnAp7GaWvT7FsAh0eHuYpPWX9tqKTZgXkE2HBJb0RLMMVORrx
856w31F+CpiM+KVZ2kUd1E5bo4qvc9ZVQsHLaJs7Lfk8BNVBUbOjZWDrElg/hJSonYUkGd8FxajZ
NgrbsDum0r2a1Mg4S48Gka6ZRLYYAiOVUFFGYULMzUNYDVdWXm4QqLRReXNgGdywfI9poHwqm/pA
r27fhu2e5uqRO2/XBjoEs/CmRPTIyH2nSysnDoPrUjtJaeYJZrhVEWqOhMsMxUC9OdXgvMMx3AZl
fJUqw33jfxIFNMC76LM0fPKRYaRN56bjczolcA58b4p+FHppIwfND37UBri2YuaE5XMqS1/0LNlG
muT48qnVryD19dkez41thVi+wseJq2+pxsoc48eu6KCAjoJbaFrpBrr6leNop+P1UlSV61uCO6Qo
9OrBzzIp7ayFoSErPk4ytU8pq+1va2vWXDDpEpLa3XdQ4uE2MwDv1LU3N5lbC1hvApuo56/zIjYe
Cl4qQZKbr1vrEdWT2zZXbdXqNoHsf48XkUBAJUdrFr6ZbXmK5PiR5Cva0Ffe0OaCujmYCl48oip8
bkrUcVv6kXTN52vkyYDT6xj8mBE1wTg1H8TSuKnp+ktRjdIhYlSpuMGN8ZiJBeTj8kIbpf2QFzda
dN9ryg4ZyW2iZLdlqLrdHNhNE1x0eeZUMYyNJHBaXaEhOYdXihxsTL/bRaH8qFXqcRrMLbcpZmV6
fgCR7hpyvs99Y+fn074UtO8aBkHIkKvXFAZs6CZYjmTbYpiuJPgtSc/aGYfEKRrpRxNBSu7HvV6W
P6U6uxG1Zg9UX+CtKF6nNJpTlX7sofJZndIAUcd4SnZxbLpyUGqHIVXvCDOR9uzoxGRV8zRPs7RR
h/AzFzZMgkEpvxiNeB011jVUHA+d9a0Ww0KtSnGEnNu5c0BsTuBqCp0GxTevPbQKpd1o5OLFjCnk
42CEF3pUXxjFaE9lu1UK/RDIEq4cIlLYUoxBdCxP5sOESva3qeXazUfck/AT/IEhFoUQmXsuX2Rb
CFkEt8Z0wJk1jAC1KmSuQalcCGmRcIWAQ8mrynzwIyTK4d2rV3Uto5GNT/c2tywnN7DIEoYm8+SF
6VlMSeYUeZSiK5y0dqZpXCG64aR+nHHh+AdjUAbbqMK9Ekj4XaTt16zLPBwGjkZbLoELJ5QqCBXW
TiUfV/PBWE+Tdj36rbAVFfM7LkDW0Uwl66hOCxEJVe8Yfft6/CouosaLFC2hiTmnBxFBSehz5Uac
ZnQCW0M9KtCZvymzZe1MMVeuFfIQzx9MIUcyP9fRmC5F46aFaXMdjoj0N0VNw0VJhV0YFt2uyWIN
QKafzdtRTfqdOUby51hCYW1WTTNxzLJvv9bQ15vdWEbyBoe5fE9dGDkjqWmdzELwHAODGY65pH+d
WpjxoS+BtOyi6Zg2FbxkOCriDeUNlTAknuLBtsRCfUjaBC3xuMDgoqv4W5tSuQ34vaYT0a0u5BBT
CojrnVt2MtrUSkObdID6/TxoJf8YQKg6iF1ZbhIV+5whHc3LmnDKSzNZ3xZI+Ng0jxUbX7HwWRkx
kbLESswuQqORvC4I1b3IO8JXDXOUByzQquew7tIMHzVBQjJJDnEdqRSuFKmIvqIO0Jg2ogrSIUli
c9f1PmX+HCfSLYjl4GaEa+UJUZtuRj5YZ6vabD7IWPXcIkSbn4jAJS+r5A4hhEivbTQpoG+ZGYYn
WFFOnUbkJY5PQxFGJ9y/gmarlzhohIit/pRLv73whQmKuSrO431Zivr3tp1RyIVUttUk32r3uAVB
667zoLzqikB6LERB/1EbA66qJJJdaleKGPzoTVm97EwBB50oEZANFZW7oeIVo0GZzXjTQYdEy005
Bl1jPUZ9U13jywqXm+j2i6yP6qNuFP4jTLv6awrRJ0X9PPIn+FR9cpEXkn/RWUK9byLRIBpQs25j
Ec2hWRqE86GN4u45T1XEqrnut3MtIORZ+eJOjUuZaz3rpoxKbVvehkZO/Wn2g6tGTIWtCd/uEghR
RcRc8X+KTTtf5oNxAYQuu8ikmuSjVGQHgO6MTFmJfaCty6OV72BBSttmUADWaapohtwyfWi6XNGB
cCXEeHeE2ME8JENlPpd62XHLDy0Q5Rn9rKTMUw8sSnxrNWVzHKZmfEjDQrvoBRVd6gzeIOagaTzv
+8hMD+1odN/qMDKSHTZ94lcwTvLF2LRRZKeltBxTMuQlbkAMxOqqi54isYL41i4sfgPxeriKRfcd
f4mZBG4agk3UBd3tNJJoegAgMAjJOvkhq6fyW6WpEiBMsepOQas0B46h/KYSZMZL22/82PyzL/rT
vdkE+ZcApXeU2mMjckaSFKelBESQUerHuqhFEzpmYlFpbOcec0cruxphHR5AQHCLBHS/YnR3sB6X
5PhJlULda4qWHLjQx0IjE+r1r2Yb4Pg3mOZewGlPsdswkV1E6HNXxX8JDfpCPSSjTtei06sMwKHc
pzd9MkJPzfvkplpcboapDr7VQ91Cus+iT4JsSSh3kFPOeI+dBt/Cg2JqrFsdvdpPeSfzBLHYWXS+
qIU4gjh1h0yY4h9JkWjbqVG7h0jvS88qw+ASd0eNpEMrnHGcm4uqLLTqkI6SYVemP9slBy+SESGA
VgslY0uYaapEzTQ8tSQWd7VU+bjLdaAyp1qVn8hIUcZD+PZaL/qSIE2G5obx0YNVWcMx06TwQpP1
5ItpFOWmaJEHNIdi2A56mt4KqOt7DVdZRG13gR0x7CbEIu5nP1fN966snjGyEUEdCM2DqI3yXT63
QmpLOH2HBLUy4Qz8STidlrrQPuHRQrz7JepfW1N+pP2RBsSpRvBNRPNx21tqAXJ1yCA1jkZm2Cjq
B7Htw7/8GvSc0bY4lphbBP1ilyNP6kOjJSB8kfunf8b6HvCRgfRZtFjAgAPCuwzx6xGZj7yjQKmm
CO0XfTUrNpZKke7mWqB/GlCYBPVEDd/aSbhNqBchbOhgmzTxNO0NOKJXgW7232SknhtnbuTw3mim
FmKmpuYlCuE4Ou9DSwzvY7yCZSDHQtFdWoJS3Y1pav7UuO6vMe9FuR2HqNk2+9GUD/iklZLd+jEc
JgWTAfYn7wGFl1EzDkbgC4+ZaEbBZhJ8E+ppa9YmmX6faoe8L6PZTnxxqo4pUY5ls1ajixkN4thG
oE28moLWOHVpr0KNNGey/HHuCCGN5qKrY/m2mXqODFMt86vU82JVBlzbEekFeP8ADbSior8mppyu
NSsdfrYYYXyeM+jn+H/ED0XURcc8ItIqkn4+tYEKD0TpletaE8sH4id1G4SRuBvURZM6pPK0t3Iu
f/witBPy6TKMQMRQ8ayIsu5Z1/uKY5DsaVqUR+Kb2lBKzelGmKpIeGtQk9kdn8c6ETwr0Pt9XyrG
J8ySiqfaFwcSQjkonhrcDg6ZnAuJTbBunCKQUp91qcOaoIuSi8BXfSygTHOnSip6I1lJfLz4YLdc
Yg2lIH5Knd1iZlp5o69yfIKY35bqVB7iOm4eGFzcoUUOsxdTqhZ79go3xSrC86s2Elgpc6ywRWK4
rxd9xMrMR9QsWljcdDER38bggPsFZVncRZ4Xu9MjWMZv0SDKp3EqBkJxfCsEecZBht8zL3s284+i
NIf7TIWx2lSwHGwU7bOdpJEsidxTeAVOMkGWYp6KhKZ2Y2LMpQ49zg9YUOEnKCbf8WXkJ/qlYt20
JMef87jLDwBe2x+lL8/fFk8JqltWMzldEaIifaby+7bUjPGuISnAwxaRKpGi6Jq90/ldOc2RdLM0
UgfMMhxs2i4wTHPUbXNUtyI96PTyXP/25af+ruH/Meq6uynI3bITpZtqY+7kTfNF80KXvbArLq3b
3I23vY0D36W00w6a0z6Mu+wKIv92fkbGeHcedvgCNvjocVZtkzivpxw7rJv4SBzlkkcfAy8Ew2O6
qZtd6tfR3joMVwoUxX/Q6V06CB8NvuqcoO4uIP8i3fiXNGs87AWBOjRufPurRfQ37OVfEQf/b2q3
wQVbeq//M73w7kvefvkvB9G4Osq/vKEY/vqj/9FuM/+iCQIyHo028UUp92+Coab8ZaKjhm6bAvvM
xD3gt86KrP0FJRFgM8psYKtFg+7kfxiGC2eR5phoagtUXcGj/t8wDNdNRlWXDFOEBE1rCBgHqePb
Zs0s6XGFpWuB+KyynX5EB9mhsecIjngl3Cx8p/KSXdLa5ySEV93z9bjL7F83iVCMCNp8RPojwQyP
mgAQEdlQzkFHz42y2g7Y8Plh/2t2EtpXV7FLOcONT+npZWrO4IW7V6vg+tdWe00dW/WN/5jXqsVn
hR2yOiLvc87u8/4yiA8YSrkNpl50dpw+OjPc6rTR/xhv9f3iqA0wLCTSmQ7DhiTX2kYHMD+7DPsL
z3epAN9kyE5rw0a8QCmM+p1++njG775jy0AshxLcwoh9+yUhfY1GKwv4e2N4uElFS3JGRTnTVJTf
Xi1/z/P3KOsuZgBRsmyXiK7Z4LuhbOFCe4pH7m269X3oRJBEe0dyhF1xL7vWTnPSQ74ZL4srwa3+
HWDy1yt/9SirpWuUEc0UFcnaIWpwRywGzL+NVvfqECmUj9/tCn1hQHjXOSSMxexBRKhxtZqooADn
7ihmBRG+bbpU+/eWEsr7COvH7x8PtSYpvYwFxhs5IM0CyLhWSjDJ84nPsBdfYL1xSYRKy8DGFbNx
rC/Z3gRt4FbgexUHIGHjqAhSn+movjfb10+wAmKlSJ2JshAiuiddJ8ItgBZLuft4lu8N8UKpRqUS
COJaS0BTM0nNfLl2zfJRUvd+eV+0/255vLxHkOoLDWZhga9xyqIZlLWCwZFbJenl5GsPY2Nu9WZ0
P57Jatuth1mjk/VQT/+btPPajRxZ0vATEaA3tyTLl0ol0+pW3xBSG3rv+fT7UWeBI1EF1c7s9M0A
g+moTKaJjPgNF0deuVElbgf6JvR9rxyfC77wWwh0jdHLl3UIO0v1EEUjk+lDlRC7ZgfKBqy9tPo/
YIwuDcU0MBmZFznnwwIQF1RdkaSpRXdj0x1V3U7QP7fAYqh4XuCZ2DjiVrkGGZ036X8TJehR7Kx3
MZeQUeyyUZWJGVvLU2CLfwuwv3yTRY68z0/pKt0Uq/n+a5yIdrgbgga55niwONH+9xdotLQtE3lW
c56Vd+BJrHlrnkJj5RaD5iYBqWJ/aBSkp6zM/nqpLBHln0LNu+JdKFqxcY5UDd4DIMpVh7x847m6
+wujL7jM/5BH9xZtznUMqIC0E5ZUPQWHXi+39MLNISCE+u8J88orA7q0jWG3QVpSSZM+USIotuCh
1mepmxzbPYzpiVHVm5rsGkvA0YnP4y7Ym1cuus9BdZE8DuYBjURys0UygcS8jGKSDMcBv8m0x00u
cQ3qSFfGhkrRp7X5MdDi1IdzkHnhKI4umsl4a6FXVM4VbmP61g9NctYafHWpk42/hXLEYw8jQJyn
Jq3A2U71MDJT9L8y3awV3uTg9jozehX60NrHSthEqPV0/a7xcYv2JAHJsrIHLZ6Yzdpog2ir8GRe
lVlb7TM1DG4m9EGpHxv9M3Xr/ozCUgbCup62PT31NSJ+mHB2fvgD1/N+/G1aUl4oTqD6tLqdtgM/
YEMWycTEybgvozNCZQgINbkh0+lHHkBLAv9vTYa6S5OpvDFHuURorWm2iT53JYRudIMu7tdW5ePP
injTa0zZNLStOghcDPvoFzIFsptHXvc9ycB4C+MAlIqiY+QI2J3T5W4l6U9c6u3WTFr0ftLIuC2y
UTq0YmIhBaqHo81rO3TifKSNq/rDSgAvs4v0yji0kR7SfdeFaK/GprKPwlg/ZiJ2W6qMaVeLMdr9
mHUdjlqJKtVO3E7iCmE6kXo6Du7Y7YVHz6c9jM2bdaI9UVJPBE9SSKOJemqG9JWk5XuaWcq92Yv1
MQnbdoXVVLZB35ELtsi9XUlTcB3oAz3HiY6DnsjVXi3kcTukhrBDJ9VYhV6VHYWG1hXGJpUtR5Z2
MIfZCN6IfPMPmJF4nXvxdAupIN1jFK07XIP42E6d9FwrIl11MpBn5OTwijew8tINS/iGLzh2ZjkZ
SO+KeM7dC50QPg601n9GWZPQnJ0iWqcBFf+8bjEMrbBumUyxv0mx/1uZtZY+9J0evtLPKrb6EA6P
QUWPPJwsASfgPnFwqI7ssGvEb0jPV67OgpwAXUc0Hfs0z18MZe61+70T1oc4SkaaiH3XNDamvN2L
QmMW+yvUczcWwsx21ReB05X7amyxD2rNn8rYwowzxFkyn2KFW1VCvgF9hM1gbYm7TlLj2zQtyifs
B5ELLKrwWILLsIuwaU6tKCVz50pKMTcToyc98P2YGHVziBKhwHAENJ+jC+bg0sQAcIVjLN5nCSaY
CUx5LSq1lSYN8k8aQsWN7rXV2oo942FMKlT1Akna+IP6PR2AdJClBHsrrrIOueAgcbRcoIQxTerz
JPmznya2J6ZnVa5cGoHbDkN6I6A96FAEKkJHqbpgbQYUcfsEFUXHrOrgEKVhc28KWhzR+MFt+GQN
mOjRJMWZwNcLM7QjZYJHYvfAsm46uZZ/1dNo/RTxanYpmE/rcJj6VUpzjYYtta+9l2nRBjf1bBcC
MDrwdYCUVKNHEZJSEks1ELs9rmvGfSAZEwiHNHyqgdCeLVGoz3ntF48KrF0gcS2PFLPUwBhR0guc
EXTPSqlmqcam01xlaDAhlAN5b2ZB8yBoqbpOUMBGYoE6meKmTWKtEAb2XxqVdo5XZsrfMI34xgaa
uHToFa9yh85ASbeeJPGBmy/cyoX6TZlEzgyzze0qKJSVF+f9oyIOKlBedcIoWPGUtrXFpsg2Rhzx
lkAYYZWkwdxQ7KfVJPTCK0J3RmkjNdasOVZaFMzM8nXUwuqnDJhsM1d0h1D3nSTSVXx2m4wqYCMf
wtTiGKWnImAFoD10XlXfFB7QGKRyywdozuom56R12loA2ycO/XnSq+BoCWWNAYeXYfYoKHtT85p7
QBVgILKoOsco6x61Ei/GjM7OphaiCFwQ3pSsxAxrT2yyjbFQ9ooHyBJrHmE/eTWMYi1PaGxD0t7j
ghm5U4Z0d4Yr76mywoQVkmsu27IGINjkdkkVfEPLqdoIua9slNSc7I5K9XoC35jDOirQJAqFEb1v
XNg5CvKblufgVihxv1bljgKoKQtuAHl/N8mettYEa9z0qC+D5ab0Knly4gJoV7ZeWRkcGaO/RmmI
o9US8q2uBdFtmdWWO9ADSG1aDMW3zoryo5Aq9U3o5dJZ6dDUk/DffM44Np1YZ1lOHWQeJBWrrTzV
/X1TGRCjFCvZUqvHujLLh73VeuM5S6pxgwk0SyJRByeOZB9kgYGOuJBhFjEE8RlNJBpHYMtQMce7
Fh1KWC5WwrN6KJoVftvJZjC7+rFXB2vfCGM12qhnFjjAdNUf9DLH20qo4u8TTN7XBsBsb+dxpt8K
YBIZaELnhWTiXKGMTkdcVu+BIBirXAcz1JVV9x2Ou/rNKJruT1Sl04Muj+OmC+oArUIPJe1YfMaw
XXGlxJ8GR5LNfrQpnndIUBf5z7YXUHePdVhHTYM61KCq370azc5MHvrSEVQ6ZYMmIE7Pq35vTRnY
n4jvAQoJZ9KyFtA2lSpHS1GeHdURVlcxGVSlLcM7NvrU36rIX0p2FoCJqbpmOClM/jPpU7E2wmza
yAWdO6AR+irrYwwru0J0+n5qcZbndwqoKB54KpUrPYmzFbACJDoTKl6JIycZ30TOkmiLN4W8BhMn
PpLu+ZtMzkPZHrxEewW2Vliwi+rk1TflIrNHSatnQW55eq4qsh81FgwRGIRU3dedP92GUhyvZVVp
/oLrDxVmr8u/F9g4U8ynVzXZfS30p8ALUa8OReW7IrXtT4FevGuKqAvQ4Yq0O5gg1S6xeovtSB9S
xfr8l9BiWOv4fQIaLRp9gJ3YO0ffK49roWLdHk1JQwex1Dsb3p76k4aYcrDUAZH7GjLcJu2LEngv
Jb9DVbTB3wJPelfWQbXleh45dLuCtRJwcarQXw+AWyEzepG09seI2v8sYjp/AqeGFHawgsxzU2vs
t1mC3OyI7/Q3gQblE4Ce7lBKurXustrbV0EerrEXSHYgkjo35+ZfIWMKgZjuCSBDDcZ8ImZ7Mk9e
lilj8ult8INaWFGJjM/DOFR0vyf4xWLNDjRi0LNGlTaHaupqpDlBuQiRpPyxBDwZuxjxfM+IDn2o
CJHtD/W0l+uA5gAu1Q+5hawofcZs3aBKewCuO7manoM2IilTyPn03nPKePReJLFQIrAIiO/Yflpy
BKnxKBXuBAbxENYhbGwlDL+BbmgB8meJf4zaoLyv0hEkba1FP0OW+iZVDOFJyXv/FOt9/BBZPSmZ
Zp1KWnHfNb/s8WnOynDjofu5V81cRAI44WWYiR3lHp20SsgRRx8yY0bRAY+6H4ok/mFhmpzSdBqm
m6CTWQx+VJs3Xh5oWzXLcZbIuvFGpMu19ivQHnZfARLGeaGBtF4PzUtjlbj1JomQ2apEZod65+8U
lZr7XDLrg5Tl9SmKp5wDF1UIp/d70p+mausUSU4x+h4PefPiq34er8WwaGi9xmaB5HqE8wXkyBJ7
3swC71ShRuzZfVApNhJ3aQKpP8ZPIxUy81YoCVL5VjD3lKI/IbgKtPrTBKMCs1FuhRzwaS9ZvEyk
LvtlpDVS75JcWc99NQKDH2R5wDigbl4LQek2cH2zX/Q2rddG66M7ZQqRgM+zQdga+jQ9tzGItYAO
3BPZv/jL6y2VThFIbnsC6Lkd4P3v5SEDMI+CMIJAoUojV9H2UWAka2sKlW01GLI9jSB2DHDddpY0
KfCoKdqOSvy3xwvb9X0LUKYmK09C0MLR6YZ+00nasDECrspSwHoEuxD85PJGPdS5LzuC1XQP0K99
3j0VmruFwmQVOqXUjl8x0ZY8NkKcnjJQ4gdzlIJvTcgkCWWDa1qnFHcVDwmnKTwRYECYgNrDDFoE
6OzKMcnGUIP10+KS2iX+Zyu1rqwzfWLccesxdlV0pG0pxOYirZsCMDDexmo8WLtAplMtTCaZujRk
D2LQZTtsKSI3E1Ld9QP+38xjFwFGFtbYN/Su3tNJriJ/ejGjobgf9XZYaRVOIFZnJbhnRCSVUUPW
WJfqfWHgeRxFJSu9bIu1Vw6iO06lAb44p8GuqbW6zZF4eS7NzORMDZKfYaBzWupy8K3GN+6Jd0i6
lpO05+2gyH+HsRt/B8BM5x2qSHe12qhbsdIYyeQJN72aWg81EPSVLnnetq2KcBWPZuBIfUaaGY35
zhq8aBVJfvBH6euEnrgCClJipmwUy8vG4WWm0TkHtE8fn9Xu+bzSAtnnwwUaBb5Gnsx7SajaA4LK
TPyYZP5JKxvxHuw8hXBeqrOCXLThUISc0uuvAKR1V7NKZddl6CzW3VTfyb4pbGloh6sykORTJgDZ
cOoBXmuSZFRGfSUOV7CPfRSrzFB+aMZCfxGzAVHZyWiPUdNYK4G66o/Ym/x931bVXS+q/Z+2VNre
kZs6/YnUeH6b0lJ9MpquuR0hHGxTJQElHrVwGDq/F777YhBjRtEr8rpqGxVcTV+FD0ob5q+8Ezu3
MzIJvxvfTE+mF4vfgyk31XXj+1QqGrr9N30rmT+zQG9dMbKmtWBNwXdcJbKthxEfzZ/Mr1eVgIK3
rWtxQPfakPITpp/TaiynJnaEIUrvlWkUXKmPBXqKbS2fBS1T9oIpWa/j6KOpnNXTLmftkJUXI3s8
B3c6iQngFwF44ECV+whbJHmQEpzTbSQ1/KcsBriVaLiTVDKJ/QDTmPb/RJonkqo7bZRNKymXojtB
VnGTIAl1uyFGY93ohnWEC3vnmFOPag01zF8mx+gOQFCJd4eoHjHm8Xaebw47r7UQJ+qj3r8VfdHa
dmk4/q1DcOw2WRFJMHv2bJn5FDmxZjUrK+gA2OQ4bq/RyOGpFeRFjx7fkD4mVF82HtrYPdD9pMCN
I6Bi5BgRMH7wLVBjPLavwxYs110tTX8noE6HMK9UZxQV6BdNLsh3heW1fz1Z8/74YpSsplGcld9j
37+XtN7fjmVs/fFNiRqCIPlAsIdAeCgVVd+SLyQ8W7z8uQom+RgPHi+snLIA5rnao9R0pOKo2JMp
1uKPUa/jpy62JmSsNfOHEkvZg+Dhfc6HQ95ZCz3sgGKWDu9OY36WDSHuu5GauUo4Z/qDoVBh0fzm
Z+3nyZMIjp+ZHYrn3MjyEywi/z4ogplHH4IXlyK1/6sWQY0+XBxpa70Lhd/qqEkr00qgSIh+9WZH
LsMDkI3GuGk0cdrOLhTb3KvkH3oDAyW0ouzW4+GzVlsT6FIHrsNWxDjd6i21Cl0IpE2TSZpjBaFS
Yq0kTYdISZNtPCbC9zJPQoFX6SjeDV3ZP5H5m6oNABGR4GjCGAD1BketpHzXKpp/F4uhgT95Gt/I
iSqcKykbsFyW8XtKy+CJx2y7HiqoymHiJdusnfTj0LTmr2HQpBOPrpD3udcd8lwNz2UJpBNlFmWV
+R6VLUVuuldZaczHNGqCOw0c5p016s0xKQbzSej8AnesVkVvo4uSp8TsZ8OXhqQg7XDAUVohXiVK
ocVzacU/Um2LbmoQJG7FbbXKrMz8oyMo+JJzC30L07J9zdVG/IXsYXDsLPA4gRIXDm/UYVVTwf/Z
WXm96S0jWRVjVOySOClOBXfDymuTYSdN+XRm9w4nFjZJqmeNh3K2fGyovmqQjwTkLi0vlrddXaex
W5WpuuujTKkcETvlTUEHcq9LfreK47A95f4AnlBSxZR3mpb+EYyA9G2UjL2Zlo0LB2zg6cWViGMP
n9um+jC8Rko2nVtO5edcKxg8uG2AOaZ2Z3UmXHXM/ED6UpdTxGAEllypj4luTnsLoN7JD9L0HpSp
smnR+/7W9R7EuNr3mk0zNvKL0U7as2X6/bPaYOSlJJ5qS21kbWAvNBa0g7F29bymjNjq8VlrkdAO
hGp4yLgUf8gdR2ilN1BKsFrbTaVpnqcR1pIRpvKjVZrKTpm8/h79JO1HGuWGow21T0NGGI4VbW2U
uBUa3Lrijzfm5E0HLY08HkSC9JezL9hIgxAdx8g07DEGTQ6qF8wYgXFVV4KnsJLFvYnI+tnq5eBc
lzq2Q7o4fBszFfJxP8S7livZroqBslggRq3jCaAa5XoUdhYMjVND7v2bckrGQe4Xt3JW4iPex8WZ
+q7RgZwswxsqv8WLVXaJOw1pezdJffULsBHOP51cbqok51AR8WGyuRfTjSwhji9yoO79sE83XTNi
3WCWmGtqk96uJyDA61iCDxErBp19DuGVVuBwlpVdfjSrSblrWt8/S3Va31kaUDjs2EBBdQWCJFPP
Q6C1vJ0oNslTKUsFb85xcJRmVNZQsNRv+QzLq3tlPKdNET8UuGhAaglSML9jcEN1KdzkYKAgCjbi
yvSN5FXSpiM4V1QmuqK8qaLG27dRFD74HplYWUSg+nzuxBP2ECLUEh6kINV7HBZG5XYoNLBrahLs
SbMsW05DeLOCmm14G5GI49J1M1KjvA1SIXajMhZX7VSZ23CgYO8bYoCTG2CvQPQk2VZgDZzKocF1
bCojjBeidmMGDYwb2AqKNMOTzUOoAjqug8SyY95bbilY9Q68puDGmIFtQ4hgVO46f88lmN4zj8FW
FRLBtWKyxXDCus5Kxr+5GGAOC4D6MZS1v1kP4BXb85akvSfntfxpM8mRcBOYjXqjGQO8FpO0b0eh
urQLMSnuZWEYHOhgM80l7d2xwr+JIm66MzqxuOtgsx2tOjI2EXmPLffQMwKPMnw34m6nyJ3B2zpV
j02f829qUCPvz74wOngluJb4uARkYARCo9joUvYHkr1/3wl69Qxc3F8NraU6s3XnqqhyYw2NpOZt
2P+W+zzeUg9HbG+qrJMExmIzpEK/D8WwO0ys442hUPwWqEy6yGvomwHNQtv3FR4+gwjxhH7gnDmh
+rnC2NpYhwFsZKR0+nMlCtoq4W0LgZB2YyhTXa+SqqcyIufHIJV8d0isctsKBS52qteclSawbHMg
/Yj7qsVISwnPrRH122KYrIOuUp4KCnnaKUjfXunKfuoOobIJBgHQjiph07TsLxchq9eE++Sa1T1s
CdDNuWLxEPzddFciferLfoy0bDF3CWCBhFYMC+B3nj0P4o9rra5lo2sRYIGkKCb66EZkEEDoNlNw
UuMfqiLDjnkdKLh4KbSf6EHzNEcwuoe+2P6b8PDUdQkQ5YzE+tgWLeAdtpbsly4SDDdAvG9Ergiq
pSXuBhM8O6NMTqHXcKWPW5ErqqhXX/+CCxMMTFKbbc1nqICxYMrTbPPgh4UQTqQMFz+5/+174ZVe
6YXlgnkoGE8VfBcDXTQTc2PWY6mHwm1CrbWj0nyRJW+dDfk27fIfTZVnVxqYlwYlI5jPHpq7+Uuk
jhGN4eQVKAbnckJxAQ9PpRruvp64pQ7KrG6qzHIGswgiYrDqoqMtDrlgliRy4CuR5nQl1OBS7LnE
9ez/cE0O/FPj9y0Y7WbiqIbxJhT6rn2ui7nQqcFAR8E4QJhOqMXHVwa0gI39Zzz85YBGUHIGSfVx
KapBV4qePMPG9N8F3COORD/bc8usTVw0mzbZfD2BS8msOaDGg0tCP5UZxOjgY8Dcn2gAFknudr/8
F+XXuIKdjTCQijpximGL066N1XSgJH/rn6eVbAcr7xS79YP8HU7zlW2wdPj49GPmJfVugg0NTckO
SDRfM3+aoSbept8Xu2JN1nAbrGdNjpCOwWl0ZTu5Mw+Ca17ZJRcWLVhzGaMFDbALaosff8EUl5Eo
qjSNkKF+BKfyA6umKyEurCLmXEN5n4k3cJX7GAK9YiyNfCtzM2xfo+6kxQ/+eE2J99I43gdZnCjN
VKuoZZp0nEEGNKboQJK+Mo4LS5WXBpOE8ripvnkcv/9YfhPpcdN7JJna9FvKIR17xeh4pvFdq+vC
EQv5V1OJ/yIo29zgQJmxVUu7+L73a7NV5hVS1oqDL3kOGyg59P3wx8/bQyjJT11+VXn00idDAHgW
ndaIu5R4EpJWsJKgmEGHjQAy1lpLW/2s35r2eKQ0IrozkFxzv96aS5WYt93wPqrycaHkk1CBdSTq
DKNv6EQCwtPwLh9dspdtvSv/D2JDb2K4H/BQM7Jl9oSQGamhS/NXf7cFwyaXQ2MKoDz/lHI73KoO
PRq80x+bXb0RHLRE3JV8m/qbeDebGDmh2504E1ZXxn5h/bI5Zhl4nFqQnJ1vs3c/Q8G7CG4NBmez
5hFchW9Q3BzvwbN9J12nt55zbbY/YdzmcfOmR+VCk7AnWEw2vrsx1nNhCfbM39YbyttrpBiu6kld
WElI5+KSje09219ebP4xNnkACzXkwAL9yy6P6KX0KDFEVfXPd4qBcSeADdJDRKsXM1gaghiqlHLd
XLR2cqB8C5P+RP77qGkyqe0EyaapzCvX16XPJlkyykZgHmVAXx8/WySmk6gkzGIojU+ekj5Fg3Il
W7sUgl4hst+yNN9bi1wx0uBzQlgrXaGgxavL1hOt/isxLn2l9zEWCK8Oo2ApDKFwyjIwmTDfB9WR
uufXa/ztCyy3Gq7s7DQJX1HVWkQRLLqTGooIrlK24rmaDMg7yHS8RJ0PPCtFNKBth94pB0q4ptSF
K0qUg1tDh3QK8Fh7M+jp1NYAkGgIDGupMY3RCf0Mam0SGYnqYESsYWUwlltd6IKjh2jKEQG89hEV
Cc102rASX9M+006cfN19VhUImk0YiU/DIN/ETYbwyihVwjpoZTwxrQqnLfzLZ/QIYGpJ91a1hzRJ
o9f+XzMRy6OSh80fsQmwT7Q072fXBMG5oWqwaj2vBSUleHauxdmNH1jY2jQjtnOSF52Eqkh92+tV
8UHK4Mt5tQc2QNCnfRn6FU8nST3IOXAQzHvSh0nu8YGuO9MZq1J7xXi5+CaNKj0wH0WtWyXp9a2B
kfu9VunSCwXe6DHoKYVMo2nt9RDrt2z0gYZL9Fo4DbofOjCB1def9uIanS3lZmTxZ+Sj3KaZbmV8
WZn2Y96QxslXwMVLvsZ8OaC0qWg6Jp0WLJXFeSXA7w91lH7cbh2fmqPi9pvI1Z/RE7E7VF99R9+G
ruX+Q8X9t7Cmgh4eBgkU/d4kad+dy54gC1IhoJDRSwhPJPW+z4ffX0/epc33PsRiWxRaD2y6IYSg
PGEBBcjv1yT9+BcxOBQVHaVeng+Lw5Fi1NDVsVW4Xqo6evoLWSXok9eSsIsjwX6B00oicVAXimsJ
RughPOPCTWg7Nlh844IZXTlxL8YwsNSh6ojL3FsS8e6D6LHUlYHZF64M9G3EVgRSua9/+3q6Ll2O
vExlAzwqaYEy/4h3QYooIANUxuLtcpzNAfp1sC2uXo5vZ/fyRHwfZ5G1GiZQNK1kwjoJrebJ1R2o
9LtkLZ9ngejJMfarfi2u61267r8jA3Hlyrw0l9ZcTzFF9NyU2QXu/TBpAspJTGUL3sGxa+4qICZj
/Pj1VL4VS5ZjtKBHzn7L/FmyFPGLldpkTjSS4+Didr/Xd7P1QbW5ps8+r+GvAi0uSir/nh6r8HF8
eNaC9WqI31DzQmNmM3pXTqNPEHYOI/Ji8+0VrkD+/DhxuQ8OpdEpEHVJAfCwxR3+tU3Qw6AO/fX0
XVwi70PNR++7pYgqlpebZli53o3pxLZ/6lfh4T+u1R6KoEgGrOCIO+ZtfK7P10UULyXlpgg8hhc6
eZypL2pFrRAkajlV/9kK3rDz983WW3f7CdIRIqR4y0r0WxzD/Xrc87AWHxN5C7Y3hRT24ZKvIvde
o6olYTEitiNt343ptZmdV/enEKjHcGBxuH+qJ2JLbdZgdjhJNsHjcKSzzXwWu/YUrswdcPqbGZ5p
TyuQPrfwdzf59hoX8MIxQ1j8pebHt6IsacNZ4U1iLmYFyLPAQffNyXQ6qDWsXewz8uClrf0bWc/W
X0/thV1PVHxWuAr0+ct+XFGqTkLh+SnFtzKz7MqsNpPBPpEr4Z+XUWcyEDB2BaQXLrQfA8U9SNth
CmY+RLUBpHvE23j39Vg+Mzw005RMTVG4o9FAXlqC9KGQGD7IIbdZT+sJLou0hTV+Vm1rk7vFn/rK
xv88d6wVUn3a8SQi1DA/DskEhOmhTpK7Efo1kbAx1d7B9fvrQV0MQk2eIxn7SbKOj0GMGrU+q6HG
Jxa/RBOjYLzSS/+fmaiR2DCSd0EW714x0BvQxASJvBtDQs5IBTIVG/a/GIolkrpxl1L0XkQhoyZf
VMBuoc96zPzwcaqFQ3G1SvKZwzePhjemqmJhxQt6cfZXUgO8Zq69Nm70qEISweTatb7H+9yJndBJ
Xkoke30oVSs0474Z11bh56vnY/jFRdoGqTkaHeHVDcr6yC6gpo7vwkF3saK/L/En6VBuRpYwvb12
632+ikiIJcT/MWtCi1VbjFxOJwPbvjR3UXpgN+fpLynypVVV0sRR+ytHx4Vgs7E2dB/yIvhbi5Wp
TVo0eaZSumb+BCfGbpLHKhhW47Vn9YVbByrmu0CLdaM2sSarJdt6WFu/aIa54ao7VFsEKnfCprJp
53+zfn+9VC/H5Kia6XG0JsR58O9uWgHpklhUeGFoNiWYJ8mNf3bIIoM4dIUNZhKrcH3NIfLzBYCl
LqmypOJ2y/m1WDdqInqVpbb/uVzR195pm7kIc80Q5MLy5O0EEoh2C7T6ZWfCkwIp10ba3GL+SwEQ
1AC1sAoogN2Jt+GVe/VCwmdhG8YmJFvgbl02XkqlH7hXh8RFgwx6mrRVdyP8yWh/VRR+TrM+3uDA
ot++l4FZ7KeiGZjPSvVpmFOmHEJbxi/aWiFZ5xRUzfRDeFVR+sJt8zHgYlmW1VQoJVJobic0q8mC
CKEUuJB4bj3eGRZ0nRzNrcSz477bGIglqrW2kVoQ/F8v1Qvb8MO452X1bqX6Xit7oGYSN5t48cI4
SFp/1ccaynrJlVBv9c9PczxfdRyunOPLOmEQqSgxh1Xytismd+6WmLvowUjtcKM+oE3qiLb4Kgk2
FiSvXw/zauxF7iuiBO8HPrGzI8kDrEDbwPoqh6Kq7JP7ZhOc5tR3tlO4ln5enOF3o17c82GMTGo5
EDnSfnWTPOu/ged8aa3nr4d44aqncvjf2V2cOSV60oKqEmckRTJ4ExW0eGrp2pb8FEancqjQt7Bk
GaNCazGRvj4oWp/Ag31zroppMEEyfkxsSO+o4Q2r2RCDHhBIl6+H91be/bB6CCwjjUOlSiHpXGa4
sV6GkWj2KSV9+DRoCv9t90gTvfQlzUuMrLbtjfdsOeHO2KNPg4mPtpriXYVeznWHjk+n4PxbQDyr
pNrkvuJiEjC66bNk1hQIDRGfRhQUEZ6r9H2eBVsB5uHXQ7805e+jLVbQOFhGXM1CqLXI7VF5d6lS
3YdN/fD/C7NcQNCfgkpu4Fd10Q5JzBn9LqDPlIV//k0gjTI+RwHJ3OLMCeJ+GKpySN1Svm2yp0be
FcGvr0N8voHnL4QoDJVEmQbbMvHtJOi/3eSn1PhkR3WMW/Cl62lLI2Qr3BX3mBOsrz3B5o/+aYG+
C7k40WNRTqQxDRCaMJonYxyp5F57b306SxajWsxcJPoZULswdb0S5mej83H+yMCWGkTIvp7AK5GW
xhkF7Rer05i/NvuTsQo88ymqIJaO1wQrFtJTqAh8HNMy3+6NafTNgmnDIo5v1KJRWNnDun6ZduEq
cOWzsonP2Wo2BYR9eTvQMozX7PBzt6KbN5tNPX499HkSv/iOuvzxSmS36QAYGLq6QeFyI6zatbC5
LtlwZbksq9BdZA5lmvIto0a6KUYkjqtx/fVILh0cdCLFOVkjL1y2lDLTKyILCImrmNPGkNE2roe/
aQfb5es488pezticzVBcIjX85CUbRah+1wjnu5mF/miyU4vW9rXvaDgG9V9f+/l1tM/1ewq2XEI6
mswaWI/lTQBDTymFCQHX+QqadsVOOqJRdhtvApNKkkL5PlgJv4XztZv8whcjLvUVdAvQKVg+WYph
gFdZExe99K2hlT8G7VoB/3NaOI+NxxcCWCaW4UtNJ+ikwNaMvnKN1saVbhfvZ6ec8QcdIpb/dWfM
Swflh4CL1d6YCLIDLU3ngDMMCAI/qo4Y/Rn4MA0v3mHOia7JW1w4XT4EnbPxd1lnb0K7qNo5iRii
G0+6LdvALSM2f3tFb+LCXv4QaP6k7wKpg97QrSXQ7Clbb5otSfTqX7SmF19tcUOHtYwkvoGWRewB
BNVOFZDctrlyP19dG/OsvhuMP2hoNNDicY2H8KStZwES1R72yl7kHLy+NC4kObxc+ccEoAKcYf7v
78JR5/RTjDHQXzfMlShtfYoCkgAreHgZ0cD6elNfC7a4PPFRmOBNswzb4pRV6NOH+Vowz2lZOV6g
XQl2edG/G9riHkVxpIwzGrL4gdhTbitr3amdHKW/zsl3jHh+CYS3186PK2Nc6uXoTdarBaBjN0vp
NMW1eSvGzV5AnNKthWJXZ9Lu60m9cP5DrqbCgnCnTuK8WJYpIOMBoHrqSuJJ7p4n4SxZ1ZW5/Aw8
m9f+uyCLVRmD4AbITBD5Tqzs/FSt5b2CkWaxg4pmS9+rrXCTTc54VG5aV1p5rwGSjl+P8+Jx8u4n
LFaqhiZLJU4lrj/aqwZpqeL5/D/snUeO5FjWZrdSqDkT1KLxdw9ImnCtPcSECEmtNXfTa+mN9aFH
ZYQ53dJYGTUtoJCFRKTH9ff41FXnA6Ktc6SdNrQ2oYtVit6POoo1Y52zhknyIUprOw6E/9DKYnX6
WiL7vsReKIrHSUtsM7hPjHenR3J8ysAiiKJJGHoZWQlo3ZyIrFRk9K9pQrERVnC1YbItRdictnTk
ccD6IDdAAhTR4Zf1c3CMGIXegjSHEmXEwWdNjO2sEDZD732q64jeczCzj6cNHrumZwwWxThUp3Nw
vT63xFyjjmYOadB44JQypCaE3/6+CXwX9NVeKhWWBUKZD5C8bHCVEtp7z/pSTa/FzBvW9taxj3Ro
ZrHc+rrzasXDTJC251kdI8hanjd57CpFu/KV1kwt1pyWWlYcSineNfrfnFQ04nH9R+Tkum5ltx77
PgejWoYQUSpIxjYrapdGtXM/nc6GUt//xvfhzCNEQUSUvMfrJZArEw2WDf55ackf/KkDI55UK4fr
2+AkBx9FKj+NzFN6sLCp9DH0wepmP0E/1/ZzgHdyWvLra3H5Y/cGhTpEW+HH8fCdJ/TAkMUnGDuN
0Rij/Kkx+73iC4MjTspN6GVnulqvFhMf/UQHFhfzJ1v5yMOboXVb7kYQEdE2f4o/zjLagqPa6ZWB
eqHsyu8rsrbJ8Ng9zTdm8HG1lvHosjz4RRZzHMI1CeO658q87FzJpdunh3zg1E/hbi7m1ByEorpv
yY6KvNMraB7hwqXh4xo4TawhE0nq13Pej8Eg+CmGEx++Q5+dR4p1FnrWCkNvzYz82ow2KiNFE8TO
KnhOSiq5VfPZ9JqV7XDUYzoczeK9rU56TjUP3xMVCmlLi87HORQyOIiWbaZd6yJ44VRoegvb07N4
fB39msXFypVoks2NFLtV9mgUsKAS1T1t4W26bt6FKFtQw6Nyjy3fOBKAAC2ZTczw3YxEixA5urEB
WP9kUPEyv/aN29YOOcx2he78RtAHlhgFj9SLcrnpi50CjwIqlIn5elajQfA4WVkhR6fwwMBiB2gx
WLQXtRLNuiqodgX/sDKDR/fYgYXF6ykapV5vVcKL2Xv5fCYb5t/U9F7E/3SmDcKFD4C+4Y14jt+s
mD66+g8sL+63KMmsEqVt3qeqTp7zsTY+x/5KtOD4/FF6RZoaMMmy/kofqa4cEkanhldxlzpDM64s
weOj+GVh8YWUFkBBGwBSnIDnJU3v1MLNhEzQ6c903Arx/bmCkFfb4kCqBTVFdSFPZ3rXPR7ZOFNA
9kLbrHliL30yb44+i4YnTVcBMi4fN13c0mpdcfTJd4i3uPGd4qJA4wzvvLPUEc/yyw/ytmekrA8a
VLfka0YgPf9qkfgvF/2fHFZzcuOvuej3Yf6PXfUp+/rtH1/zfzy0ySs0+o+f/hONbv0xtxwAP6ez
iqzvXFT6Jxzd+EOfk7QUBVE/OZc5HsDRjT/oV5I1SlH5vrqis+f/hKMryh+8mSSduNqMRp+h6v/n
f74M/8v/hnJ6MiIvWy/+/ZDlvXi70DBHwRVm6EYgOKgvawqs3lRl1DwHakPQpyxoQwYJqHNKl0/0
m67sEQL7y2ubQk6Qmfi65GXoflg8Y62qahDJQGK0aIybEN3NsoUrAY7BBEXRaoq5hcbT0flC3yky
ko5Q550FhA8XBVZUV/la3Dp9IufmzmjpErbjCvab7WVGmQN3iHszfT+2yJ6RSNBF2hE3wIICgrjd
FI9x48KoEarG6VHcGW4pK/W1JzHRpCRG74TaG9O2moKmZFS4/Dq3iMsmKBA57aRQf+00tdc3N0Ls
1zCNQmlQ6UluxXHfSyPiyqY1qh+FofDqe7mIaKFPZFO8TYmkXfYyQhYOMsJqZUtRFjPDsqd8ZtoL
Z0hKHy6H6MW0TDTtUxIO1pORcZHavmJmmT0ZdXHZhUVxVyu9/60KWrjLHhpfsI3KAJVFUawH0/Wz
xuvx4cxx2gZRXH3JcPrRUwkL2okVFd4Wfeq0diP7GKsORXfSbS/kApg1PxU/F1SskcMWgvJxhmM+
Jn5g3vU46l8mudSeGXlY2m3eC1+1QMFlE8Gi3OVzt7vfBFq5rYU0kumVVrXnARliKs+HSNPtsS/o
tJMDAVap3orUI6RyRIum1Sb+xyKpp0s4D+AKgzidUnvuWK7dVgoi7d5ow+iT3EYDrKCIoBp4Ej4F
gI2yAP8HLiB3MsFDNha2X6jZRdtZ5pyqV6m2jz1TsmUjRPs2SGJ5eoQ7VM9VbyZs2BwVnMIZifAY
76wX6oNi+Z1qo487XA5TXxh21vPRHPIMMIRo7d61HbSnshPaS6VBHw8lHDmMXBUCyLgRejP6WML+
KCEesT2h+qUyB3EC2u5B1UOp2XlmXNWbccZqeCEwCVsWBUtAltfMSicJ6paKfQNi3jbFrzMcpWgi
6tt6YYJLPlST7Gj+qCq2rteGYvcjIlfIRhkJ0fyRJmrb9FUe3TIKMzH/LFS0fLpAi50m1dPEpR1i
pNc8EJAXKvWMFJEpo2SHuB4sC1LRJavcis0aWSWx18VdpYiTAELfg2aWq8At7QgMuLovJ42Kqqwv
p9GNY2/+O6cGRJERCRK9ALhZoB5hEhmOjjY1lDvdQjxyqNuyszVxIC0lVEACWUgQRwq1GcI93Yhp
jZazoTWuhTK05tT+LEajdz59H3lnpPEm1HXOo4ZoNA1qxSh9CdSpRKlBKfQP5eQl5EDLzPvWGAot
zq0npEjnVJUIGmrwcZBjik512/Pkhq7TnlZ62GlxjyjrCzWoHrQq3wIuEJ6y0ozofBOGzttztY7R
1su7+XfRaBVBHodadJfSueExC3P0r9N+EJKNKWVKixRdF1ylsIlqR/H0oNyOWd3S0OEJgu7CuVLi
bTqjZTdyr/uaI6tRC28M0Npo9ypAOFbklIR7HEzOJz6XTJFFkSsPlahP8Y3Y6KQSJRi+BCFNpeoB
2ygqLE/DnLS9UPUCgrgtIAVHxg0DKaXETbqHJ5kLyKH54QhsQBIM2Dk+x0bvG4hcgmaTpw3dxfTR
YBxCVSZJ1IeGnN35ZoCgJG56LobcHgNaMZy6j4hp6EA5aK42RBiuQVA1j4NQg9xIUyNtgfBJmgCE
zNPNy6izOLkjjW6ds8DXmq8TjTcZ0F1f58UajJqyTTU5FzhrkU9zhGCAjRAP2XmRUpSCRqHuAQrq
6Vm7V8tatZ6ipFOgl+cEhW1f1VAaN0yV2KEZB21/biVAJzeamMvIDSP/WT4lVpM126bsDHrtjTSr
b7oR0UgKEwWxA0w7pMjwwjqtPokGUUk7CVP4xaTI0NCsWhhXl1JkquHXxC9abTuQbPKvK2gSJsKl
2YRUaqjT+lTbXSuL8W0u5JV8I/WBKZ/ryqDKZ0Ka+ta1HlVtFNoju7F1MkB1KOvJTUDbKugsKs16
K0GPT/Qnc4/QvBGfU6trqk6pyJxbWaH6Tx66bshcZ2OibnllGGCqEcmTzsvKNOkV0qMntD/UBGVc
VLwnjfptNyh1KzqTYzQ27cQMkbENrFbko1ZB+blHc7PahILY33hyQdJdS8p7UmbijTfCIXUVYFnX
ORXaXwNLreD09PIIc5iGgtQx20Gd7KysyvgCwcBIfdBR9H1GfLopXKYIQnKSji1i4BVAOHgwxCzR
rRY1B428cbodVG2MUJOAdLJVojrKt52uycWdWVGHBIwKFBrBoLKtYzsm4TWglVnFPjd+GohOGhqB
5spUb9TAvAAmfS2kOosA0oVCandBEbfnlhrGyS5OTbTQmmxCIjTqhOQe5oqguNaYS6qLRtyg3Qy9
Ygy7MjTh6XQ6MF9wmdwgwWj6n+QxmKpNlwyRukdnTPef/Cxu1cZuRLEAQ46s/HwzgG3zEAlW0Vre
dTVlPZu2rfR3dYGw2JWWo1S6ARKVp9eelVqfQQIKyVmF1F1xZ3iIjGw0XjpIkJZpHF+UfWU0uzA0
sx4AAxLSZ9rgp4Jb+Dkvd8BlmazxBvBUwU6GOLecBGlNb1OUqhi8M8r5/J4SNW1oaBeson3queuL
Tx0B6hBe6FCNzU4Oacrf0n2izndxPsSc9caPGuP/ugMv7gBO67/rDlznVfNt6RDw8/9yCHi9k66b
23EpY37xCH46BIr5h2byPn4RSpo9kIy/Kvjf/xT4EQAadEfoIsllMs+8mv/0BvQ/aLLEFbDglJBG
gmb5d7yBJXNirkOgR4hQjaJgizqu1/EuYSxRJu3S771TJdvitt5lYL/tcVs3G5lKrbVqVcrpXzsE
GFSQjWJsVGvRcr+sAxrTRM11EQxqLVqBuOG6VERogoXZ7DrLKy6QkZ1u4nBMAR1l3uiIYQ86v8oF
XtJkTXgboGC7V6ZM+wh6orzK6i6CcNw1E5KJgXAuhRE3BaDC4Z2QCdIecOW4hXJpPJlaFDeoscbR
13Ro63c1hHlEodA1Q90xyYfazQPBapHfHmvuo8oMjV2XNcDTy0rseA4IVPsCgI5pdm67sJdpCZpS
RKmbFvCu36cf8pSj4MzMRP194YVAVxR0At3RQ8h8QtIItenCKN4peSw8C6MSfWgHsdsS79Tv+qrq
zWdJ9D2ZD1FAIIpGFT3eUm90uzdGBC1i3ms2mq/GGUjfVrMTte5ClArC/oZHhXihWDVJApDWztRS
iwFvVIUUDykP/DzgO677WksKFfx1GVw1DSwsW1N/kA5ikMp9+5z7QSXBOx2Sd0IipteCnNFRKJsE
u22jIftsi10gPlXWUENc6hVh62U5SNhp5qLqmW+6Zdt7V7loVv6FnoVAp4Qyew/HU7gjk6F/mcqu
5rakTPkajBK/Yy02EZT6Kmuuu0Di8pz6EfqW7E/XSDXbdZk1bhzCuoo1DScG0n72yDuzeSzrfHCa
JOqAtFcKiknsFx35WDFWgMfH3VU0Ker1AOlItNFHLKhqb9EGKMHoPSpqK39pTTm8k3x1cLtcq57l
tMp2XVlMD9hFSlj2gHG7YgV/lkHzEuBaD0PVVdR8yO5RZjUQJ6bkEIRComq7sTEHa1eFY9lvxoGp
bEwagxxVi7LgAg2D4rnWKlXflOKUTDZ6Ed27KKrjb9MQRTOXN41VmHYBfKWoVb9bE0BONEwnhEXD
8ouiZuU7FbLqTs06dAgmJJqgORvxBaya55i8UO7kOR5TamQdD7Aheo+3BNJFixMnDAUEu9hT3nVZ
tdblEJbRI3q/HbdjiJZXMMC47noYF1VYaTDPCqEWNqUWat/olKxIbCmpPfL43FaNhXdp4f5CqU6+
8zNG4/BMbfod5GJPrTYDrPTsjkZ9Fdgvz6adxEv5S59ZuucowRSEDpg44xOc7vq2GY3iIwIu5Qy1
G614X5mJdt1EQnprqYP8yBIofLdVyuB9XLXVLbjb/h2sUDStW6HJHuNCUx+AMuefE78XL6mOA703
+M14bhXmVKNmbJGSQZVYP0ujQv2Qet0k7BJJawgnqKxNx4AnN7qDMFTg3gzw8tNgwg0qcME9/hMQ
bUA7+/wqMtDu8Do9vRDFUaGwtB6uNN5QYIBUAJpiGyafCq9FPrOKJ/C9eWO980MTNlvr5TCGJaQ4
bSkA1N/CkbxFNMe3C7ituyqLtJ3pS/JlR0DkQhXU5lpOdETq+0SpP7bmaN1WNJW/T2CYnndKUe5r
X2D50EG2we9FZQGKtEZPSlX45/Ekjx0QwbK4nAQkrws/mb4KPu+Hvs+q94Ne5U++Uiq5HcdFfmGF
pvDdCuQIJjnhm60PdQSu3thUttEH3nUxKoQUZaUSdgAG28fYNKntDeLha4v7fZ61gv6Y5Xq/k4Gq
ei6XS7NFwFi+zVET2BsgqMCOgVQLwnG6A4PYXoGREGy5LIuHnM98EaMBdt2kiLkIWiN8KenB3qWZ
0MUwJFi3qBHfljNm31PK5MHkfP5STUJ5n1son8dyN50nqeFvlDGVbN3v1a9qlLY0ohHxr1OzgzOb
m8qDj9D5fadI+aUW9DpPsn4EpxvJXxsrUDa6GqS603i4gFFMe6ndC0GwSycA5pQ8VgPpwzrk5EX5
5zwxvHIbT2X+TgpGehACb7pRi9h/SC2QU7bQFDWYNtWMQxuyoXELnDT8XMBRE9HG7ZQzrt5yawpQ
zO20lr19rcvKReaV3XkpmdO+yEprn+qABB1OKyQXvCIX9vDGcycS1Da12yLDv0v7BHZp2lSbCu2M
hL+qsJ6TvkaUlUA74IEqriuq0yITpv5YCdblOOXKezMyyyucSULhSmjBxW6U1vshf36OvEJ/rlRj
8J1Ig5HYVprEd0MSK5pDk3QGuJ9LUXM6TRm/h9BV309N2FxpjUakypgo6LXFWm3ua6vvzqK8FZ0s
GtJ3UyLS21kpHGROM2Rm7niwRS03rCpP2WmdmX7M1R4pm8Lz9Sut89p9MmojiJRGq7RdrURhdQa3
otMIKdWIfgeCqQoXdFRygxlKWH4/eMD9K0p6IipKypjOIBY6tckW7bAvnboHGV04s7zHB/1jwMWV
5DsNUGwQC45nha5kPZ+2NYc8D8L5sy0AsHQFkQKB/mMu0hOJEKHkUusfVY8AQqDcjQoYTjjbEn1t
BHzUWvLxd4eVUOwiXcFyok1orrAigEyNr7pIV3RBlJpDbH7vkBrSPbiWA4I3hvMytP86Bf+E00QT
Hq/jv3YLbj+RIvh///fQFfj5U39mB8w/xDl5TcsszWFz6/dPZ0BT/5iDCHMRPugyBMb4oz/9AVn+
Q+MnXiUV/vQHZP0PFi7PCVwJC5058++4A4tFouoIWeh0ciq4K6r0BhwkxVQbFZKMxgJU2pGYSs0G
hNF5MC1HNttbK5Y+d9dLOPzAmUz5tc8xCrGitKkeuFUUZvRHT0ijoO60S0dtpSTkmCWqrcnPzRvO
lBdbbdS9IQ4AnLrUH7k88TmL39GMc3o4y+JFuJX0C1PPTSUIbXFUCb8ezzCZalxOPhntLc373WVO
4bPb3zYUxoeyYwa7HpURx2K4f29Pvxim8HnGLxgzG2kxPKhlCGJVdLuocbpr6WV342mtlG+Rrn2x
gZ8m4cSquJzq4mPF9dSrtR5wDqai3crfZH1t+ua/4eA8/GHBekmNQWCjWfj19Jl6kumGgIWASnH5
kaKBbbpLLoT8a+/Co/27xYlv7C1SUlVZa/Ewfy5g+LbfKXYGmxBXfIPKwspKnz/A66EZdNOS+aIe
ASjSLHl8WCjUejH8czUK3SS69Am5ixPFb/ldIK8lo99k9Wg1ZQkSaOBsYcUvV4IiltyKCWOyRnzN
lFeynrR2VekIT+jpCJ/vx1H/Kq94eGO+2VpYnFFPWDUQRV82ZVhJqCErRJDV60UZa9plI0Zn+VRb
K4ZeSJTLSSR3qFhwDTTUpheTKElDo/aSR+fJ3YhIbrb1PoRPxQUw39sPMNLdvXefvD+9pY8NjuZT
UDfz/3Rj/vOD5wBv0TJMJE4oKfYuRlm+b8vsAp/q4bSZY1/t0Mziq9WFmLUxIXcXuPe5HDQOG/Gm
tsLbwGjPVH8NC3dsNc7vAN6aaGJTSf56VKmqBg0RYs4p1HEM/Zsew5VH5iMO1vqE3x4aAEVpKaXz
2SL3Ky4+2UC8aVCK+R5ptqL0Ff73ysm3YkBavGYsNZ2sSmcPT53vkCB1h3KlTGVZosUxQTkpqw4i
6/xMW5bJlmrvk0pj2ekfhYfBJXB+F55b17hnlGk9zp3W18m54NYX4v3pVfEmJjdbtgzu3zn/SZWu
8vo7mV3V5STGuLXs8IKQBLyxHoeWXKhbng1XvkvC7rTJI+tdFue6OjQQJZWI9GuLYJJwL03uSaoX
HhsCOU3V37TWKpflqB3KHCh/mOOe2uLojYjiG9mAHanV9iTH3RhVPstbe+seWehUXvw0s+yVC9M2
CzpS3dxZeH56fZfJ30rx2h9WOBvH7fCBKKXg2fSGgJEXRkN6IqRvUjyLBeWMbvwvrZUQT1TKtSX/
UlW6OAep2573Lkch8JDF5HH/lsRFGZX3saeaid7sVOZyFHflTfON4NAuvVkL1y4GOINEOHTnu1lD
0/dN2W6UomeVkCl14+ILkrV2WNabDm3OKjTd0ytwzdL85wcnrtSR7sIxDl25Ct0xI5mTbXU/30ym
tT9taflcezOo+VQ+MKWKbdFHCtImZkZjRN7PCgG64NBC3DuaHKJ3JvjtBervxq0lGP2lWhHqLRpN
2ZiC6W0MElV3bShNDq1axvb0L7c41+beSy5v6idliUZcmplf/25kiv2h8erQjatPHrERWvRXJvq4
BfSoEQtHm2VZkCPpVd2LUxu6uYGvjuCe2a5wdI5aALA2swIpV1vWeqtWg3ubihxfEvSC+KoUV67N
N2tlnqQDA4u1YoXBEJU1FRll422JLT2rabSRCw95JGtlhx8fy9xxxeOKp87CFInoBMYkY+nILCAW
OETB3zt6X7443fsz73t+byw5bVOE3oo6DKErSoO0RZXsrkZIF71ec6Vu9disKfPxjsMwlx4v3jRp
I8ZxiX6NWwQdsmUXnoe0SnKliqpzeg0vXjUvI5pfFyRuOK0gG79ew02ZgOn0eBnmSt46g27sxYbk
shcMTtnBGZaitQvzqEWyPxS2yTPeZTE0X/BQkEn68IVjERO8e9bPkTsnUpTa0r2KmppNsQ18eDu6
WmuXXt7WP4Z7YHyxRHQzaK0QSXkwCDNyHETd+RjZjW3sZLcp7TUwyuIK/WGOnUsDD/22vLJezy6N
qoOA+FnotskDYpDn7eDtBoQfTn/DY4sFTM5PK4sZReREF0uRQaGlsu1F4nSUlBAY3dTF3+aLspsP
TS3mj+USqGOBqUDK3oVpdQXPcs1Rfnvmz0bma5r8I4iDZVV4UkVsv0oCG/Ng3lGOskENodvP+B/F
QdPvcc51rn2pY2cHbymFchGKjqi4fP2lhFSSLIUcHcfUlD6HbdFuqUTIV06o4+uPUXFLc+Iidv3a
TFsMia4ImGlYEkCup73uKnfho+ZEGySKVm7PY8XIsMV+mZNfm1N1YajRjOSivgtgYUHvHp1Etuno
0j/NICeEqpXz5jnHXduKl+gRIV8KyCV2k91vNP+x46nY4Nyk73zZV1Y2cYxsa0DVXFXgxFSOkY90
j4ru6b2wfHi9bLlDO4shkzOCbIzUtyuPjjT3UaabYS/da8gsfkl0W7ykN9XNP5+2emwHcivwTiZC
RhHYYvXQHjKBbmZbtCGl+OG5hxNviDT8DCtEumPL9MDQkuGZhwVFdBOjazihNyi7C2d60bcrB8rL
Mjx4vf6YRICBKu9X6mCXvfq1gfTqVHKTxs/FWXk9OtWWEi9y6J3dIY5AcmYT3zbXrBvJdEgFueEq
hH71d1i4pW3njaWl+/RMVVHSOmXZUbIa5joJfVpTa8nWzIJSW8H6Kst+ekkpaHuNlHG3rRI93HF8
FI6URdKnfjJpxg/V+lbPMtjTRlDuaOYhQJap9JyXeVhKFCFKq6Gy+fl3ahIXi0LRkFjWByYRvtf3
4mz8OF0Ebrafi7htdNbWW85fWqD/2iICPa+3e6/Gmp9kWJQe9Csh2XZbsNy1LdgvnT20Z48N7G4K
RmjvhZxxnu2klXfL0fX5c+FQrfL6N1AFqh0owODdogx2VX5p1t5486SdGuJie09tNOpjgAHx3Nul
592+2hTX63iRl5jEKTuLt72YIdIx1tjptv1zu0t3VJltjHPZjjZrftuxRwIn4r82G+3mr+csjit1
iOpp3tOJrXoWL+PBkfy1zpSjdw/gDfrNYRSqbwRXKMUpjdTX57unuuyfjYvhYtY1Ub73N+uEtqOD
OjC2GBTiZNRujioPBV0FRQCFbXpU5DUBpfkMePOVAEnBmYRrBV7k9dRRGUrhXsSQFBTh1FKmLDzc
hlGxy3NaFgT5rOqzFX/mL6bxl83FCqRIvG3KDJto9m50WLVpfyZ/QHZuw5YqtqO38kJ/25XBc4hm
7Fl2gLQR3PXXg5zrc83camaD3i5zpYupdgTaDwGrbqPYDh/WEjFHN/Evg3Mi7dDnzihDQZOeEfbW
Q1XEtl6tOJ1/MYc/h2QsvpsK5ymyYizk30XYYzNaRH5oXfDa3CT65vTlvIxJ/7jNDsaz+GJdjJ5R
I7LBKnfa6s+l492GGwRLbf3Gs0HK7cIbfxVXcfQVe/DZlry+NMKBS+t5Fp0O+mLmEuf3vynXmKWF
lEZnQMaGjaLz6dEe33i/pnax8cqxbqyiNMDINYgaVuiwj02waVpvhSl8/KF1MKvzL3IQmYnDbPCE
vIzc6LK5TPelE4Da8c9MW93OL0iBgOjpka0ty4XvoYcJSuU0G6AtiZygedUXN6cNrE3dItbUeXFi
jQIGorY/kwJ/V5feLg/XzvujV9jBxC0eNlrZFRRJMXGz4Iuyn6k66lbc/45HQzbL0FWyWiSJF99H
UcYYrjReVFLUn8YkegyR5zg9Ycd31oGNxScR/Z6IUk8ELDorKVF5nNH5WNTeURVB/by2mzb9AzgE
Ci93p00fXQxErEQRFQqSPov7WdVzqSzieXT0FKH8SjnQ2iF1LFChHZhY7CRDJWWrlpy7aBSL54R7
NmFslx+bfYkYo4MO9nl1J+4TRzuj5Of06I7eawemF99OaHvD831uzzihHVbWBhN9S7ly+nIUL9JO
tr7nNMlcCnTZfT5t+di8kgwiYI2mA6C2hWVqiKjbK7Gs+LfFhJLLZG1OW1jmal6O40MTi0VTtLKQ
yCRASaRthvf6ueISJXelYjcjmUgpsxvU/QjJvrfX7tL5t1++Fw5NL3Y4AjYKbU2Mrumjveqb53LY
fFez6f70EI9NIlOHrhO5IZLxiwvULIOxNWqNScxvcqpeU2EtB3TUggyTnMZUihjUxUDKiB4wz0si
N8xow6hvvTXv5dhMzazwPw0sDql+imnFtOYmtzg5DxAn7fXIphRsZaGvmVm8bfQxNeiewIysX4jx
taR2OHfZipF5QS2/+sFYliUfba9XmZGJkZtUqYXUrkgJoKB9FEIEE4Rk5V5cGdGyZVcbabLyVL59
mn6b5Aoa+JkS/IaXdTgg+fXVm8qDFRsGNjxaS4NmeqzF8t1vLOFf319bnK+DRc9fkDJnEzXqg/HB
rx9PGzjq3xMpQepwVjucG6VfvR9SFTWn3mcQs4AmqEhba6DOchKYl3RNDS8dDb4bP8rg2dIb6nDN
j+EaQuEY/4I+Y9SMKARCe22ZS0XorjOVLkPertnNZ1FLMZDl5JdeYOeXBm7fTrXbS30/7hX7t4LR
h8bnpXTwgsqoAEy1eY/VG+kHWX1P10DojHA3xL03uqdn/OiLzSDqToUViHrVWsx4DX+LpKTKnt7W
z9Ll/GL7MiPbaji/M6cwWXmKHj2kDuwtlmk3REIOXZPNnd0ib77RUnnFwuqQFstUF9NE70POwRlm
OTtjgfUYR1/Q5j4T3fLGVPZ1cqWFK/tv1ew88oMvp6d5TpiFkWmBTTzVD67y63bX7ePLpKZl9Zzi
9Y2//Q0ejHj4/RbrJRcHIy1aKXKVENZkpdDGuwJ8POprHppY3M1CliitGil8sp2abmS4ftPnhjDB
dK6dD7q9zn5cncrFTcZdGc/6GxHOmbQ1Swf2I13l3hlAnx3xFoI8brZbG+fRQ/pgZS5uN7rMq6kV
ZZaN99QKX3Xz88wpOL3djj3zD6dycbXVJoLgJfVkP9A6IEFpDt79GxM4L/E3t9vPsUCLeL0WGy2f
ID0wgXThPw5E+ZFj8878HcCba9iP4z7YnR7YyiLRllEX32gDyxq5G4gucoggjYkHH7ihE+gXwb65
SvAETps8fpLMFdHUhkIxXywSKRa0CBACpQ1S4UxFsU3zZPufmVgsCWOoRMsrMaH24bYTvCt6Rlc8
irVRLFZENXZF2Cuc962Boqp8lRLKPj2I4+v65zwta2kESMK0Fcds32o7SyCMEhKNfboyVfNsv11x
v6ws7pEGpoFU08UMR1s/i+vuOm8niizQTFMRBQjUp9ODWjO3uEbEbGhoE+TLiD2F/tKXZjzrlK0Z
XtCh/B/O3+I6oYu8+vHqNelgFCPkDORH6NorSZy1AS1uj7gYR9rLmb9RFOy+egozASwbOAP1WQmG
s9Ozt7LolslUSc30LPa5IVWrsKX2u6z/Bs6Ra+nXcljcGUkGyEWZd07XWzQAjqiE5bv/bBDzjB7c
t2kZIJI7YSKJ6VaTeQsWK99kbecstj/8D9LedRG5eezZlvml7+Rd3307PYzjRij+pUxRo4Jv/vOD
YbRVPdC5wAGgBPA1E/2iL6vrwpRXoWRHDdG+D+2KWnPakl8bMuSgHMOel4I2XmutI4MlU2lOmvGD
j9pOUT5Uduz6MOFPj+/oWjswuzgYpMwMJE3BLAKzIHdCG0zqytlzNOQ0w1D/HNriNCiiyg8ki82j
7rrLWrwSAf85OgmTvbEJrnPVqcR9mzqIZf9WRO3Q9OJ0ECEaakLPVpL05r0EFM1Ls+fTM7j24RZH
QwPeY9RLHiaG8Tmrbvqc3ua1lqY1G4tVWNGCK2j9vJkSZq74ZOURzdFrKtBHD7mD77Q4FQK9pwOw
n58/cS/vBHWqH1ozCx3Da7LQ1grfd7XO6N3T83cMKwou99fyWJwUAl2OxkBxOw9Yb8c7YeefWbt/
pzl+bRYXB4aayXQ8yrPnIaiOVUpuj9puYUVrA5r3zJvL9mBAi0dD5ksFmuTsKe+qIvUu3INmGRzt
XNmM+zhfsTYvr6UxUkxkIy1qYN5wOyMEMjrUikM3a3ycRPC8YFkybSXOPn/6N1YUC6CgAT6EapvX
p1NRcqNPc72SMeqOL4hbIBr7ctAfRPq6T6+HY1/JVHk1GihhUW612LKWFckWhbGY0u+F8LEpL+Js
5YI9msyC9keRno6lN8qHHi+eWuyYNIhE4b7czZmlILFzPNBoQ5Jnc3pIR2cP6BydHJSFUrj3evbG
LKPbWSGvNIbCeatphh1myaVepjdSOv3OgxJM809j84I5vLFSr0iTiYBpbw03khScZUOLy1t5KwX8
RxceWhsUYOnAp5cuRZ/Qg4rqLQU05ReeK7aqrqy5owvhwMDi2hAicFDZbGAqPogcdmmWgln7dvrT
HB0FMlLUkJGnNZTF4aO0M0l9JLKdTYLjZ/5t6tffT5s4No65ewyPTuS7LKNmnVAY3iByvvXwJFoF
6l5Ji6j0+bSV+fBa7lAUqijcnVtfKWl6/dk1+GWV1hMWszLFKZKb0az5v35rql/ZQom0PW3u6KBm
kUFGhnO3LJ+qrVLoVYG7zkurj6aafU48tNRy0bg/beflgfVmXL8MLcunDKOHC5jN4T5b+aI/mVd0
+TVbZFCQGSzO5nBHvusuRLSKbfVL8AzpcKzcWTHHctf6e1bGvNQz95teTNKQtyCv54/GqFyJHaV3
YTnYp8d8NA9tHYx5sfKNVq+DHvUvooyD298bP4a7K53q8wyBhjuWPwRPp40eHRzUyrmRDkT+mzNK
CGPKvQcGB/ps7JHnaej2t8smXfmixw5DLhKWqAl97E1tRCPEajbGbAcqRu0wjDeT9NhaxJL7euVt
e/SYPzC1rIpI1UyVspR57J3x5UU9XbyIy2yVTbFbK8E4Oi5jPgznQUEXer0BgzTU/ZcQS15Mm8BT
9pkaQuMSP2hW/3z6Wx1fIL9sLZ0FyhQsiLW8qGe5zQ482aZErPVb8a7ayFvpSvomcp/ljrSWzz8+
oweGF+6CGcaGnvfjvDL/P2nXtR23rmS/iGsxh1fG7pZa0bLCC5cl28wRYPz62dDcsbth3sYcn2eF
IoBCoeLejEMkD6sxGEG2/rmhr0RYrWaa/sftP5HH3QQYnrVKerhSYwjUstVl7iF1hxftJyhFH/8m
xwgiXLQyw8eBo8M9BhiUnoD9CNWczWJvm7on0ffaEmSiNy8aoKUw9iZ/1lHO9aS1E4CksudAlhkW
6bFBbDwsPwQawj71j407kcK09cQL6JTYyHsFG7egfbgM5xeKbN8OuZ4O3JNstBN+fE6vFx/tO0IG
yK1HFQirv5bI7WOer1R2GixxYNM+5GYC6pJgfZuKcSKC8+XXtowpuj9YTMlQ0NcrrYsArOinuz5S
tZ1oSptd3j+3E8ha6FuwdTjb59s5xw5RuxXbqfQx4PpSj/SjTzHaYcnoT43rXbtKhWvEy06wzm1t
+S2Y8+b0NqlGUBIxEyZ7SgZmZm2ngWDdU/eDjzbwV6Bbll4lSHtuSNXBLY1OEMNivSLctSuXtqRO
aeCa94WvD1OgSbLXDY1odRs2k+ExO3AiFYzM8KAZdinXQESHnBxsVcDghFEBXv+zCZSORxNdSazj
Kmv96l2wq+y4uOMEFoMCFEhwmwFPn63/5HaMZYI+x4GtD2W8JAHYdxqiIQUINT6oEoFdeBAp0J98
rIjOWEwIaBLkknCg5yLjqlC1KfvM+auHZFdLPlW8dmc8GMHsTaNLvdYbqNtG5MqQXOPL5RVvHSg4
hW0V0xmsoZ+z22s1Y6zFQmjf5g/JzEAfCWg8leiylA2jo2MEBGk3GDD0OHC3pFbTFeQHdoGcPwMA
1paDUdqe0wN5RSvrD7tMRLNQm+s6kchdj9xIk5zUVuFbaA6fBobv2IdttwqGQLb0FO/6J0A8Ct+f
NekTfRmyKa1LC5kCfZ29uqs9M/3QcqBpT3/R7oIt/CXps1/8RBKNdZK1clH6PRhdM+uGoTMXQLa9
fFAbBvpMCqcOwBHXK02TYKDzBWzWP7L5+2UBgg3jh7sdJa0xLgQBLX1u5TIoxi8lKT2gXYSXBYlW
wqlc4aStrbcQVBs/ST14xBCx92wqNfi/MaiODmx0HXAXNx7b0eqg1Lk0B22WeWqbuemqXsn0pZ9f
/2I5J8LYvp4cP0b6EY2uWE6SU/laXxxrBxxuxb8sZfN0GEQ+4EagzHwLxQTs4jlZsKQ+AUszvV+n
FVDlgNoGWdVlSVueqg5v+Jcobve0cQWXzOCAwel29OWgDqWb5GgEzhFhjKvuMHF/JSKB26pPY/4d
aD0wd0Ds4DNIFc0nI6WYqoY+TMGAtck7NchDxuQD1gqYvRL0mWJK9S1jdCqX6erJ4fXgNgUoZ1L4
zmNxw4glm2N2HNAh1+7sRwX0EU/kHVjLgh3eOsxTqdwOT/UCaOUctmny1rC/s49riHoRBplC29dv
iRGAz30HnDdPIHfrDT2Vy6lq0jlEqdDI8SsUKH44N0Aox3BRH9mWaz5cFijaXe4BneAmdEDSKP15
1A5r3Ljm1AZKKnBJtqUwBFUV2CsAXjk/QyclKAKxiXxdsQCRmlu2XxglPVgYjRA4WVuGBRAY/yeK
z2zkQDhPmwZlJcSN9zYQBYefczxGKohnNCkRqcmWoTyVxpl8MyFxRxZIs5/mDxt59nm39gDnw4gR
wjcPE6hHMw3/4siwXwoobz6n7M43MzXzvFpWXIh5fNYLpPRzx0NC8rKQrYYwNDSAaU8DO7us8FHb
kAPQrwVBBWLE/jpv3YGAi9d13ru31AcrOlhbqOlS4jpfF0BY/sgeRb6durG3Z1/ABSNalUgDgMRL
tDQpYYdw7ml9157buxSX0PRndIwDBxfGZwxUfzyqFMCw7tiG0l70JRvae/YhvPaOmDZfE8ZkkFqh
STQfZJVeDB2+vOUCMTyoMQV+u74C/dTP7Cnox+Rn3Ss7Raq//TsxnMqCFwYQ/AsOlkr0ptfRGTNo
gIdpxu7H3whC4O8AZwmtuZwp69RqNaocpmxQi9Aw0wggmB+OIuJp3JpQM8DZBUGMSREEWuf3ARC5
dlcAmNiXF4+VutIQy2mD7LsGMjLRzMLWIZ0K43QhURZAbLImo14PzErfxchpNMlfaMKJEIerCzkp
cqJpj0CqmXdJqrmteeMA1/Ty8WwVkE/3je+CHHTwAaI7knUvsbkc4iWBmrvtO7KGSmR8Tvglt3MN
gF6R5A0bfSZZPT+xYZnjYpyxiXqEDgBgGd+yxikA+H4AqnpA5/MLQhrjc3ZG+MBuHiBgytF9D+g7
dLmfy1ZqdeyzEbLjpzVcgnHf3jqAbUaSAzCiqos5Csz4ooJ5ebM33AlcAJmRCn0+TeyrTpyYzASk
oJkqhV/Nb1pyNSXmfo0xbUtTgQOxZTRPBXGXLs0tpdJYH7lCAylGL4C0Cl6GLQko8KEkgtccjzl3
A3SjMtLKgDNdLdqr2ZJrNP6L3tWtQzqRwRdGrXWhdVHBvwX/qiut78B0dmft+fKZiIRwhnDQW62k
IxbSY0Khc61lGg5ZVbaRsuSiOZatFK9xuiJO5WOg0o26jZB6gvPMLlvRuWCR87q9DjdSe728NMEZ
mVz81jozis01liZpP+QFWOXLw2UBor1jH3Ciz73eDn2M7hN/6EHs0QKKGBw3BUaf/p0Y7trU6EWi
imMizslyzO8p7VttF8A2jnvBhm2uh7Wgs/I4isnc8TTZEo9pJhW+gSYNfwCr1NCurV9U8sflFW2Z
PpSrHVbfhTx+hlW1BoBf6xDUAt29BIVKsiYeuK92NfLWrfEXvqKB/JiKyQIUL5GAPz+nKrWnqhzx
kqgFtIBx/1Q3vbAktKVuQOgFQSfGpTBmxxZ9og21WTSwAbCpCSEfmgLMGqsRtKVt7dupCO6RLzNp
NVX2JBqz48YOQrE495LhVk6cwEZd5vIpiRbE2Ti7wJBEXhiF38Wt28OzX0WdadvrgWMEpAwLQCDc
wWRjbsijhP4mHTX4vPquZpbL0ntEe2utvxiFRWnwtzDuttZEyZqmwnLMNgZ2fvlNiaevGpCi//mu
AToLo/XIb4Mng1tTopYAVVfiwreLxz7tAzMXteVsXVML5R0NSgZMTT7hiqE8oBsqiFYTDRDfZfEg
qbqb1CKEPKZMXCIbsHG/xXDWgIzlOg8OwlV7BZ+eRFhHJ83QDQl/QUHrUaxcTUoh0PDttSF5zkJk
IBlzOocmoV5NDISSs3YtqU99WwKi4z9Q1/8V/3Rr5hBL+yWFD4+Nyk4SiQWs7B1S/BJDsYe58YfX
as+4lyXf9rKwH3cATxc1RW4uEG06ODlEA3C+zq3EvOjVUuQQTZo7ff0Sx3NQjqLq9NY0lQFonV9S
uLObFJkMRpoivEHUWFwlV/Y92FFmP9kZGPRpPCcoGjcePRN9SRUqIlegJKpE9mMzegb+jaY4QG1i
TcHna20ma1CpAYKw/515Jy45Apgf1TQj94jus6A1druwfaNFMD23uk9EQ05bJuz0C7g7Pw7SUBUl
vqAAFdQUr4OLQoKIKXNzt0+lsDM/sfxKYUmJUUNK/CbdDt/aEAea2+54VQLBN5rArA3YhPh92iFD
B7yV688ZluCy2dnKTOKNAywVIMjRR8eXEVuMPyd6jo/I99lOscGsGHTzl7TwCmQHZgAku/l6yNaP
TpBq0tkpcnYCgoFdDG4xhBT8iKPWANU41iAYu0sBqaD4RZCAM7pnNwtpE+kzYWg9kOPqm173TQ+y
QMJ0VhYAn9UHtveNHZYB2du76lb1ddC1uGWU73qvP9bC67ehEGcfy12MlCCLmnaI+3WTPoHA5Vmu
++afv5tnMji1b6tZWRSSI/1NAOmg1qR2VXTzCM6bfemlbedUu0MheZEZ+54ezT74TlOXbXq1b+7y
wyJsdv5Eob4kjtNxCv4+ncoQh0zY3toZofUe3xUH288CdtzqfvYWn9GgI0V7j7b8xi/8WseUJA01
QZfDVhhxtsF8eLdkag1uTyThr9nStecUkkGu6UqH6lGU6xBpDOfWwd8qkpUZMaLsS7MC0Z4p0Jct
oCawhQGl0kJHkYNewXP7YSZJgUFhpNml3RCwQsYqg98xZPwj2t7ARLc3Ao++B9WE26P2CQ8T6KI/
2iYUqNSGO3b2HdxSJxskUz3bV1ZQMcIisOo9NQ929V4ctWjxy8CY9n0RlUtUGUcRJNzWINmZeM67
rRqiWCBfYhpN91mwvpdZCH7AQPOQkbgtTRQrBTu/lTU7E8m5GyqQ1tWiRVJz7UiYZTeLfaM0lZuV
sTs6NaiMvyd0DpHS8OaWCrZ7wxM4lc2H98Cushq9x24bYFDVZfKdUexmpBbUl7cOVWHahZEcVP94
h2MtrKRvLETBXW/SAGxjUQNiS9c0kpzNu8/u4NDdZUXaWtmpSGa6Tt7DRarjGoRVyNwls9/EPUqa
oJoB3uBlMVsFQAyz/F4aZ2iLSqsVfbWwtJ9migKwq1yzvjEJHdeoCNi9Xz7oKAOKFHXLIpyK5Sxv
r/ZweCiWh2CT3Mt6TR9KtRoEBl4khTO4czN09jJjcVMK+qoFDESicF8kgTM7PfBr1Yl1Hkx6/n2Q
sjvQzoqynOx/8M/G6V5xJmVtB/RfjlDytD7O0pVTY/AsBNumQBVEYjjTwS4S+MoQq+A+PRTtg67+
NFc10JcxuKxzoj3jDEY9gvwkJzAYFtnJyeAttfnvzv0PYPI4n4DEUuL1bFvXqJOdZKl/swiFUd2b
OmiC+fRLibYoy8ixW4vVBQOQ4sc8+xsT8FsE3x5rTVZpApQEB5KOYQxqPbnr/GldBSv589xZDR6N
4oyhHpEwp15EaexmjBu02Ce2O2P83sGYWWJLIRXVcTYKBUwUGjdRuN2I61uzopOhQFT2tfk6++Sm
DvFg3yh4LdAuB1SMaHxrjyLM1g1f51wsZ2wktCLC/4DYst/XXxSfAIVC/bIsoXFAbUAIpMSsyvl9
PRfHfn5iuittTkF0BnGS/qMsXzL1zskFqAKfaNWXZHB2p6UA7XTQWIDMn5J2Aaboxskj1dwqu9Ek
kqtRZ4bfKMslfM0lGwKzyGVvMNU2ROYt3dllpfimXeRea0vjo1R37eCSMgXd44q5ssZcxzcAfCQB
YBl0jLW11OtaMr/k/bJ6arH4gA7zk2Tyh1m5sePEiWiqmF6tW9IV0g/pPqmoFRiSkXmg1rRuZ91s
D3WPzsF8LPIoqQotqLO6Pxia2kXwIUyXoBFmAXvcMu6kTpHvMsNeBDMxG11+LLRDYgk1bxsY85yu
m2bTF3JJgaE4eM1PRqcyRPo3bQf4+531hGmMF/naboBfJ37xNoLLc9mcfTV1ICiuacdS6Zp0LcXL
5Dl6lz4RWTJ2mlQZMwbLdeMHuv/nR70DsV/dG8vVYltZEnTA5IjALpNEOmZYossGeUNhz3aFM8h5
QspFBn8yDE1fuLme3WKE5crpk38edJxtAV+YRg0ti+n8CW4WH5iPGNj+CGAaEBH1/48tF6yLn+wB
6qI15i1Ou6rRZDSPnqZ96f75BPL5mjhHbSbVOOQqgzXVwSBuPIKlnNT3lw/osx+Pu+6nJ2RzXlqS
zg6IC7ASwNBG2W5IkHMzAxa6sQoQJiavEgwYeORFDtMKtEdIwAG1U5SM2t5Pm1GtsR7ST6N0Ytic
yiwmjY6MOeL7ktw2Wuo5dnB5qX86B2w7f8vgDJtZAv1gsSCjLmzXwoSLngkkbAQs5yI4I1BO9gA0
coz72aV2nJfkodLyg7Y6fruUOy0xO3dW1Ht5nTQvJVkKEAHn+fIiN7zu80/gbEFim7QaGWh+8TW7
mX0rXHQ3vnMC3S2/lTfjTRVKr5VAqGhnuVveWV06tRNgLFdz8or0q2a/CFYlkMCjgpUt0CRVhvaY
lZh7GWokr/LwExW0vp18MEHvpC/Jv1sVnznrRhVgZz30RR2qvUPBAUNE4BICtTe4G76U3dyTBYdV
De9FmrojIjHVFlzxLd/oVPH5RG+KfhCpGyFFj8yD+q0KQDBKr5zPnMz8DSxPATIW5WEQOJn/xbT8
unB8s6m0KlaHfnDmk9HGtZXIGTzlw/pwwNCbBcy4ZFH8WDF63/2CG5Hc63APPXqcrkR5/Y2awtm1
MNhJnBiYNCWljPuPb6n88ovuKa7y7qChYvLN0Lm3AisyPHVXRiI82w0X+GzvOaPTNdj6AeOfft8T
eDWZq/aHunxUl++CG8Lu2J92/Pdmc6aHyKU8TeAsB9a289KOrpH62osRZofCq9E88zN2DW8CyEPm
do+tFz+IhuBEqszbHW1pBlPCO7Kmy6OiTy+1UQSV0e4vr1NkCDhTYznUXIYYyzSpfWjywe9aYdqJ
feqFreRTP31M5aVkYPYlpkxTryp8efDzR5RFgDKLKcxlPyCDCpzRd6T8LM0VQYdtpNrOlJUvIa4W
sceZ4MLm1803sMqytifbV+7BwIw8PNDmBO+WQEn/6CyYi7qx2LM1ZWmEtm0Mpz1qiupj4lWQCWBa
eGlrOW8DdJ6zLhcYv9cMxWs6yS363RK/NvQlX1pBqL5R4DrfRqZLJ3e+QbiYdip0ZToQFOM7ryJu
OSB7WYYA01sXz3an6yoNlJ+96Zr/j1TUVnh4evt5PB+H6MCQIni2rEf1YIQoy3pxqL5oXgXIZZGN
E1wNnoQQZNB54TRYrkFqJUiBmxbMedKGly+g6AQ5OwNudDtOayxpdJa7OF3dpdMCndK7mo4v09oL
HHuROM6s1HKpNQhHQfWC+pXePxr2uw3guXEELzeopC+vTWBD+cxLXSdlA7Zt9lAC4zIqIg2YyGJo
GpGPxqdf5EquOothaoCHzIQ+WrvlR3mbhiQ0XQcG587cpQHGmi6vTvQG8kDuUhY7o7RieWPofKx+
+jJ/Qa3PQxtq7NagPP/CtFL5nh5EnvdGCeXsJvJUXOacL3nOGLImr71O4ptR9dVgesJ0KtyQ4loB
flfjdgPDSbkyw9zNQlFPpeBy8E1GijRY44AGCd9BaX2t6Y1GLEFzxH8Jw389wRZnb3QApTSxjlX2
PuDcRiCuAUgeeWgGQD149JsWiKG1hbrEOTYDmNlYsyg7VLm5WkfXyVzNbyLHy/by4NWma/yUTAzc
iCpvggff4jybMeucppFNmJv42ALYxBrfVEMRvEyC689nVdC2iWnDGatbSXOdVo7XOlowOUpgxgdj
EllQ0ZI4Y7NUuWlizB3gMCka+DE70HX3ZBA1DG6qooMOGrA+G2CY5tQkH5w0mTqsaZ4f5REEB5ho
uXzTN9dxIoH9/OThq/ocVX/mP9BmdMFr6a7ql3GqBO+rSAqnALOaK2Vegd5ocV6Szo409IegfCpY
i2i3uPcmS3KbFHOP/oV1uHFIfjDkRYACLRLBHbsk/19wqaJfr2321tD8y63ivFZJK+RMG3DkzWrZ
brtaXxzagSdy/nb54LdDvd8nzw+RDgXKEjKjHwG+KMI6dKxX6Caa5rBERhI14jlqvdpLj6UUXZa8
dVE1TDcA4J8h/H824ZyoXLOkUwMKRkSy0zi4TokiNGhD5qgZF/M4p8aHihn64LLMLQU8lameq3mH
mSkJeSOkrqzVV5t3c6lhF0SVvk03UgNpsK45wDwC9fK5GD3vbIskzBvPXCsJksWVFNf5SGBZMT7O
2jrSyV8U36gCHRjYdzXQhEWYqlseOtxVA7uLoQtMzp9/A40TPcEcFRRI/5KQIWiXXW/UrgKkhb/Y
UzQLKQbDwrf5+Xii4orNE4pPnXElZzubMaVSEdru5sGdCOEsR7l26TovEGI6d1a7LwDvk71eXsfm
Y6xhPtxQwMWDgX8+0iAOJbOFU0v3SD40n7C3iftAXYKyoE+RxBS5GNur+i2Rs+ux3owO+OcRgS+t
b8UvnU3wgAjumUgI+/nJPSvbVurMfME9QxbRdWIpDp08VgNDH0VGa8ssAq0AWD22ieFnPgptkkU1
BgfrGYsJzGsPtJwFyrYpAUPMaPW0LTRAcItJVrtbzQrvbUxyN7YK15J+CtSA2QA+4EQbJ+N/NRkt
L6cGWTvpcVMifiCB7JGHOiyAIrN6cOt99UqU8dpaz6kw9vOTw8FM7DySVgcwWk2uANQTAJFL8Bxu
GYJTEdyW4R3p1z6GiF6lQZne1aYSJa3tdtPf7RzYGdGuaMh/tMJWtCRGt/4H8n/1iVc/zleWZ0Ud
I7ISUcRs+rHgtTfAjIokPThYz/cuyVI1yZVPcXbE2g/p6pfULd0BmF6VD4CM7LFEKVywn1u5nhOx
fCgmGQbUXJ3QAdHGuQvqrvEqWyg65NZ4Ku6rWhn2Q1eonTvR1BB2Om8rzK9F/xGRIfcLkhgs2nqc
faBSMupULWI8V821HvZeHc1/EU+frpd7M4c2kYhSQH9GK0Hu6qEjAx61OtS660oVWZAtY3UqjLt8
DtqlhrSBME0rg0FZAmf6oIbydPmOi6Rwt65xFDntGliRBeiUMQWoUt0uD6pJBVsnOizu6k197WSd
jNUYCw0mVMWQ2xV4oqKlcA+jjapUO9UW9KEZPUPJwbHRB9a0u7xhW77a6bFwzkScF5rSqtC6nAa1
HunF41CBUdlEcz0VIDmqIlmcb93AxscjY1ihPmCT9vXrLPvZ6HdRGhb36SNmo/2V8Ydc1zeUUdl6
891wl79BK4fb8g07cHnpG83gcAp+mxmLMzPtmps0Z2wsjBDQCPtHDfwygOFvjhJaoqVoQudGAuLi
6i4PAI79JKoHCJSIr1PHjUHzjpEaLRkGxmXyNY2J4D5spo9P1sgXp3MMddUOs9wMI47hJGrPrFRm
gasJxZ6DLugYYVv25xP7y4jZnEmhSQ/yTRPi5EO2067ortoP+yIkgk72zZcPk9MKHnMZfglnTGKS
WnPbZ8jK931poeBeLsdlLqRrdaDJvs1GTL9cVpbNszqRyBkWdBFqwEfBWfXAYZFL1cuMvykA6ici
OJtSyXG/pjZASNf4Npdzd6ZPmUb9y+vYtConQjirEseT1Zcd3rgMN6+q320t3ymVIPQUHQ9nVLIW
s7CfUN8S4Isa5T11PjJgpeerQI5oMZxBUa0ls8x6RFtkP5YhHQp5n+RDDe4M9BjFgp0TaQBnLZp2
VuaVsZ/NseKjIfPJWWXRjPvmgmCTAMCpacAk41TArLP/8I+hjSfqqvXGHovbEaPnf6PNJ3I4LZBp
hpG4GNcUAzGhVVd3jmQ9Xla0zaBLP5HBKUEdV3bRMIdeuSVfdcbw82gFSrRi7AB1XfThCOlNNk8I
MbEMzkQdg53cCXWqNid5JeEC3TZfyTdrlwUxGn+UxZU/lCAPHF9kwTfzAfpvkbzLWNsK1cb/fUL6
/Wq72rMUVIG0+lKQMZ5Xv0Nr+lMZUQ9xYPJXYeapeOXcUQa9AsqsKc5x6BZXSyxMMuqujT2/fJaC
jeVT9rkjr4Xz+XD3w52a5V6mF6+XRWyry8lOciYdyCmZMndYihpZZagGys4JlPvlYwx6DJ7Vh/oo
itG338YTkWzZJyFaVmLgmbJb8Mlg9G06tqkbf07GLD56xcrZExU/Ng3jiUTufo8VRUfQjPlMJGWv
gTB3nZTGm0OntyYWTuxu2pITWdwdp02vrM6C1RXLfVGAubw+DsM/HwuGC3UihLvkctLmI5A/cOXW
Gh3W3wBo3uVfswIolc3sXVYR0YI4a29PvaxOzFXtl0e7ToBsXviZugoqN3/oOuPPZJlLwAgZyPNx
SrEmcWz3bNYjtoDypiTyY6OKaCYBO/GHo8SJ4RZD1S6TC5qOfiGbAHCwnJ2RSHOoaZkR9IqhHJJp
IHeUNmrtU5mghR1jcNG0zP19rw7Esywbad3EWN0ibmKPNuW8NxM9PWS1Pe2qAYynY9I1e2OQmzsH
wzP7Ggy84VST+GDOaRyOazJeJXIbf10VNX7C36f+oJjTDhVdUPkltXLVpGhzUHXaBo0x1rer0ilh
q6fmrW0n07F3RjvUZ8UOJNCaAiZ6cJVKXwGQEqc/O5TCr4Y57jTXTiiApkiuVy5Vew1skbH+1nbm
iLGPWPO6ua2utS4GBbGUJM+llGI5cjUUH1Y5xfDt8rn7WNKOXCugODiCo6Xfp6VW3VqYQipdMD9V
vqoMw9tqZsNXI1XUMCW6eVflE4HzUdt25YH+snmua9Coe3mZ5E8NRkQfhiUlD4VtUcutNQkNVx2C
/c6b1gY2e+g65bUYe0A5THFpvFugCQDhtLZmUWckjusUkn6nmrIaGm3c7+VR7VO3wIBt6clL3XWu
AcIbTHzPXRAbyYqpEKDEpqnceWvasKSxYgboUsfkaT+sUVFobQjqlfZRorbymKdQv1EHcLBLx7q+
prKkH8tRstxZX+bU1cEj6aE+1XtDhyZsY1RUD3wJYKbpiO7J44CtltCvMXgOGTCtn1LjFUiMwxVg
6dt9Vtb5firb5s3U1zFKgQm2uhMp18kb9FXz5UJ+lfIYWY6UpFEmGUuU9dX6WKvO8MNKR/1p6Prx
eVzK1e/QSxZm0K7Mk8y1v+303g5iWkyhnizmLcFcw+RiCFZ/76S+eKZNu9xiNd0PoOG3npHWZHHt
mQ6HpM2KJxxQGRkrItExt0xvlm3zFuBF6VFr6yRQZEu67peY3FaSMtzhxTOvW8mugqQbxlBq5bey
SuodpavyUErTfADevr0bNKfctUW+7JSVAERdK5xotEeg/GvO7A1tWrKRz4rs0rhR7vqGkuNUSsoV
rEP8tCx5Dy4ucwY90kjy2zwu4mgY49lVzJGGwAWyAtAyJYG+DhqKnvLs5kilRxYdAeOKsl6kFCMC
LZPQfT7bwE2BKPDroGyAxnlrNxvqfASraR6VermGqtGie7GU0Bqe63Uc6hW6GmpHVyOtTYFvPCjV
bmmnxs2MkkTxRA3Yv6L3W1JaR/zDYVeso+qtsZFe906j+aTUoJbgLgKpDnjyvJouGsBYMeJcOG3t
qUrqeHY/2IHp1MpOLgxjV/RJdm0ALeVulMf51V674cFMJO0wtFkDBRkRvWd9ew38juluJJIFyoTO
8OY8NaIZHD+PXYw5C8BxOtd1ZC1ztFSpP5P5kKnqba+YoT3SrzGlOETAUKOZksTkCsPnwRCDYsbI
7jX1Y47tfa1/HxUkitRhr3Tp1yKebgiNr50yDst0QYbYdnaAI9lRDVCOLQ3ydX6eJDROAEdIXYqD
3JYuY5Oh+hrU9l4zxjCfe4Q6c0Ctaa/G2oEQcjNXNBr7VnO12ArRErxDi0lQYmAANF/XqqZ9zRw1
KjDpN6xm6mpysyOkee9LMF1oRvcjNmagoajyrWRbIS0sx6eVGrvzCnztbHyKTeOOLuRKhovmYgIh
BPH63UTRoDpa97PTXumr6SODr4BMrPhw0gnDEo3zSur1vmm0g5LJc1j0akj75iq3p4ckb/f9aAIR
ILkthvZZ7ssdiM9t11mqI8DYHptiBi1V/KzKqEiZdQoDXwI6AEx/wCHr3FQfr2X5YemQchicyl3Q
SK7NgxzKg3oryc6rStMbc9J1v9XHu1UtMC+sDfuM9j+kVPYdYu7qtUaDOwBgIlOa3KatgRElz4ZT
uFUfL9kxS4r8C5pjC1e1AHMyg6rC6wzj3rGI4vaW9qarK94EWf1a0QZkmKZJXZsuqEMuC/gwZkl3
lVV5Tu2hgRaRzk3wJOk5MC3lPJx7+0YqDZi19lYtnY/RmL9ZbXekLdbfAuQHZqZAWtjGxIlf0B8o
1V05lXM7K/EtqCpfVkcy/QaN526aaA89dXa2tfYu4uHjlPZ3BPg3Xkf6JqJza3qmYkTyMrpDDlbr
WA9UubhNHO3QGrEfxyRw4E0NaQVAj8lk5bdWd80MXk9WTx8pWpS8lRSRtORf8iR/Hcz5sDLwOtMo
rq3FjvLSoUEyrNf9Oj9pPTm2antfLkvjZzL+XSn1eBol2zOr8qpctKuOlP5ogCthsNNglpJbTIJF
RRL/mDtw3mo6KmikAgcnmAkCZwSPak8tH3CMmddIRThVGTqK1ar3RlMGGd+oBnUjHZHTf6mm6q1c
M0/Ha9o33X3TNkBIAmiqVGiYVAfWREmXF6dvdnWOxvFSRokVDfNtOj81M865TLrcrcz1R9KaDeBh
nGBs5R+jDExJmzbgqdK9GECgybBcG2OlHhGzPCpZ+YLhn8lvzHh0Zyd7IFXRu2C7CNMcsNh9sbMm
PO4A9jRacpAWDfrldI4PxalcRbe+WXV2vUia7FFgPrqrnH7IKQo5Fmhxpfl9XWUtamZpCIqhuHFa
nbm++eAaC1GWCEn2HLHgICHLb1KtvZWJ03yUgKn/nphOdQXENRXc8epzjxFrDxrSuzV+wwNQ2TUl
djCO0mFti9UjqPG8lfrSBwUeS/TTLmFmFIcVg9c9FCRP7AcKJ2E3rG3vJ9JEwn4wwc0i9YPb2ATl
eCW56hw0ejd2cqPglwqliRCT3GJwqTrUy+yZTRrlThG0uQo1bqBiah9p+rJrigq83oWpuG1W3kxU
DZ12PPYTrGjdPyz6GLSpclPK1Z1VY9agmYFCY8ik9xwUkL2BaAS/oKF/Xhk7X87TCDapcB3i4Jqr
d0qjBmmZ5Tdp4mD4mGQHYpThAJhep9uRJjvEdRMUWYLLkzee2jAYjTFHg0lWHlYnudYLW3dBdY0e
5zJ7liviwVNo3UzSw3SFa1r2L2QwQ8y0ho5ZyuCoMT6SmnhZu/jWqj3XGdk56wrNkV8VeQnLKX3S
JAL4zjwPcpYIH9cQiPuePS1vNAc4WdJJ94tphhUxvziN+tRYSeNaGcCFVXTqNnGw6J8g9qEu6Tc1
fFC3jLvvSpy+J4b61QBFr9srPUrEreLaU5261mzfxf/D2Lctx6pjy/7KjvVOb+6giN39wKWom8t2
+e4XhT3tKZAQICEQ8E/7K86PnfTqPie6O3bEOW/Lq1yzXICkMTJzZE7JixdsF8MjqKibcBeY8UFY
7ypRGjlOg+OCPSX9+ib9SzwjB8AZ79KWnDdYLgOzHw48Hc7gaEW2RuR9FPO9DetyMmHBEAAusBMu
3N+nP/TdwE+rY9dMr3LNGpc9LG775jZNlCnqo9qaQwjJ6Btbu7vN2w6wMcmpb+8lCe5qtiAWxy7Q
HvjvnKeXqO3fyZjCazjoZvgNNXeRpt+0R35buPrvqcdh5FaTotHOXZdqnGu6OaTunKHC/8CLVbeq
rFveIkzeKYrjII3kOQq2p63WB2eADsD0ywUj4wcAAbcORu/tjMfXuxmStnCduuA+KsAVu8REnVJw
fARZ2yEXk3dEu1gyH2GQfXjXqX5HZLQnIf0NW5qq3rQtUh8fPjjiW7rNpyJY1QmZnpAR8MLoumax
9G+3vv2O/HGDEZVGllpakH4qUo3LGckfHfHIcdcxJ6g3v806x3Oy1kPehZ1acKN1MTpwuQ1DIKxR
ePS5z3cidJEotJ58HqZ77ZDLKmRVO92JY1gcl/kBUskqmBGl7I8FIlTLKIZbjEpJtm7zaUv1tztG
FNtqvQub/iHq3buWabknbfM1OF2dI0+4LzGu+WATddyi9rqOybezjPewGs8ZJaVyhpOVDApaJ1Pr
52LScknih9467wiSQ4RzV9Fu2GPhHHSN43v8Gc+CblhMhW5gUaxx7E19cpUuKwIcXi1KrznxKJqF
eOc40cHYuAzUVIaJepdwAc2SWFzXKCiX1juhqi8jSi5dPOyXrS4Gv0MF39wsfghPmg1beMeNzmhg
d/ME4YmzvqSY5SsQdeUDWMDDQuNc9rpUm0XLyTOxxAicohgo5PuWI9CAPBGcW6Z17zUl11Uav9hc
DRpiES8Etp549/RiYiyGcTv2jLUZVyoX6/aADHiRW23uhx4IxgZ9am/rBV1PjKmtwBaJF2DbwBQQ
2vW2f0Tzd1VBkrm0y0amX0WA094CfVxJ5tQMIIWuvMh91IvCJFaDSvh3bEgxCVYwoi99ExzCrilZ
Ol6CJUFwyg/gO2WD/MYCKOcgyLZ4yWpfnbmD/rcJMrfhVdrASqie7vtZ3Dk9Xq9vlmg71lI8RLIt
+27LHMfNajLc9InOBv0YgzR07fJom3fuvivvoQ3WqneGZ2PSXQ/Ce2rSrCfP0fDujp8jF7h4Ud5Y
zGv44VMzwQwqQY74lCnv1UeEOYQ5aScvjaTHyYHmRMGdp1WZ1196e3H6R1KneGrWP9MO2dxhZv0X
9rsqCLZDhzbDdZ6cme1rbo+RgWoLPdYZxQ52AUhWtVvM43eI0d5ENFnXDyBx7xA5nmm3vYQ9nBzi
c+1+TMov3cnLzRJfZ71dRo+WQuEBHZvc9QWWB3p+9dq2tAyYf1RSwNHim6ElsvFYsuFau9EZjdVt
yp697Q5sWEY6dtuwvky7575esVvqMkJpCyJmt0SwOQnhHOH4uYM4MAadbdu/BaO4iR2Few0HKe8+
xLkskNbbSLQa7IC4WBQIzkmSecemXxvOULFhAqrdsOoQIObisCMUVEJXBbi2CIzLF8J2NSxNUqQE
8p+mXrtHHtyHZucEEqDrXAQesh0PHn+amrcWSQ0p6Uuu6t0q7jyFrT/eeXNUOOxLAgSONjSr4aEf
Ll57E4ojSfEGjeHnoJMZUX1BAidf0vefOc/RpdkKswyL4LaBPbHw1vHTa2dejKyiIAB6v0vNK6Zq
s7FG06jD9LCiGM+mcIFbZ/Ir5fdLOyMPud1bcAhoFi+6dXcRq8u4UUc+X9zGHlVgy0AmJx0m59Ew
rKp5LabePCYr5sLwdEE0quG5srzN0XCRsX0e088gsJmOm7LhNMjWejp22PqDVZZCPhG1Hmjc3Edd
+LAy8PC8e/F8lDxElXWzgS/XmUMFRPsTwk6cYxgjrm3tsy6a8rrDydGKvY+OQqQ3Vh02x5S9XHeb
XQ8RPMGy1Z/LBSLW0SsT9pja7zXoShk+DNHr5oZFIO76+I5Nxy3doPB2ypHGN05TxWFzGl0MmA3Y
RnuL+4EV09MsgUoQSQG7IB2OvbJV0GIyxE2PSaRPPm4CrSUrmhDTBvPTNOOvlvZQT9D+tZ8dUKgJ
oyO0OQd4mIUK7h0LJAGghxq+Y5/nPOC7CDV402pk624YabMn+Oo+jsN0tEru1DyeezCYkAtlEYFy
K/1C1e9lcbjcqYF8zDEguCRQd403fLRuf9Vqedu8+udbDJnvOG1OVn5t0ugD+8Ee0IXMPWruQ20A
kwYo9xvYLYw9ilLR/K7XHpu4D4/App0few+/7FI1F0ilvPFpvE/T9oz/Rt3UOjd158DG5yZV3X60
BhUwDk/Z32nXQf6Jn01xAnn5RS2l9RLcj+Z30NoCJGmuASN403KhK9upPiopbh7XDQ4bbPcNpqTi
uTQdz/uWH5tmOGsF/2s6zEUXw8toeBPdHWXN49TNnwuF3UBa7wmQFVj3ljhpMcz2O1gwye2+zhT+
Y5SXABP9Ap4Dp4mi2MVzaUPUzvoQDvKmJf7ZrBGAPrvrWjzcQ0wyVy1TLtsmM/Hb6MWnemtQYEPP
1MZFQH+itnleO9+AtK4OacsWh723LiW16DBsULI5gLESPjvk56HHsYoFEqhHT3xx7CNoK3ce3rFS
yGun6Gr0cnQcP6vTX8r3MkCIN8TexXMCI4QCDmTZYDGA6NwnEvVvOOHm++lUUD6Uuq93EzTCvMOR
EQVwDzPLw8ySY+enj0uijyjEH6LgWXiIZRLsCJCyWNy6DMnDltaFj8mfuNsHuLHbMJcIYs+d3t7A
OP25Tfpd2wUH0j/B/6CG+bK6C4PpBO0HJgRJIWn4wWL/EYnGmNVEPYrRLIcnP9udOCUNuUGZsQ/8
4TVyf4yO6wJRR7c+e4TtQU5IfZBzkBFNIFkplxroBsGsR0KxlU4lhdYobSDOFWpXo8nvul/+EFVO
ikuOnDDsKblJHrTbl6N39o1/6Pr+y+vKgO6FC+NH+gmL9gSX0eyJ9Q5eGpTt5hdo6bLR0Xtql6yT
CneWFokzFTI6j7KDWIxYlI3dvscKiPlLOE14dJAhh20n3N4dGhTUynM3mLOI67IzqMJiAAnRQeOe
qabHIYK8reCZNFXDWc5wVOJ/tgiB2ViUbbrLR/+LocZwsWUFaP7Rfh+p3716cO2hdH31SVKx9Eku
sO1u3F9ObY7Kr3cJgMOAPrsKW+m2nZSDU2tZDu46VnEjdz2WOhD9zPJg2ntLir3dRwfcdPGrYd2F
K+cs1LyghTZfUEUcFjrqUhMokMfJv6p1/A0rCIq8enFBXiGKKjTKyML94i4i68PhmsT2gVF82zWx
t4PljzBuuQYw3U0H8ukM3hVzsnDsWJ6mGiF/ZkeSC3Onhym+go4oWHfrJ68tjhM9vkWeQcOObG2v
PTCGEy4g6MsRgxKeCGoBksL4zrlxlxUzaWEFX5Edk+1+1b8nSgoVO1mfNHlEgR40eQyj4aT91c9b
KW1fJvgxjGxmcS6kDmCsz5r6Oxa9TbPdx+klRlONHNpdg13USX4bXE/IVNNeZTHO37hW4EVV7na0
kiw4AlEDvr9f5riKvelIYqfqlQa4dhvN9Qeku5lwOOSneHIGvofSFXO6k9zH8bpefDYCQfoB3Yc3
stzhQT4M21ZExNkJu7fGKZbtrQHbxt0JFMsL4YCxIlmh2T/Eiuxj9poQelzb6cRrnvFJYdoJzFma
VFx8zgj9SLgPxD7ZS3ThDqzMsi1aHmS9PW5wcJ1jLEF+rP3uLuw3bIWPP96ucXzXgMXQ8zeUI2TB
kQb8EYGCOVt3TJk959hYXCSMaLin2Wmfci9zg3sfpbTw/SzsbsblIWGw5OMfFOOPCZkzOT/XCiKw
+aFB397jwjbNMeCALMQ9HumsAdn9U3jIDfuVepG+yTUoTRMU04TuJSnCet/CJA8oY9cDBcBQW/AY
AvGhzXIChpEZH/+A/u6goYi3312/VI6G8muTHyayeSSTgocOpJ6sbCWibEVgUD/ow+JG+zm469o7
mTzatq+6+YViZkxNDNYuly56inrAG32dz7RKHPJuk6GYWq/cGJTyP+n2Cj0tsCYZndL52Zfqss6A
udK2kJKWC0DYLOn3YBorZ1zLEcVzE9qqaczRmeeccj5l0IjCtSi9UjveKImjBNZGFW3rHYylD1Hq
PrQm2vu824vYudK4r6SPQax6BGcmu6uVEhyArd3MB4ig3RH7nQdyKAJyuHml40ov74bwBLCy9Lrp
GJHFByowxUgYDMddQLEzBsFO14CezRbpvFXykUbYqZkJf0NAVB+ECotOmqeAIzFXpus5XVaDCV7h
VGMSlY1Ff5iKL5+sD3qy5zpx89n1AGiqY+TJUw+aSoHkcOTX1Eg4fre7watsND0MLf6A9p31Ghsx
cpjXx7Qdy9WbL0rwZymXK3bNAisL2JB+ZZKfNmavtZyOfe+hof3elN77U/sYG4p7xm0VAfqfN74b
Y7dQNeg3+POg+mlORqYVMTPHtWCo5rUAZ5J6r+CAb+3SVmgBb5VHzgBodwH6HVc72UARcRyiqFxi
TLn1MN9GBvYO2Tr5vLATnNQflqatK7aON3CxRsRt/BmPPfiF4Lf1ae5h9Q6o14z5vfIRMFYMCFEe
uA/US0znicU37hYWsDg6NxbT9L2shmWGgtF5XpbxB9htszrhdxFNKn8djvHIdnC5yba5P9JwLWXa
lxRQnOfixgQwhjJ51OhHX8w5mz38eorKxeZtZ0o0t4VO3uSoD2sNY1IvLZJaw06JliNyUDN3GO4A
k5RtGmPP/e6d9shk9Gx7sVP46o5aMrao23VNspqnr3x+ts28S/i2n5a5+jnlbScrtdiy92DyIsUj
XL93KoJVfcfLjZAH18PCW+fbGA1uPTe7VvQ5RbiGC1MYhmpmYtsAcNjfByMW0hjv3FB8GQJWHuvO
X+9wHu/Sxp4nAobIGy9iHbOGnaROioGMuatQHPgY+/abqq63Y+o2d0vYVqgFS+SdZS1AMLI2u9Eh
uebsTJNpF3qAgjZQc8GRGRBLNa2avrvEBAWc35ebT69bt1ygA0RNghsWDijyxLqPFlr24feg4G1s
1J5gQmICxBRqeXGH+jMQBs3XcOqC/l41pJQxXD1VmDMRlkjoe6UB7sfkHaxojnqhRcgkzBPGR5hC
AhD1CxcjyJ2895pg77kolGWTPE4rLg5rj84Ed8qfb55QUIZNmSRdkXQkN+YZ5kwICy8H6PV9b4Du
ui7gWXQhrco9vaFkIDvd28pyCKVcjWceJrxmu2+35y5BjAv2olAh3nqSoNH9Ryr9LA5YrvRvTzX5
0iagHofduCa7AAd1MtdH2ZrKH9l10tEumOUp5e4rCexxkN1toq2TN25S9cCTE4M0DmlPGCQ9Szrt
IVcD0QpEnHqVM+EehGtFlnDvLwgE0eyXmkIYVoP7YV177BPgCboFDqGPtkFDEA9ZkIiS+/OpB4Ss
3KiYl+EKb/yzt+kdWPncl+KGJLbk6/rkCQWhAd11S3AZYghywO3vsVGeoA/6CAdx7hi4osipjKzz
ZXuvwU95YYTS/SXS3s40iMoWeD5J3JcmREmfpLvNi89Gti+Jt+6DmR/hC3QURD6zOobTSOffuHBP
HWxcbdOQA5gt3bm7mTm5jwODEmJcH2iNzmJCu9TxZhfz7p6nQXBoExSlgHggWt76o65h7uUAr+27
6MjRQNltsdkaxhfaA98j8U3DO5h+4ZEBR1N4s7fnbvPakfVdW9j2w8Asty5Gsd20DPqfKvHP8tgE
ebQFzyt3wUGud8LyTyTMPfpTMOXuoF+9jS8IO1fQbhPzwilFIbCwIXdakpzatkkLgNheLn76x1g9
bzIAD+B4lx/dJDg7QD+qoYdu9Y/xkh6hnn/F43YHWPMY1+Y+dmBM5ES3cLZDZa+c105Mv4eIvTHa
3sSTGbOQQyatkyizcB3LdJd+LL59aaT6xp3SWb/hksbdNRnqI5fw51jacIA7m+/sHea9dcP8NBg0
9SOJIQXo1icx9xfWaggK8KACEmg/mjDEPWzcoXLbfqua2t50QagvSKDAhjssL5t09syK50iyqxIG
lBEbEXztvC1bE8MsncNIx07fmIUcsnUGjWhd4INd/OwIfqjX5TcAU5IhB+KqGzAWWkQFYCuFC9MN
wBC9LpOut99CyDpCFzyaclAEeHNqM9yhOFukL4uAbF3hDYbthq2/6QOASmG93QNXeZ1CJBTZLmVF
h7G+zJndT4Mcux1t4xfc40M8uIduCyA0SAjLmwZsgTeNxxDTKPsEreYyNF4+D/TicuewRutWmUEc
mrQr9JLcMY/IfFPcz4QgX2CyAJ4nFEMjmh+UcdL9AuIsS6IB6W4rQJsIpzw6T+dhVely43EYn7sW
82IptK0lJFG/RQA+KkzElG0QQmQqMei9PbDfY9I9bH7K0ax69kLq7hXb2osNYCvRN/ETDihvH/Dt
k7haZnTr03KS6a9W83twkbe+btbMSuvuQ78+GToAgqQdywTf7hOG70QALSohTekNKExxTZc9HZZq
GbFOQvTSKnDBCMbBms3G8L1awiuR45tgcQumtEnKjWswyynUCHUISokFaVAol92C7JTguwdYYIDT
QxjdHUSiKFfxjGftrG+Z7ESO2QQHYSP0pQ4AEQIgSKCW4K8Lcx/Vmn4MjIh8m5HuLIRg54TaENgk
Ckc6BlcaBaCuHVbMsxhy34VEh4Xxh7s1T17CRQ436SZntYSZf5CAD8G1gRogpdkk2lek0zc5hEEs
Hzv0tx1N/Nzf2PdgxjHXznSYO6XxWvfljMnFw6B7NvhgzjvuEeCRwZRZ3wlwm6IWXDGa1WWbP9wh
vUofRvpDjFU+Kk1BMsC9zU8hD1FYaSQN0AeO14B6+BiJgL4ZDJLTVhI6g0Mf1SFaFXS8yegGmS9h
eLW5Lc5DOkeH0OJh2MCzHVIPStem8dz7YPbXgzFJUrlOgoeJOwnUHwyeOAuu9Vva/pRqvDcHF6o6
IIxjbL+FO1rELntthST2IfcSva2F05PxXYz4Gc8n5jKi0TmkibI74SGuM/Zr53mq6VCOUOQfyBTy
KvLr51T47l0U9T7QWxx/YH4bUfoTOoGta5uTdRiAOyQRN5VEUVNh/9PPprPTydtUd16TOn0wSxLs
PDWwZ8xEpfnmMYyHjvh+XIs2Dzn2YW7b+Z7rjt6mNe/yRvpRoRrIetiIymiNfoK5Wxphf+nQczir
B+I3nQ+cE8TFkjnc16ZuHjSV3o6iZYVMKAIL0vRb6QUTGidN0Hu5ATsgHCA+zlABPg0T2rh1UfKo
3YVg9cegidxE3YzRgrU1pAC+Runs0Jx21ZS24ohN2T9P9dbvaBqOsCAPvKqZ9FpZ7YfVyKIVW0yU
HpYx6m6U1nWFeFmnNDWV+3YB7WXpEu1x6YJT3Y7LvR4mlYNNUAcLp+gsXj23XAPjoFQnwN7SaUB+
ZE+XW5NMsligcXvlifZuJnDKWOordr3aSUsQC/FzjA31oHrjlCskLLhaptMXu836snlkOnOkVle9
u7WVQGm6w6Vd8Ziv/S0PvU/XiQesy96i0sTTkcYrFEZL0FZ96qY3elXJGVs5OaPkGcBAgGzRCbY1
fxlTPCd2eU5rG59USBR2BccMFY31dpjD1QuhUHNANeB6g4rVqvAcx37Pg1P/0mG4XlYked/zxExX
GyYoaXBZ4i+Ue/w0bzUr0oCyb7kJdazHVBlUHgbnPu+j4D41jrzXTmLR2Vk9ZsmUwoGvDyMCssgJ
QQb/pMmlW7N3/Gg8UdEi8dM1LZiMBajIw+y3YK/sqM2VSrmF2QTHW47nwWEVmKjuRQnHYBeOeAnM
xjz6qUiQIlFDMre1pL8LAUbtAJchlrFV4igal4M7Qenw0vlsOTdLI88WwzPV5qL6xWfWLXYmAzEl
ainx7np1jb8RGttyrHl978qfWwAj7yeMxtfotykFFjytWPAhW+x32sMItsDKScBrY6G9iVCA+hGI
7Xyaog78MsW8GYIkOrVse6ahNoTIkNpHsS38ww64j6lHcfqwiQLhRZgVqjloWpdPFjj+27CI8WTi
0QOTEPfYP4ZZPaTBhjfYZQVf4Prx5uUWtooUQld8A+hISXoJO+ucRoGupuxBWl1TgoE3YFog2As/
1PF4iBLJL2RZZrS1Hun2anIW4NQ28oe8mRBJl81SYFZ8gybuOXUXucNhWeMEkIR/whQkwaiaL4B/
4eSK3NJpabpBc+AB+hwFsazg3eo9QS/EwDkPgsKF1AsGv9rMGoPFIQ10f2zt8aeJOoIeitZxfGWe
aK8jintYzg9pioxBlyMAQ0DC2x9Cr5k/TDe4vzu3QQ3iexxCGumZJLrrsXsOeW8SF8eaCw1OMS7T
SI7IpoPSrJtJgLbrR0aWbmxLToxa2++sFwp0di1Dl4/LUV8HX5hndzb4S1I14FKNlOFPgTCYfVms
MRx0kS++EZSANRC46XgD3cb0oQGMowHH4DM6cKTxJdkwbko+K0hV1C72fYgHJiQoQMEME2jgR9qJ
plI6E+uKwXUw6JfixmWR6w8tzn/ZIT2Lty2sg2UTFjJEF3+YksRsN5DMpQm81xxi28OG7wwqxN/a
+ygxfZiLCELJe7BefXSvajH6uQjb9G5DEO2ucfvpUctA070U3YLFpjgI4al2Dzp14C0T6/lrJr3x
MshvAYZFYcsB1BnPRVKYCS5pbyKSw+FY3HEBwGQLTZLroF8OGAWVO9cdyG/XsHGAUs1xsnCx2AIC
sqoTD4S6SWqCqYYW8YpoFuvgYSYgPhS0RJgVMR6pkmZ29zUOzqsQvJN7o6b2TGwiTBnyRfaZZ4Eh
CLgeF+iVoRFr6xqoSepNbt6G3nQfIg99l9hN2mKYpFsROiY5bH3VC98IOlZd8xOH2fLOgJg+ETqD
j7NyKaIQ8CgRwlZQbMEaibMpCxCS9WwgW8iadW1P4Vhvh3Hl9j4Im/RgnT4AJOXXV6916J6x3pZU
aByxchTPHjTC1SJxvDRJFyAnHTQDnJfZQYAFPXkLAYTpBwAVEvByQQsNZU8n8nvpZnN0AStX6O2d
HNKKBZyL3SCINfUe2hpgNSpQ99g558ysVldELaISLcyw4x4Iw9i1TpmY2HyKMQwR6CPn6J76jrfb
BJxH6slfQBWnQ8kMbIR8D+3CzAZyWrdJHKnlGNaH8PpBLthaZjdkeagBO9bA13a8Ru4dp/bdbxVU
SL3vFsEaLVUzxx5Y6lFC0A/qzwmQac4BRKQWstzWhNGJJ9a/NcJnX1uiWp7ZadZPLpba7QA9aZr3
kmGDHP3pOCRu/0i1QRtLh0bjhKjdtw575MHfmmSE6gvEroU/yGcih/YNPm9gXCi+LSiXZdfPrQ/h
ZRyRt1iOQVz2Pu1+zR5ZC9q7olKpQWhINLiwnY3Afzap5t+KkfqWqn68sDCJbn3hYlnATEPCu6pG
WT1LDn2Lieup+1kCagSAuOqnTaQDdG8iNgLkCAP8NDaB+Qily1/g+D3i8jEMy0OD06AynrWKS7fD
hwAJMCfh1An6Qk4/fRND16pRFqN9GQ8xwMCH0XSwQ2qj+QsG9cujo1wXCvtwtjvdYQ6AbWAkCCYU
9qz30xs2+4RlfpBsN+m2KjDp6SpePT6PV8xQJzrfEob6po9xwK3aJrfQKvavMxyLqpApi/iWdbxv
iHUhZbDiAbsju7Qo1p9jWYO3GSP+HiyE3zdTra4RiMQz6e1sMu244V3dE+e972YfsouaO4iXXmIP
80OmA0bvAQX7pE0IqfWCagLuJon/hQDzebd0I5BFqFp2HUnNZdSdevDG2pwgFNyOcxOAhQjoyk92
Fk2uJN//OU/zn/8Srjb+7b/w8y8I63XDavNvP/7tdvjuHiDf/TY3H8N//bz1//7q3/71R7zzH/9y
8WE+/uUH0GGNWe+nb71ev8epNX9+Jvvuf37z//fF//j+8195XIfvv/7x8SWbrmhGo5tf5o9/vHT4
+usfQRL/uLf85z9/wj9evnxIvPOu+Zj+13//D2/5/hjNX/9wQvcvMJWIkVeXBmGY+D/OiPb77y/F
f3H9BGMEPiaKYyReYpqu67Wp8Tb/L0kYIv0SfVGcBC6JMOg09tOfr3nuX/CvuRH+ZwIfL/TIf/yf
P+/u77PRf7/quCD/+Pk/ukne9U1nxr/+8W/zRyGyhVKE68Lbx09DD7rdfx1KC8KJR3zB+G8PkVNs
gZ51n/90Qf6HT/i30aPYj32ISlwfCWD4LPdP9/p/Gnvj2BOgwWUiCyu2hwUmXCacih//X55wxP+Z
PvynYfB//6B/N6AaByjp4i5ESCRgXiBsXSofvWbt15zQFYh15KFEExDhPYUzZLWTwQZJwwHY7Biq
9LFJhHp0Vho/mSCEehzudmMpwgH7Qm+WEDowFmNP6BrSd5noGrM39KcYXFHtE6gM6vktnMXyCD2F
afepS5vPGlC0yZlHodoOl8U5M08im1OEE92KwUI5bDoWguilkLnkQHxQszQbBVwk1yads4Gx5EvP
GIbSkdLAKza5ymxKo596yQU64KRQGIGcRhhnha8LvfawjBAopo5FycOR4gMJJgJdsZUJHtysKxtA
oRLuZHge01c7c+clSv0Fx6QnzxKT+yhiYVOgMrI15gOC6/4dcvL26CHeJMhXnP+PvarlF/eb5X3z
HAhtJ9Og0pJLCqpBk+YRVEtnKli/rTfcWzGf2id9AbURE3lPXaF3FCFoaV7PCewyNhwfUYliwGOH
qPVdaMFtCFm5G86YkuAcPVXJh9B7nzlfoQjBPB4HBE/sywrt0EfXePUF5yRii6ynIL0Qiz1vgDeP
VIfm0G+E/vJFsiL+A2XnO6Z4gxxlIzmHrW2vDlftDwZnqzT539yd13LkSJKuX2VfAGPQ4jaRQAoy
yaJm1Q2sJLTWePr9wJ6ZSqLyEDs9d+dix9qsexkZgQgPD/dfjDIAy/ohEzzK/FVvHrmWeYhQl7Ku
80mlTeg16kvT9JW0zVqD7z6bS+BlFpvVq9IbmKn7qbqzEqmksgY2+qjPCBmxTekUpqOkH/3OjNze
jztkJ7M6uMuEOKF1aCm4UMgNW8fpWDnQSdwvkzVVr0kzmQ9C0XTXuTrxpBh7EmIA3d2ROzR91EFU
fAagyN/DBmR4VBWFfL0wDOVakuuCJl6fCrlNvqJ88YxEPia5NGSbQCfh2mh+2eFMbCTafa5n4h54
ov8jj1X+QpPi9rsNs06lDyfzO6ohBHQVAQl/AhlS3mWJKR3q1IwoFvWtVjtaUGrDBmNJc+cHqoIg
WTQAdTdHPmFcyNFXSwqSAyLj3b1W0+wHKVTvpb5MnsJ6ym4En+JEqkjiFXQfEA0wQ65NoSocweoG
mNytaexNjz6bkepmfR0VfgXWspiAIE5VIY8zVih/hTtnvmh52B+Sqhb21VirXzQIJnY6Wgo4mHGk
UidIXvjgRx5vw8mTjadKG8sXK0zbz4BlacUKcs5/a3qq/wkKXXylmHppAt0KxV1iSarb58jxGFGh
nQqgkadSadOnIu6mmwkg/i4L2/C6C+PoaUwV/SgVpUVHN80PupX0v2KvBGSYTd2nKIi/tKr6agW8
BVQN/8UgGzcTnUEq/ZN44m1d7mMjBDSS5p18bw5xc9XHbfC59FLMx9pBUQ/joBg3WWqIt2NjgR0J
hza8SvtEhS2oWJ51hWKETyykfCHvtVKxSLqtihElA1oVAJYe1WNt1NU7fqtp2UmSgQgI0vpTMXkk
EmENTPvY1cKobydfEu+D0OIpPJBlPmSmUranLNVGmICSQj2zLCLATujykojWXicKTltp8T4KG3G8
GRC4u+lBDyG9TBHehNX3wEudwx7CIBo2vZiYT72laXO3s/e/dwJOzB6PwCutaNvPvikqt6mYDZRV
hVr4ThLL3+uUXh4wEgxoMCS1JN9HNV3pTT2KxjV1wl7iWd/UEGzoC9wJGa21QyPpoytloPZAtIRE
skmUxTtRSaKbWPBBVZmswU9a7TBxyrSA1tiiIn6LkHL1kEAko+Yt+REw2FQVn2NZaPaDJWi0YnVe
aGSrvNLtrh2lq8onaNOaDECA4wml/IhHJboulQST07DOlcdMyfoblS6wE0Cff6UwFz3xPTXFNqQB
3kA4Bod8AOAsSr0w2lWgtc1WzPzhUZxySEaWJe+NekK/Xi+t8mXsRxA/AvAqkIIhGDpLfKxLeTrA
TvJ3epZ6/iaJGzh3beu7PYIZN7D7godU7YafxigWGgjjwfwxwYD6DiIAaAFcMleSZOFgIOR84HtP
JU1CvbvRcHNxK4uHf2FmXblpC8E6JKXB9aQFZnmShkJ6kbVee84CC1C0Slm2tIcSEPRdl5lCsYub
JNrFuQLNQJb1O6PwhKsStm/giEZNQxZPRYMwEOfBFY3uhDNU9tO4LzorOSG8kUaYCEzpUzLSoLIl
S1QBlAlhsxssWXjOylFRbYFS/51kSBWqvpKg8egwtdtaNT1WJKYZBiEooEdSFJ+90Eu+B3El9U5G
AYg7LK2zE2RWIhqGXlqxKTtduRdNNkkSVcFzLYs6VwBdq9gWyMmpYsRl+i0T1OAgQkJ4Vq1C2Zot
YNm6kKrHpjAl2mgFnR7ykuSOF6f3SVG97Fapa7hr4E2/ecVEMdcbB82ZirAGmiU3r0oQhNeULOcw
3VMJayOhPRmW3BavYq6kJ2MI2yt2XtTbplxrdsak5hZblcewU2r5M/jb7tXsgStsIFIoVOdHL517
BSYEs6LzAGi35vBQiJaggikxwT+PVjjgqxxkA9XSIAaCnHlB9d2TAFtuFDMfQOimHv5CQ4UkjTfW
N1raB40Lp1ZNHKXClMzzleG6zIIRfee4UOIb1WpbgJ+VOT7Jhk4RYYhLv90KhgGRS2oN61OltvGv
UBlo0YpBddVpaMFvRjEqb8180mrbLIrmtelCWI10NGQwCO1AexUla2AulVG4FA3BPKVjf/Ko0T61
PXiFJql54E56pBOXY+pOalFspbaq0R6jo/OYj0ZbuV2hJd+ktEscZPcLa1OIU/QpnTQY5gYNUjC0
w6kbcYAey3JgNaR6egI50d1H9AW3KVZmv6bOEsNNkSkhDd2SQl4e8C9Bm4wq4AO5ju/obNLl9Wj1
ki2qvB83mEv6BS36VvkZZUH/0LdyCeh+0h7CVKKX0PhGlLodKxxuumGs94B4VUeQG26+DBwit6vf
T3AllD6wNmVtjcCVEq4bJE+ln0OqwvQPitr6UdPFQVOq9P1nkq8ZgqyFBZLXEhFWGwvzzoh9VkQv
i6q2pcTqfiaqN35lRSCd9IiMxVZWx0BhtOJnmEDb5vIJhNCVlRZ6gJ+O9dFLJBMkQKrEd1oh1d+b
Yhp/oC1XfhrHQCnsisJ4YgtDowJ88LwJdHfbgh8uyyJ30qABguh5vI8PSaQhJQKKG7oALEM6INVo
1JldTsX0WQX9tffiId0XVufRHLN6/VbM/eZ6MCP/W+y1MPyN2CL2VGr0vcj65qVLIrWzZUp8v5I6
Fh4pA7D/tVwtOrsXdPxnq66kMlaPVyL3Lmp0/LdPZhWyX1F3KUrocEX4yWqs9LugQEHeqrIwPbYk
DMEGRWiROng/+ncjpR8Aa1y6j1JvEDhGf8iBqVMGpQoxhvWz10bkoIIJ72XEbP5uIj0G4EIK/EDB
2dp5cd7yJyPNh7ShNMNXL88LHWRTL55835dJI0Rpl8Te2wOkC1+Syg+mjdoEMBSMrNMaGxYg3lO9
CP9/04pje6KeKGJKK4YArLt8oC6Vj3NxqaYGDpWiEwOMeaOA7pxBV/tmoqz80ulR80AnvwaXGBan
0EOAgIJ4CRY8bR9LKfOOamSmX0haYmtDJ6Cj811U4/MQ1sGNOPrqw6Ab6i6zUsxou6GsBhrUnRw4
wJcAE7Wk3BtxlKjmC60AF7ZoxPLZ7Fv+uCIB4QgEy+Vh08DTlvmPzCqmJo8lRnAXtTU6z0bTvASB
UL92EOg/mWUHEFIvy89Ry53dkHhC8pJqaDZGGNyZU0p525Ot8sTLqr0Z5GTMYA/EmkVTOdZuq0TN
D/Ct6kNhiCAEzLa5G1HrwM52yIfPegWImQij98dUxDvOkcFYgJyQipGcA9GnH/Q5qLHnZi+dhiHW
w000GMG8eayyoSA3qiUAu8Y4KYAVThT/ocInXgacPR0GmpVl2mr7zIy9rz5sv11v9jKRJK/CR01Q
JhrLCEdoG60LxQP1mfaGBx0QkhHUbrUx0sQLt0RS87YoJVXdlyI6GMYk3hlhlXPEra67QwBjOjRx
Kn3rC6n4Ectd8XNo+/CWV0LyZElVtw8VCfZrGZZoghcRyghpfSsIwC0rTMZ2nVfKVyL13GvZa1Iq
YH6yC6IipmTXjm7pl9NtZRbqbsor36lGzqxVQHYIo76YjXG5/6se/kSp69rOVP3gKgo9+MNGQF5X
SrH+0NWpulfYgI6K4OWpK3Jq0YZf7JW8CapNSKHUrlSFJnphIo7gTerwALyxeZnoMfzQfa+8k7Eq
OwmW1N3XTW7iEjbCcJjGHhRE3vpwSypNOvhJynsBDT4fyYpS9/cWUtuQLAIZsOwIKLGM6g35kHSy
fEPeadzsjpdXlSs1KQQsVS1FZ6hULd0UWq/DtcnRklBRL3g0RthWsa/l+2jq8xMt3mHPS0u9rk01
p5Pfp8cuU4odnDm1ddD+lxxN1ZI9VJkSzWiteUmyDrz0oGaHjicO4ZDdcWXJY/u9ovz/qSoiesyR
CSOeSs0XgcbyDukK+VadJnkHIab71rLSt1IrgONTM7EdbAgf2t6QrOZGNZpiP4Ye7H/0EUBKDFnT
o/EyVntNq/JngQopxIFC/qTzGLKVYQhATw7ZXTuzsjfiQIHbK6WqIErT0W1JTa1t3xsqwGSpE0k1
+uax78XxWLD7YifrO9CDU0sjbDBEpyl6b0+zCLiVV9cv1A2BtWhq1D1BSI+vPVMfXH/qoL/rEBri
qs62UH+NFyQPOAuD9VCM941XDyGMPSv7RpN9zFwd7Do8KEUCCs7xTq+7KFPLDfpDkHDp9aN8VRjd
rpNAO23a0JOOQdL1zzWbp4EMnFOAZTMZp6nMw0NcDdBuZHrK8K7jSj0WQhSceqw+yVRN6VrTGzS+
hJAS2sYUItEksJsDMgNqmPwc6tEsXC2VyPdF9DMGbn9l5hJNPGJrKGxgW+qmSI6A68oHRa6Gb+AU
NJzvC9V7anhvGOhGVBl8DRWLTYoKuZbu27CRbgXV87/S0Ybnb8gWVPGcFh5Ar5lvWyFJUQkjtXye
Y/sEIjIBwR+lawBR5o2od9YtN7gQOlFdhAYIP/CQNsms8liMcfUL+nbwonl+vB1Ss3J005ux03o+
fq8G9AqAVtfegyzVggtRmvQp6+9KOtBrEndL4V1dNjRKn9RHTV1URXGpPxfFfeqVPqT+4dXE9kR2
CjfDiyTE1TzKtvJmFoxfM1pYGuP8MehCqEpQ4VjqKvXI3h62wwGq5hYp0I2EA0ix0+8/Ln6uTnGh
WKWTmlVmxhTZyYd5igAvTunun1MkwG3Xp/hmC/+uErpY10VRt46lKaxMpkg5BymLA0DYWeAMCl90
mNxtfqO5uq1c9fBGvDvqXfv+JMnotRz0Y3uj7bWUheefAW5uC76HYUOq89Jt4cwSc8Up8YRdu5Uw
X4+3gvgFpvgh2kxPT/J1UUBZ2hAUtmvW2qsLuVDbm2hnNULFQsbPvVMdpG3hQiR+2ysGTEl+SmIn
KxJgS1PF5V4xxPfVcUqh5BCQkDZoPNrTdYKlSrWnY7svdtqKxO9SHu6vsbh3eQPJmiYt5QTroYvF
LJ4nmGz6Z2VLg/oh3XU2/l9YuXAW1iTD5UXtfznicnYSndhGypndLJAL55qBSE+2/WnaN3sPcEq/
0bedM58LGhGbyoYgwakJtV34YGxXDsraj1loC46oxkjILiDvfdB3ySfLjY/Dfj4mE3CDDUW+1Ugg
zxp/fxyT3ytuyO+/rjFWueWXzD+4nlx/L+27iZbtVbEvrwGY730XURJlk7qha2x54/YA5Hb9lYdH
6dvc/7/ujMkGFg1nn3juvb3rjN2H+f/8+Pk/x6/ZT/LN8w7ZP/9ff3fILE23VEOhOaZj/nDWIVP/
YZqm+ibJTntMRqHv3w0y8R+GruDXKomqZYrqfFr+1SCTlX9QsTR1i5+IWCCw9v+iQaaJlkEuo9Ic
4rzI6DS83yTgcMIy9QHdWzryEBbP8TUDWmmOImf7UNP4u3gQyLoJDNPiKnw/hI4x3VRISolCmXmI
k/5Id2XrDaOroT4CFOJHL/a0r+JdEfp3Z9/kQnNu6dryz7FxF1EVupHW8gxgildVFTUAW0bvffYV
CTf9feLGP2Nb+aJvlF8eUlJP1LL+6ga/awZ/0HecxzVYWhFzdjaSrC5u4SmdGoOXb2VLZD1GTpdr
Rf57Id+4HEBb3BeGH4VmXejQG8zsINaZU8TtXZMra5KUb23Fxdc7n4m+uCNI+tPByuG8AbByG274
2h722RW8dHuwi6/I+O2KnYHoZ4+fm3H4z78fPWRRpSataeTI8zKcdVeTfKRs0qHNZ7ah0wcFzRDV
FUh7E3SKeA7ZuVVsVP8FjP6G7uM20HpoRqVbRc22sQDZg2lZ+UlzSrNcEElSZTq+Gj/NXKQ8Df2Q
qgZ1Zst3gITz0jZ30xY0xBYdK5dGR52DnLCNI0znpzVB8MUt8vbVwTezEKpMHXPp++q3nUSqq1G5
SSudhlrruWYZq9uVKa4Moy+mSC0rl7U3AvVd/1V2/KNl59cG3xu5N6Tk25e1rHV5Vy8npi9SOr+h
dTpQX7d7W3r1frW7kldbt1GfS/vRy130BjaSXf5Azug4/4JeslmE3PUfrB8rc7/4eWWJw6tYJn7z
i1vTMkKtKwIixvA9eyxaJ5vVIG19K742XzFdauzgi+kWu+IYuqurcCFSGtLvsZeWKnlcgstRyfd6
qPy29WAela1/rG6/pafQ9h66ox1NNlP/Gt0lp/BlZeaXQsr56IuzFo1DQWUYKPLsc6t/HU+z07uK
pQu8s8fupO+F7Zpo8Byl/jhLoDJUaZaJVcRFVlTJUtmIKWES4ysnmHQ7q6wbhFy3VWlinWzCqLXc
uVbx8VQvzvRs2MU3BvVa8LYnplXqsxnd1PGT2q7ku3OA/3NmpgyCUsflZ5nudpKponoU1HarHA34
jGH4LCBqERKn/s5c/j3Q0ugESaNS7kGxzqKRV54FxtvL7xJhzRHs4rFQ6SkpMv8rKosLLQqqzhIG
vhQNU7tqH4b2FxDKjar/RB3s4xld3BRnQy1iQSiU9LGTWb4BRE0NoqZ3A6x519SjL+UGhqTJojz7
HsiSsohycaFWUDwJ5PqpdqprD/2/DT3xvX8UDzTWUYkwuF/cbGcpKwF2nsEfm4N+r8ZyzsZni8u7
0yDn66qMba4wOgLsn/pXARCyi3qqUE8ZveyPV/T/MVWYeIokieSOi6lOYQ23n4arDb3YMdx6Zx78
nXeYD7ewA/C5hSz3svbmuXgEdFlBr9mkC7/EXjVYZrexRYri0WrqYJynCXga41MePa5Mbz6vf6zn
2UiL9ewrLZ946s07pjlAx1Zh8LzyssNtBNaNZ4/iyst5GUBAZ8mWrmLexf9Zf6SVUArEQlQJIHlK
b7GmR5U8RePrx9Na3sLLQeb33Vnuk3V6MVB8hd5bfBKE19T48t/9/Xn8s7+vjz07RdSJggReSf0C
e25l3y13wNsMLAtQnEwCrquL79IkahklEWWYOL8pq5siJfu29n2+IjJ+8Wv8HkZbpKhjXkiqgbat
XWXKz1qRnhFeOxZUpz9er2UIZDaKCDtFIzYxoSUArwsCHBjzsrNjvzvkCJEEBCgcAvpM3PXail/R
siCkvY0m6RLPP1zCVGve82dfJ9YCAhQQahtcAVYzgS18o+W0Ce3JhuVzPVcP17LtJcTwrzF5XEqK
Jem8WhdhwmuLIId/AxmacmX7K3uUrsnEbGQhtvG+cGcDiNbNJhuFqNxtdHu9DnZhx2BB8/sXLGL/
kGiDWEl6Y2dkf4Z21L0bbfySti8ff8qLw7AjTc0kzvIP7xcXLw10W4WQT2kNt0OiV46FsIUgRoWt
gP9eOQZ/hN+3b3k23GJdA3pXgDNYV3Rgewd1iteBghQvhsOcV2L+J7oI1W7zlVlKFyKIMh+8f01z
sZqmCF10NBkXZB1w8NN8nXrbBg0VV9+oLg2vrXT4GyurKRZIBVMzAMW+X9lIrSrIuVGHOEB/MHoU
HJUYcJlyMJuVDGtZ6f5rtxo8hxSd88F474eiiq9XyAICnHuY3NkCXj34hzdPOzfcrl1ml5YS3g2l
SxwadADN7wdTGkuTph7bZ4s2qAnuPS1Wopg074LzW2zeJQq0OHJGHh+aOIe5sxOvB5kxGPN85ryn
uS2w8zo2+ALOLl7mFQXgHUZQxf+hoD7/9j8HxocSwjQYZmNx0cg14Knel/4aeDZnr5xgn67WRJYl
4LcPpki/x1lcOJACKqWoZ+vs62GLNdjPYPtd3VTPuhszqzVj1wu3AnETgJQskmMBfX2/nLkAmwAW
NdyKPHeDikXNe3RqwpVU4NLGOB9mMSkJGKpfIWQEG1l8hiwCxErVP398qC6PgQYhpUDgzEu/0M6f
xs7QwLRA1LlTKuE4c0w/HkK+tPvISP89xuK+MdGbRj9FrNh90Sfj0L0i5mqnGGFuzGfyHNv8DPN1
p90h6JT+SBw6k45yQDvbSZz103Zxq5z/msXHswoKn50Zouaz1Xe4BOyEm++NUx8aGw7hdu3hfXF9
NVkWZ2ShCOrg/VapR7nIZZn1LREKOSCkUx+CqO1XdsrFDUkVS9UskkZ52Q7sAYPJaqPyUgvkB9FH
ywZVIwg0UrWSqPxRTZkjyVwv+9dIi+sti8fRbCZ4OsFBcLvX8L68751iW1zrtYva6V1DWzC3DSe/
nvEWNcgQm6gm761P5sqcL6/s71+yWFmrNXN6xV1t97K57XSQqYDJPt65yy7WW1g5n+3iHjDSVtak
lg5w50muUaq3decdY7xdNkUXeRsP0QFPsl7qvHD6jsZLka7Y9F38sDqDGKCBdXEZuPNWzv2g5zVg
JahxBeHnElyRJ5XXH0/04lpC2DGpS3FJqPPPOLsfKkwzwr5uOYx9KG0ABzwC8Pob17dmKlxEBuVW
DsT7MTDnUMy+mN/e/slHItYDBR9UXwvJW7ntLk2GpWIkFg66zyLcAJ5B4xMagI1Lh5N7NAdA0X28
Xn80HuZjoEuIJksa/RdJWwSRCfME+LMmD6ixK7aNanbHShOTHYie1m3RPf46djXc5QnqmarPqCjg
RSu/Yd58y7uV/v/8XjRwaV8+geqpQeDY4zeYX0BBaLBNcehUYbSre+QTDghGP08nnCXgNr9492tL
IK8Mv3walQ3aByEcertyzd1wrX89tfvSEWkbbJF0cMIjFb4HfwdM7AFIFD1QWUR1YYOqLc1AazXQ
LnuSb2eVLUxBAMtCCqyLPZwjCZEnYYCLxp1xMG6Tx8COHf1oPmUHjOafqPoiP/4FAI+Nnv8wcx82
VFyPxspRupgZ46bHTodkxrW62OdJrNSIm/P2DQ5V4o5OeCXtBce8HpDU+y5vi11yWnsMX4oSZ0O+
7daz4yvUeqBBhAX6X9F6DX4YmQq73l+LhpcOFlRSBZU7kSWWFzODgKXD70AFDdw00AftZdhbdnqQ
nHiLpApGgX9nXjwXVQo95I581vchw4wtHlMGO9z30UYPPlsw7TS13a4cpLkUvDxIZ8MsX9+TIhVI
wjEM2kgOqpV2/uTvopvMGfdrXZZLX+p8qPmnnH0pExZjZMUgswvth6ezapOAtqSw9qXm8PN+RqYl
8pmM2RqNGuRi4WSp0pJMJh2ODsmn02O2TXfibXIP7ARnw/Y/D4bzaCbvCu4PA62A95OKYiMbR43R
VOAHWEM4c101f0T+cqVy8efqzVQW2tLG/O6U3lK7s9WD1j53myuKCGORbbwkdBK//xJma/iOtXHm
g3A2TtUoiqobRouAx4SvjYUM09MUPX+87S4ErPezWSxb0yPnoGiMUjsSqCKWzU2/jk5gS5vodqAc
M7pQHmWAToatHf8CB62lp2szXaRzg+VpWVo3+FYH2YuJw50QVSag9WDFB/jyOObcpGftTG0x1yrq
BQFJoNbWImSSUQ6HKDlZK6F33tXvd/28oL8HWUwGDa2gUeB62MkBABZIHG2Hm+hx1fX+z3jxfpxF
5ikSIOW8pcQjHtP7wk13zQZmxWuz+z8gbebfvJwTrMy3IrdMxWURMGLwpZORWGzFo7cT74bX3pG2
c4od797+yaUMslV2/qfwOrjX7Nidz/j8blrrp8mXfgklLeovcIvwtFt8whxtvzqTmbV8J70qbjGj
4+4pNbndVfEQP0kv3VVoKzvkhw5oOEX79trn53j3+IL/jc1kUZnR5kNIEWqRfAUa5sjQ/cFTtepe
CCWnaSeUHQ3n4wN6ac9a6JeQSsA0p9PwPgqohdJgeSAQbVJao9Fo4yF2SJpk5fr581a1YKT/HmYR
q3P4P36bhr1theITlSDUXvSHj2dyoeL7boxlgtCLSp4jY9qRk6AetBVPpS3YiGpv9dc5vqxnYxde
Tu9HXOxbqzbA5oh8I8TQr7Hc2MfX5QEQhZOso9FWVvCtmncWrhW/USRIeaiGug2Ckm53yDiUxR7v
hVPyYDnhT2Q2aG4H+4bE08J1yM3dwl6NC5fiD9oC9DBp/Yn6H2cVzRihBcBPfuTd+fv02HxLtuF9
v5vQB4Aet6EWvOvuof7VD3RRtZWNdHm//h5+8e4perC5AsrNdtrO3ieIQQc7zPI+3koXBwG1Ay+C
p4+0TMkscUR0x2eQSENBvLjv688DDlIfD3LxagTi9K9RlhkZOsR9bsAetaNr/Yj+IAwgO9sjUR0C
6jQi29t3Ds8Iu/3GW8fV7/GoyK9mrNDHv+PiZOc+HMm8CDJ4/vdnG6uAIeibE7YTuL1uvFxAIfgr
ynArs10bZXFt4cVoYrrEKGoDNCMC6r5Pjc5ALF1d69ZeiOFzEYEXPk9WasGLoVQFFrow8EbSKrx4
RszWFPAQ8Pr81aTwwqHUka6gMWxZugm25P3aWTVcMHPIUeI+Ad9yYho8aLfNChbz6085rCM+/iwz
ggA8G3HxtToggh2iFR0UDrPYaIXqIpPkeKFxHY7mlwTLmJUPd6FNMI/IS0hjs1LiXpy4oJFqSgT4
LEIxtjFk2IKr3s55G1YHd2u4vwsttBnhiFMTRRqNS2nR/0AYuotlpabVg5sVCHzhtd35DpZLrn4t
2P3OvwN2jIXadoKM8nNmSlzhtvPxibjQSeBH6DOUCACTqSqLKUcJat1CzxvQeMg3X5DvOs7f1vyM
VDI1VO0pOj7427XIdnEvEVU1EN7AdczFtkVILkq7FINMIf4CsXpSVypGF04g78jff3+R0EWSNiLM
xcp2dfMrHWR1k/bZiQ2zgqy8vHqgYunw8yXRAHx/KMbcCEo0DTveZd01+QvYWBh3R8vB5I7n5hYB
DHdyZrj4Wvp2cQkRWCRrmvHHy5M/YDOWaCYjSziKKeND3pTbj7fGxUU8G2GxiLM+B066xJZC/JT2
6DBeGdJK4nf5wJ2NsUjJmqoaomZ2So0O5k51hr1/jfXgxqdwj77jyrv2wnWuU00COqbNUJ5ZSeg8
+tddOo5DR8IrdNFrE/OgQOfcCEs4azmVD93aor7lVnKw/3ghL3+q3+MuJlljVhkjrYDYvNgeRMTJ
jbD+/DeGmNHfGtJKiqEshohpGNeWNOeD09Vs0pthZvfxCBeD8dkIy51e5K2IigPBSkXuC8G8Rv0y
YVg6Qr1U1qbzB5IYj3ZwqxY3tDjjGZafqql03AQyjX0RbmC9gZH9bn0XnWzrO5at7fSHMrHrV/k1
/TGnu+sp6KW9fz7+Yj19X6yQYJttJ6TPUDGwWn1FaOPjFV0bY7GifQR1rcbf3VZQPKiqGi18/0ns
1oZ5U5VavDgBQ2ObTVmZ594bReos6YnRqR6Lkr2RlZHQbKQRK3ikIvHljjLwyBlOMWYhVk6uI1k+
0Xba1/j1wFuvLJey6IAPitRdtzhLYrY6W/eYozXk6AfWCMyMXZyt7LRLTw1krWmc8+VV0LWLKynW
s6Eb0Hu1K27h/F66Ck/zw7++Rc5zJSRc/AZ0sQHOcAeC+38fEvAFqzwhx/bEH9Jr7OkOKN7dwcT4
G6F0bpb/a5jFA1fsjLohtlBmRd9zEocvUl2g0j66H++oS4GGJrYpQSwXSdIWwzSRnOONpHAPDd/g
Ldpg0ncfj3Ch2UrBx1JAbUgAD0g53y9Y0RgB7kiUZIxbCU5cvkP9+w1wTendMQ5r3+cCHAbsHLk6
04IYLb9dwGebF+VxLQvm8XDbO/g4iv8I7GirH8KDcjQRaPyl2PMjdO2quPTAZlxDsyQ0ciVriZ63
+hDjuJ5x0Qom251Jg4Grbyl0udVu3Kbb9Rv90l48H3L+92dTjdsJu8Ca68mqPNNV5PKoWqSisen/
DZDRvKq/Z7fIv9TAGxtRUFrbPKlHAw7+vgTiiVi+djJ2ulvfJnfZU3sVrOyeS/vzfNjF5hFGo4/V
kUW1wLNCFt8YENFXNugcmZfR7nyMReQesElPywjkHdWDrY/MKTwl9HiA/DRXwUv9XTrKfEPTtZ7z
2zXi4vz7Pxp7EdE7dTCRwybtVJt8p2OXoVo/Ij1Fawv6y995ZvJiNNARlOnx6sri+WCYjV+GKoit
FMG0pNU3aJQ77bBSg730zc5HWdR9aGTznM3mLhziJ3oU2U33+PEnu7Tvz0dYxOBI1aJgyFKeeRNq
HGWR/dLy8Tk1imltb6yNtIiPksizX9P4PoiRZAfVwb9e3Hg/uqP8HWXmbXBErP+23P9305sX+OxY
h+grd+3EAjbZ57BX6Q7dF+n3j8e4eMdT1eCyBD8Lj2Cxhg2iKZIWzZ08PKWnG9UubTIlp/6S7yyn
cdJPKNjRq5W3FUqJq2+Ri+t6NvpiXWPEGOpuBMgnA3vdoAvMe1XNvyWIb28/nuh8gpYnbKZ20Raa
KV7LOlKdNZNVSZRWksNwPcPPcHjcYV28kppdvHbOx1ns+lovJD/X5kLRg/V9xjYp3zIgmNJO/e7R
wSkBF4lX5bePJ3dxGc8mt/iIOsqPXRUxaBUpr2WcfcbU4kkxupUTvbaGi6+FErgfUgCZoXXIVxH3
WxeM8P5v9Nxgsf7+VIt9X3Xy0DbMCM2uDu1h7MDxExzAiXy8aBefkOfjzKt6dr6GrkEDrJqrbTvj
FdmrA+brR1S+IRtmp7VX99on+uPizFSpwtPCRqqK8hcuJAkvobXC89ooi3vSK0P0qcq5DFUK+2gs
vnWj6A75+J93X/lCkIZpvAIWXJLey4b0W0tJOHie7mXtJqsLF9uclQ90scx1PsziLMl4LNWSRQAM
DihUNlvJTZ36SYWvlt2ah8JRX8Vtf9v8mgmD6Lbj/Wl/vEXmnfZH0DBMQ6YpA7jzDc54tkP0uiLr
QFYUxynkCur4a6QkKwWni2fKpIY2wwKRJV3c/JnYVB0WAmRr0p3lfc6Lx3Y4BNknq/w09FdKuLqo
KwNai8sfWckhoDUxpzkzxMFyhdtwP5OWZ2wzKEjVBjt4FR+DrQh1ByBd7kqO9JR+Cm6K+/q236+d
jAugUAt1x38vgbX4zCqNBCPX5urKg+QGdsH7QHSSW/Wz+cN4Cp/U27nULzn+a3aqTsZhJmmNRyzJ
XPNm7cq9HL7Pfssiks7CbXoy37nqLr3BsofOzZU02vptvwWwcze/VKSDcPgbcIZ3S7CIrFPceYqB
HLmd6BaWgAJ2mzLiKviCfryh1z7+IrQGejNG8tDP923mFqNx1+Fb3PShY1Q/ccPYisK0E6Wnjwe9
lNyef99FnO0KU2nwqoGgE1a7QNgFWB16CZ6T7ffRW6s2zXH0jyN79gGXcbbSsd3S2Ux+Lu1i4ceI
GyF2IZ3w6+NJXQB3zbtWA2bLc1b948kcDEWZTejW0tVIHs3j+DN/im3j1G/Ha+lrDNEi/rYy4sXg
fjbi4uPpeNEN3nyFzCiRJnQyeqlq5laO7EZXaYHIxq/kZIrOyrDz3vtzRX9PdPH5fLSfg6rgXVQ7
eQbYK3EFu9xireLdyi6B97TWa7tYGz9f2sU3TKbC4gxyCGuHchHahv59jS3SA1sm3dSKjUVhssHP
zi5vUcJcbWxcegii1isCa6MkCnPyfV4g4QRgTJXS2WO1iR5Lp3VmzXVvm10JVOe1nTZuFFveotuz
Wmi+fFR+D70IhZ4aaQGGrfRUjG9DLEBmlDdoI+yGMXVS0vCPP+3lDfV7tEWwy/6XtC/bjlRXtv0i
xgBE+yqabO10k27KLwy77KIVIHr09WdSZ++10phrbtV5XbWqIkMKQqHQjDmL1pJIg2cyA8yvYFKl
Zcq8oNVWTtGlN1x8Kv/amWW3uA9Z1XMsaHZES2Rjn1TrNzQ0cMm1uFZuY4iP03CnPudefmU53fN7
uVnLsItHOcoS/A6M4oKl//OmqmEvS3GLlc1bSNN2L9Jar/73e/eX7+TCwuzzDMCm2YfTbbTHI2AG
cRQAY3DzhZqvo7mtCy2/c4krDlUBOYjBHbGymWsOzj5Tqa9ibrZo1hZF8hNzihuoza1cSJcr5gsX
Zx9maJnJYE3HVL9X9xCf3VRbcct2E9jI3JXu99G55JAJPhUg/DTAjOxZP8bWrF6IAo8fZbADuzm1
yvu/MIACFnPD6GmBNudzSORq0Reg38e51FaO2YGMd1y5MC19zlNz+L8WZh/YQECNNL2GQSFc9hIU
qFoUgQ2w9AIJ5CLR3xxJ6HeCCmiasEKP9bNDSUEaJGrkzWTXgAAKkrw/JsKQDmSmruqbH9XD2n1j
8RQEJIpg0gQjV6Y8M2mDzrFrkmkSz+/c8bWm2X9AcNFW3w9X4V91DC4NzqKiBwenDlFMIO4UskUP
XqOdAbWajK1VLYvhd+HZrDDnZphGXIVnkf4+ZuiAgHT3+/hbKsZMIGXx+AYepi+Dy6UNTaskmx7G
0KBxOpAsuAwCO97YqNkBAzuVGzEm30ohqe/aOpZuvze/lP0xO0mAqsb1BsNrn6OlA4mxnY0WChhw
vRoVpMHF41ivzSMtR8iFmdmGcb0U0JdG4q2eO1/9hcB0xFO17ZAIIVznJF54Wuv9L27dhcnZ1imQ
AQ9iYQDb0pihD5lZxVXA/f798q0YmVMWCTz0gekXu5e03E9F5Vm2/72FlQ2aD+T1fZpDSwobVKUQ
KGjrn0UTVlAGlYaVQFw0BKIBzCgDMwa2is+RoPaA0ooSb5aG4Kd0BHv4YLhBZJ+/92c5FC7szM7g
ARwOvWLiOo0TsnKH5/Q12JDthJNRQUF8rs/NZm3afM21aRcvbvBpUxJWKzDJQZoEPQsoc/xab6JO
59786McxBY0iAi4uvD5/tgLawSzVAhu5AkRfP6sd1HUdkJhjbD91hlsTY/UTaPvJ7CH9sLJ3i8Xy
pe3ZmQz9yJinKR6DG9dinvHLBElUhHeu7jBhkdXn6nW8r+8n+r3vd3NxZS1d1UBtgjKZzHxOLZZk
lUyAMTQGvE5m0MjMQeZfrPi3ZmbmnoBYaSdBBNkhYM9l1UMBZW/99Y9dQdTjjXuaE7MBZ/y8fa0y
cgV4cbx+Jlup2GGKAPyRyoojC7WACekmPHwi1+IRbZaU6hTP3pECI0LK/ECYT3rfQn1S6H5qBLVD
RPz2F179a3B+jbHDHKBF6AA4pn43xGe53iVrE04Lm3Ppkz5buLDmQR1EGhYu3RbhvdHKNJPXhnIW
Pq5PRtTPu5OEikgRf72j93Z3imUl86AHxJ2Y4MOStare/c26TVN0QEYaZA71VASU8FQGp0Dq7GXV
4BoBhvnklRbqcjj8a2UW1xCY4pjag5Wm0q50gdIQlN5Jm+xt4ofaGtpseaP+tTY76+PBZrnaw1rI
vPQale4BQ2l+s4X2NLiye1fG0Na45SsgrYUjEhwGGHYGDkcnmBX4vHNRCrkCpYTViCjHQWuOlboG
Ql46Uz7ZmHmWQrBUNAGi3LgCReEjBmZ+MxGH52IXAha8Pv2w9GL2yeKsoAkavLbnk9YYJIyPmqPs
DCC8i/0086D9FB6y7sne6M46Bnlh4ho8mqCRsmwF/XXAGj6vJ9jk0lJpYTl8VZ6Bbxrc7AaEyP7U
oKg3qpeg2AdRdeTUPzFyHd8kW+0A1YBV7MvSvl7+jtmam2gVBJoIBwcaRi990J1GstaoXProUebj
fRrafhifnJUKtho3NXReQcLOf4pg17deU0S0G1e674ubCfI09PDAfyqDj+bzkupDy4txwJL2UG+k
qjdRpkA21Dcdsq8AwwQ45TpEkdpv194WloAiE2/bP6Znuykxjmqsg+loh4eN1xTcubZTu9UBz1CO
7pAHNJv//Mz+ZHK2cQN016U4sQGmb/hVnj50/Xjus7/IbJd+zb6PUGeFFXFER9igBlFuBgXsWA3I
PEGmORj1ikuLsXixirNjVYskPY/lADMzJofSrb4F3e3KgbBUYl0u2/y5i5Sx1uhQGkU/MpQ8tXlj
UMhGH9T2yi3AE3hTFi/R4KrHCa6rrrwoL6VuADMBmwcjjP6F0MGM4kiHoMQAAWjZzUTjih5QvFU8
7XRUz0rYicX5HzOzaKwTNOhtKBCC2U886OHw3pnj3diUt63a/ZAH1YdOgh/awi+JCVW2tdbSmpez
yIT6S2+EWgbyz0qnRXEokg1kHp3vT/bFWLnwcRaZplaBSF5J4aPgtC8hHGitzSkvwdw+reMsHrNW
r8D/gHUcFNr+EmAgH7bqjtS0fUa3HJPRa7eqaWW+2bh5cJbCkCIrh1PQ0nG1JoDwVQuNx49Itjdc
5/73S7i0T8DxYWAEhT/YG2bFmACLcyFKFGNBPzhNdFCYfm+TcCXml7L/pZVZ9lc1KDlGNqx06DXW
4VOuQH4H6saxtFKhTLsxX7xpYAOzwiDJxv3zc/pvYxZGEkH1MLEhTaiQ/4XprbXJvqwamiyqBT43
HN9Ytzn1C8SddcgZNSOIfK8N7WaIr9RqxZMlE7oMF7Rp3Ey1ZqW4FXcMYun54Mhoq3TSqRfQFjBX
jss1I7PdT8uuD0QzfaXah6lfpebPZO1EXjKBx0JckCb+z68TnU1l4V0N30+XHIX9s9UTamYp/T6K
vzaysSGXVqZMcdEW0AtI/uBmOeDsLXcT/S1koTGRV0EB4S+4C34bm2SIEWdgCJlcvjDGpKSXYyik
QB9OptBwp5iLptGgr2S35ZX718wsg1dBAUE9oxmcTKm2cgy9Ws7yp0TjK5eJKUt++mZm7sxSNSQd
9SRPOS791WB8oEOfuqABIkeT5SmmDQvS7qRBVkCUA6j99/u25CIGfyCzjNwDVMZs26KJYDQM4CKv
j4oJ7dl7S6x8R19SD7y7NDHbrNjOWcSgleNEEghbGsjPFg17qKNsU0n55nt3vj6MTcZQ5spgfEQP
3ZodSEUyjtAVhtRQdiRUp4qvQNgEjKkehnIhKOfqG4yPXQf3k0wI5mU3YfP/IeGwuKiWirEntD5s
6GR/Dk8jNftaNeBxArKopj3EmBgTK54urSroQqaJfEAMlTn4exgH28w0bFxfjnRIf0gFFEjvlOjj
+wVdMAOqiwlrgDYmEDWz9WytJirCDqFZCfM1ZPzIIMjSWBDs1fiKRwurhp4R5MVBdjsJk8+OKODK
bCFNoZi21sE2wV1utTfcEN73Hi2aMTEBhDmthaF/wcO6CQg86guoMDWPVftKQr6SDheNAMsFhhqg
kMz57oioZ6xrkKCY1Hsmu2UK2JeL++89+VJ8gQUH3C3osgG7MmFNP4dZmqP9HMa40fEmhOp2HPfq
vaJJ1cq+fG0IzOzMYiBlIRtkA9XJuB9/jZAKytyUU7zb30q3/IyhH5+ssWN/vUXObM6KPot04Bvq
YTMD5yAAVBvlzUIH+Ck78KPiQKbsajyYN1Cq/ot5o8+m51ju1K760RiRQhoQZRvyC9H3bbrGRPwV
FjWzMqsuerUKbd5Pm+eZJ2sDJt9tfBXv4030agHVmnjtodr8MbnDZFTFIA8wpbibz3sABEM+pY7B
O0ctk/tKE9Tm7EWxhrWIWQp/tBqmviwmGzDf/TkytaG2C5Cq4VNGE/u1uhmvQg8DytjNawi+UXbO
PYwqdX+MVJrcuzA7W1M9sYuqC+GeMUI9NMjqxxwoD0uJHTOLVgrqL3XuzNascGtL6Ko1Ai6afGcK
vEVUEyfaPk7eMmgO8yxx8noNcb34wV/4N8uQhaTHouACxaLgO3nAiPlgr9SjayZm9cBY2JGqFTCR
IKOE0Z3Fbr9PWsuhASwy+vV4HJizJ3VGCD34EesmZRbN24+qfQv6tan/pWoUkfCPlfkVLrE6o21V
WJmI08MD3wOPdxdska989QnSI/8nn+Zc/sKs5SbDELADgWY3iq7xTAChk+jPS7VPPs0jrtbqMmsJ
6ngNinsqskWEIkeTV4rRlQ2as8oWJc6bAaOGDmvQ50z9tjddlvjfr9h0NM0qXvgCFhPAhzD/Oz/r
0SFkSmFoKCuqIvOjRroqxHVcyAxDEz3Y4EEAuP3e4lIhc2lxFthmpqtEIuXoJP0hrhOqkxdZe6z6
lVbd8mF54dm0vBdXE9FigB8YA/TqHqWT7o9XxUNzyA7D3t6QR3SzfqRP3zv2tes5ZSLUMxNjgA3B
wlnWq4q8iioZ1WbzPGa0O08Ne9v5DTSOd7IfYigPoBHve6uLUXJhdBaMUC3lRQZBUIfpHS2jaxt3
5KBZyRVTYfElSqByZeABEWXunAICPSWIPU41LokYNaIPSUu3ei/A48xpY79CC3n3vVeLYXlhcJZg
VRna09FksK0JTWVBi+7cWL3bRgcj/PG9rcUDRAP9vUwg7PBFxoLbNRSjNSQNjNvvJ06d1odIzmZt
9OP3uNGXRQQ/MB7eDLAwzKmlokC3skEykZwMI7sj6GxJXsGKpjgWahQ0D2oYji92YXV0YOr4ZoGz
7CGpoe+yg2Jtn2xabgDHQBjvbLdh4QAd6a6U9oNeNMeeS2gnMbuptgMr1SNKCylyC80297YWFH+K
/ZoC/cKT6RO/+LTyzOBtEE+FWQf8eHjGLBe11Fcit7TRV473xfgG/ApZioBo0pyliywxAuiZY3d6
UB+x8bnXPoZ+JSV97YL/duhfI/NcoRVNibMW4aZPsxiVO7GPsc1PprnjDfL8r/7YnxLP/tGu0U0u
R8UEkcLNX5UxvfV5LU0Mu3NTQn2dH3lNKxTx29Rjm+wEQO6pOCNBphtau3xXuBjLu4M+NvgF1h5P
FooNMLMTiEyYE+fZvBwNwQFm24KPjmXKTpPcC+v5+29s0cCkUmShHal/IU9kHVrHpg0DFVTpR/mj
XZtuWAgTXFRVFJ0KOLi/IL4USCRjdHcYnTZWqdRsTWi1ZMn7n3txaWRKkxdxHwwAifYqjEht4mkV
d7m+kvcW3ZhECfGUo2lfiLTLmKlqadajUxfvUbnLTcBq25W64iuPBDjkccP4x8jcDcLyDMOJ429C
ny6gBZXvVKi5KltrB0Lh2m99fqx3hq9BNSh0xz/GsM3sTwn5Yhm7sm5zYaJljJxFGZha4nGt7pxc
mOVaC2cwmqx49sG9Z3Z+aH2p4kfARCARjimQYlspeGRN5WofjORUEvVnXa0p260ZnaWqpumtpmra
0RnBuht3pVOYI40BHImVG13LN0n98n08Lpxc+KamOyQQgYAhzG53ppnLVamhlPpvi59spkn8NU6m
pY/30sysrokh1WiGUjY6KtgGigfSry3c12k4bMalhVkSHHu1kccAjnR+clM/kd3/csvVTnobcwqO
XwnYA6gIb+OSyttf60x+S9/d5Q+YxQtvRoUnKdgPAxCeK5m+rSX1hofaSrW9vJJQI4WAL4gv5iQe
mRGJgBVsdGTT9NIu8sha+3/NwswRQy0lI1aKEZgyOweJSvGYhtZKAllerH+9mMV5kliNRhoJp2Vx
I48aHRPmNKuD6b8hNPNvWFOgpQPOGQVqkVONeJEmLGUcirpEUPRO6aqbfGfeV0fLaQFkiKBOPew4
HrXSI9kPe76TXoTHIEaMYe7NqtDZ4nf2u6pHzoRayszhIFTNwBZYVHub7FgNLWBySEG7qJ07L78D
k6xMbczxYY7ytm2o/v79V/713XX6Oi7MT/txsRBS3gflYEXI1z46pdDg3hSOsdOvkoxCcNsPfbJy
Ci0G0YXBWX2nYrI2g+gHVh7MwCUHA+FfWQDActpYXD7ncP4gynRQlaUj2rLJg5mVD62drdxZyOKu
XdiYH3MCSjRRKcBoCoLhUT/jquvF9TWIpJ1EBrFQ3Lo8AGVP1+zawtNq5kvdjSrJ1EqyLa8fWjPy
CRc+18ipUcvtOIZUF6cy+BiGGPflN3TwDoWhUNaerf4H7437CCBZcLO4dnWK2pSO+U2ePo1Vi2vM
vWh+fh8Xy/7h5o7uHkrj+X2iNxSBPURNNc1zTuSjrR/frMOMl4pjKKX+a2cWDVVba3i5RG7s/N4j
fu5jsLHZ1ZvwYTiUnnBkdwgdcJbbP/4jfP3/FAFeTDToqRNo+qBemZPM26Gst0ER446Rp4y2uA/S
vAyuio7cfb+US4bAowPl0InhEG9Wn78wNSY5/hgVUYBOSDm8hNkry1c+qqVG84Qpxi0acOrpjfaz
kZDFch0bU23n5Tt2p75OAyw/owkS1R8LzNwF15g1cv/CM4h7AAOmIWNbM89CPSMBBgRwdrdQbk8K
apfv8pprS/kC3GMEFDME79vzaivQtNCwpGp0SvKLsWvRrj2OLhoAPx36lNYCwJg35D8GLHZfDj+1
+o8pQ5FiMYmCVuhEOin//gYuU6yq5tyCBoojzLdc/lAG6IxVXr3S013M5JdmZiEQc6WPU45Lc+0B
eMspBE0jyImhr+IAyR7RcVWkc6kmNaYO36Rno+BG8TnoTHDnK+GI/Y+i106vqT38skHIGI+cJsMt
6c9/Hm6AciEIdMz7g1L6s7nMBjVpoMMcV88t6kRleLDMlcS+9LFCEQSNGgBFsWGzcnRklpQrOfbK
LM/q8EMpH4ny/BduQGVDniQ2ICwwcyMwqzTt5ckNUMOYoC5onuV8pUG5FNPAgaDzQJSJO3ZmQ86U
ljfF5AbR/KDO73r7L16ZcGH/18Qs3LKsNmo8oI1OjHtkabxH+HQAJ/x+rab0Py/TLo3MIiy0w2Js
QNvnpPl7ahSUg96pgBAsX/t4lvYdWuZ4Z4UiMMjWZgtm4/Wz0zXkTzCcuUkJagdl21HMGTxWuUem
wWWG0fS1BLro3oXV2RpaQ15JWQCrjEpZCcxuSU37uBLSi2cDWo+Q8sGbIGjdJt8v8o+QSib6EAE3
MVcobhXQ3BdPFqhSoTxyO7rJFiI3nrx2E/862Iu8Z2KqEphrC4OVc7tGmxBNFLCrbbpj6QpMe9Hc
ndrWtStBHQTgeYykV5T76wRJS29Dn4zPCgtL4hidnpodEyvZxM1RfHSUY5wTs9IPazRrS422T9Zm
4RNYfWEkJVytvehmesyWH6Od8IUrdmjU+xbyMPj1r82H4CRrEO8JV+XJlwIYg1QEZwwBRZk2+wVl
RyJN4zJuf8FTUT1ILVB/2vb7r3Hp2QNTl/8amcVrN9rAPFRwM7gKQV13rM5TmWG4tcsCCoHrw3qN
sZTJLk3OMgBrhRKDzhV3TmZRuxFUQEvse7cWe1YXNuYTP6OmkbBs4Ja60fayoz2mr90OuEYwek1k
0GSvZzTwTQwnBG/5KkX6iofzYaAqq4Wop2PN7hOvUjQqFW/fO7gYG+CoBQUvpD+BvvmcAOQ0zKtW
RzFP9I+8fCrU62xYSaCLJjCOiz4zNPq+3KcDhUhML5Coa4ZGc3LOg/sqXClyFxfqwsYs+nQ5MkKw
quKqClb3vDNpI56/X6g1C7NgG2tJEUM8onnIq7cwYE+juZYqph85P9Gmsfb/LNR8/LUldt3YAiYU
Xj3kRnoYUoh5WuK2SZsfbaPucFr/3/ZmXtMMg87MqsO6RcGrqpwCCMdozf33Kzell+/cmjfZ0nqs
+HRQZ51Cs4y7KWA17cQGGfqQ1qLfW1s6N4H606FQp6GHo82SO5rbrJQyJLsSVCOV0N0+yBzOQMC0
1gVdiohLS7O0Krd6n5MSa4ei1JGzN6ssV7LPogUbFQeU5qG1N6eQVdI0LHuCgAjqt6S+1srtX6zV
xb8/2b84/c1ytKV+hAeK9EKkE4nPpvXc//HcEc56HPX/eDGrMepRibKWY/8NEOx0zZVJWi8zzsEa
XPurZh4eYQBVnChmoGGlzWeu21bBAWSqI2a5yl3h2aCS6XxtP7ggFe8fpploBSNlBoTzdLDGVpN+
jkf2BGVO6MjbPyYQ/P1rQGQESYEpFGfh0ZZtUY6M4NTl9okBgqRW6hFIkZU9/BojUEkEtBszXVDM
NeY3H73Ra8PuOYja6+StayCZlI8ryfVrAp+IxAA7mtTpcDOZnRFFrhmNKZnCMXA95YHu1vVtI0nu
98G4AGOAGTJxPwPJgG7IbMFCEatpZicy6uzkHGkOuzNAXBbdN/vWHd0S+g+P1ebPxwhgFPdGjONP
ontzjH+eZ2ndJDWmw6JoG2XpvTkQrw7Xxja/ZiWYMS3ciqa2EiDBn780gS/NyDMVTSupp2NoOBlu
RomEidFkdXp9+rc+51vYwvUaOt4WRm3n20UsFgciFsIpBaikBt3NldTplCfOqkMk3aRGRi2BR2Xp
/fsNXAyTC7uzbDLUeZvo0PUGHADlmLqzGwyn9Ss3lq9nJJyDYhe6JnhfwyPb54W0AnscoUIvHNHp
ZwNSWD3e2bQ23oz5Q202rhmkK0l4wS2EBURdUCJB/XL+2GUIIvRQDMKpTXmXE8hsFqnbFf73i/f1
kFQ/WZk1FyJT0psohV+ZHoCJuUfXUaLpsGd9dLSltbbTmk+zI3kIc2hyyAiRNEDZJ3FajLo71NaK
Uwu5CU6hU0ImIgCManzerIzIMbO5JRxJT66GuD7kq6p0i55o0xgIMhMYJWfHPZe0vi1BteGE/LHA
vSoAGmVVKhxvtAsf1fQw8V8786N4IB1kmZMKQjQkuiJa4Moql6mIhquM8cZhpCE0K+tzZcXbmmRX
BlEHqjHI/Wn6cNsz89hmypYH5VXGAfet6vshyHajqp5tG1x3UWJTzHZuMsGuACh/GMJhm0fRD66l
Ja1061BojepHA9tiUumqLCM3rwjeEEabRjL05kuD4kVjE6jym1pUzwE6SU6kYrzSliVXNF3rylwo
fiGV92oVqI5QUp+M3UbIwq9FdW8aIvPCpMohxij7LOjvB8W+rQ0oMxVjvi9a/VmxpkKqU2yaY2oD
0wKq25nsKu5RZ5UJqGRJn5lX4EeQT5Ku7WrSQ5qC4ZfKWvHEamkvNUyioYhuZYZTN0rxJzgVW0X1
JgTIyPpjGKWlY/CkdFjOPC23fM7zvUHyvRSrvaMO3QlUBQdgtF6aRiRuoVpvbS7d1rFyl4LUlA5t
+6CR5EeTJrtWbnweFQeQpF3ncs6dEpLyxWjftaoVeFUR7JgcH4WkR04VSaWj9d2DUnfvLFLfGyK9
t1F5F9j17aAWxziXMGVYydveDrdKI/zRFN0j9BZu1EJXaS6UG54ajPIokFxdxpxYbCnXPRF7wPKe
WiPAe0WdmlCu6AsXfJjPcixeDJvfJlFZeanMDEgp1+dyyDdCAno4Unt5w4ruZiwxBq6YzbMACC0I
DEoSkMNr/QNHyrMycW3JyLI1hAxKUt5DrxQkM0S/1TtQXUKTrnUGNqo+cOYP0MNkFHcP7mVp8S7L
1gdgg1e6BqnP0JAHqqj2YYyUmoq0Ok1C6kXdN3hJMr0RPPheHnTXXdrt7D7cQtXgnMlQ1ZSqO7ls
fI13RylIryDKvGk6cY6JHGIYYdyQUQZdS14lThTiTEBnc1PnIqNoF1c0io07NJ88YFssHBnDTcy4
D8VON+CqumWFuC/L4RZvXU9yGG7LHBLMRpMBixXXL4lpnaC8cGhLsg97vD811t6u6nQXlLbkmOF4
n3b8KCvNXtfYkatmRK0ufYiGNESfUMd/gWaCHNU0aVQ88Eelj7/3WNfptZaNbpflu9zqz9Ew2P5g
xyHNwR9PmzR4LyLzNlMry0PZdcSD9w97UN08GW/aWHuxy+De1HNKohI6HV3rawF7zTXr3Sgjk8aV
dYckcp0OKAGIkg8e06pwYyaJoEOjb3iaHBkBkx7I5hIAsvhe5Moukfm1NIAhVTdPtQhPlSSh28ia
jaWJNy2dSj48RQvj0Cb1SEOmPtVlfp3oLcQOBz8kybHWw5iGRH+uI+lnV5vvgvEfJibVB2wDDeTR
74r4Nmj1QxdpKZjhqo0UyZ7Jk61hlcfQyjXa2qDa1qRtJbL7CgRKNMPnTS2eASGRivdMG46a3b90
uWQ6nd69SxbOSah1g1JS1Ls6K2yHcNWmdmgcGsOAYt8w+qroXFsN38Yk2YyaDQUUcVeFSEhyZxAa
2PwuDY2PpLbB2V9W7wlCeizCXZXjdVPpoRgH0sFY3aU227V64YDzfBfa514xCidrJNSPLTsRI3eU
TLuty2hr88KLY8WHAIAPrRs3EjKtQR5UAObcl3gNMQdXSCaG+NurPH4RQX/iteHoauGnleGpiCyl
5ic9G2hhmRueDFtOGqfGolUQGm7wvxedV+smPqjWE9aWqA9jVD6mkrJXOAglBnunBBoIfVI3l36M
PUTE8L55l5NX007xQlJBiE9Ttym2gpuybxrtRgQYLKi1n+B73IUA6fGi3aja7ZjHAaqDotl1PLlK
wvxNCd+jfHhFbA/xvuDsZNr6Lqqbs9qAtW5QvTZCMhr0UxKDc7QsDwqkYg0z26gE2aBpaR1ID1nO
/Bizh0Wd1pSZZ8mq3RZDIspwlQKBWPGe5jKYTRTb4co2EcQ1ipLTrowdNoDdR8MJI9AYKVHCkBsN
n8kAgkpibwwG4HN5K2TwDY2NC8YCVb8apdNgg1CPHbLoNitiiqTvj4G5SRTX5omb2Fcjrm31C7o7
dMhr1ywwioO/kIIJPkodkR/jbkDO16iA/KNlCi8wY68MMeZntgA/3RVARXRjCFT+sUlukL78dqyc
kJzz4mjaV7x6LEKAPGBrNF5yrPawT1nvo4qnTXfNSL0Zgpxy+WS3Ny3+ryFMcdJHjhWRTTW+D/Uu
ikNHje8Fhlk4fzVhvgWvHed3Qa7sw/LDDB/i8roYruLGdhQ1pkp9LtSDFZ6lRKNq9CxjpS3Odiyv
D0lfeinDiZ6fqrIG+CHwu5CgV/uql7d6jIxexdC01l2zVkH74FnZKy5TNIk3rfnQ2chQ9W3anVA2
e0PYuEl8lRU/x7zaA1CE4djHlOwlHFI4iw8K+UUG7lhCdaTKpmkqvKi4TXQDWKvRtaAEonfPTbPn
nRtlMjW1x8zEJE/4bCrNgQ0PcZHRRH4rID1l6pkLHKmXgP5Yt45tt9M49sooHWLSijwK9tyH4GfH
P1s+SvoOl2Uqqa4U3pVB4/D2l15dNapnpLUX6y0FwzrNiOIETeAitkOIXFTlvrQS2hqFF3Rsx4fr
iuzNwB3NXd94efZohBsFULTxRwWYxLBj4JYNyo2RJo4UZa6OIxnfac4+rEg+stpyWfmexxbEXPKt
lLxVeFqx5OzA0Pmo6gejh45OcFuYFVXHTVkmfpZnrtziM7BHajXpViKMdqxwLS45dVtTmXGQW+2J
uklTqPDUDTSYz2AaV6GKY3LAeisa8GMy2JSEN3IFgoSMyU6rnpl2X+OEbIuDxj9s9hEmm0T6YRbA
HOB6SJL3MtyGSOsMLXQV559avIn2VMWPenFKu8NUwCGoHTVXHMvmjmynrhpeG/kOIU2VEM33+npU
91F7xNyQ32GzhvxBYABLi50sfa5YQ2ucf+awbdutWj8N8i0RNc2xlklEow7EWoBpNoZG81FzY1nz
BPjWmNpAuaK9zurIz9lbYIUOihdHMjaVvImCDdN8s0f+q/ZieLKzh75MaFNxpxtQwox+015J5bnp
t2WVHDUWOBzE6MEv3LJoV8e7yoDqqbHLglfw2ACESoNRpQ20SBRMeQc4GJTxOknumgEV13VodO4A
r0ILycNVQGGsNA+AbATV3YhgkUOnHlMaKFdDd1OaR9m+H/Jn1HaG2BFry8sWRdJbSq4ypaHcvNeU
06jrVCp7KgXjNkaPsm7xMGRBswZyVKTS3Ch9Hhvua8YvtbQ8TQ6Qnm80dg7afc+yTc3AayPFxyHr
vVzWN2kpHgVaF6B/QHKXkPFSPy1Sx5Lvk+61jLdaQ/yo33OoGKk3NpE2vJBp1CZU5HcsemmL1g3j
/FbDTwmNmIok9FsGNgILxWmpUiPGpxbpXh2Zx9DO3axC3jTB7frSq291fFKqXwkSh6WezfAmA0Pq
INnApvYu/oIjlziMRngQGLtQkzZp/NQKvreyyq2T6hknv6uAX3LEcR08g8xt07UFzc2tOSQ3WI7B
ehv4cyDJfhHI6J+8RVHkahrKtEqAtU/yTDugcal7orTcnjxZ3eCb2BXw2pmqhbO8pZKRbXOZULvX
nDa9aeTbJH1i4mANgyeTD5v/Yu2w1zqfJ7vC2FuFBJrXbVk+RtVZL39qvRfmMg5Fj0kbEiM7lDSq
NlAqdXMc5hKGDxVAT0pLpX17JeIH3d4VuivQTUU+iYZf1nCT2KVT9T4rflnSsAHfw7YJXis7egH9
nxKCa9jaCnKfDqcyxbwEmfKuBAajsdwm7IUMj7UEnmVpl2l3iSVc1JRbRSmpnRvbCvpuQS2OLKuo
Fiu3Zp5f867yuQlF8fQ5H++FATlT3m4VSdnKOCJVI7iuOvkADTpAxQDPkV6C4m5IX5qy2/SgNwbT
I4i/6q1lvg/B0NO+M0EJNG7A2erUUuBOE1sC/z3HaJ3QCqBK8AQHjrDwXqh3dv6WRqe2/h/SvmQ5
chzL9leevT2tAY6g2bNecPJBcrlmKbShKaQQQXAAOA9f34exqPRgeslfZa8qI1UZEAjg4uLeMxQe
kn6fKdDjpzwcxQHGypvUftTZDxws0/2hoRgwQQCWjNwb3JdBlF7MAQhvPxKEWeHC0EC81DyBjPZV
n+xMkAUNbiCByjdjFtceyrB+38BPoHGhqV6EtZCRmQ8bLQZWTEN+nmVBJfEYw6kjkx7MJNt1hrjP
68Zr2nJjAik91cpnpYVRq3vW/xrLOBQN9VBFC/Qh28eWERqGti9iJxjxzwO2WoEHIComA6Ka1JKt
Y/Jt3KKy21zXGpoOyADJeB/jqxiE+0U2BRYOsjMAQEDR/k1N6Og/Dq3jKd3yQIF8KqrhDRcjwHeW
GUCULzD1KarSJjLEprHKeyFu8yLdu6XaVoiBuU42MV7Rs2VfJwhAo/gCVwsu6jzo6VVmwY1Ubzc1
7gpZHi0NPgi5dei7GhKTIrLEGKQQnEkmwLWT/E4kLnA61yo9ZG2PQzT6cZ5gKDdBmjofRFf4qoSY
QWX5hfMGKSMvFnkwurHPqRXJNHl14zpwsCVKbIGhQdSeSNgV5SaxZGDUuZ8pN0qYFo0tglB8p5Y1
QeScoAVPUhHOtrFxZzuoxRQxUwZ9n8I6vQvUeKwNA8+RG16PUde8KFode/O1xkRGyZDaadB4h0hc
V+3LrvSkrm9aKDQbRf1TxONmpFDVzHZNii2Jhy5Lb2zkvtATRUcohz/YiL08hqa6bcTkSQC6NJb8
aEjvNRSq8ajuqA7obEV9IQosyo1pTJGjmk2ZSg/wrMByMuRZytPmbOdOFYIjNsYQ31SWPOB/t7FG
AZu18P8DxGEqjtCS3jbklvU6ihjXTgLoQ4EoVsL21GBH3DL1YG0hgQAfuNdYL67nuDkSpPeEvmoK
QrXJL+SoEHpFXNjXlRuM9nUXz3hXLnrl8zWr6u0Qt29oRvkdADFEuzM0zbOY8Lu+iawhidwWp4A/
LwmwxCcwhkPh3uiwDVWyiuamPtgm6PY5TJfhwv4oE1SKMrwzEj5GjGuRKOIHnQ0ULqNmJJJ4b2SE
4uhaD6KtIw2C93OitoPTPlsO/OlVsyNIfeeGHpN0/ijy4Qo2hQgHtrGVdNhabvJAbO2XpkBpcfuA
mvKjS4C87MQQ6RUq2D2XhgeW9a2qya6I58i2RGh0yCqm/r6p3BuoIEda1e6NYt7DVBOXMQ3motjA
Cm5r17YIGzyrpcq2KrU+EQxx1cVXGkCvTHa3cMeMah77RVMBliaIsRvp8FTz9F1lphs0ytpXvDjO
Y7YVKTuIlgZGP27QW4nsOEHC0yAZNp6h6H0/mQUkIJX9MempP+vTW0opdIK6rbH8gOaa11PxTjNs
rq5QV7U0UQXIDwgpL+iII1mb9Q9WaL+cuIGeo8tfNA2lnob/chOaXbtWBgAqHIh8RNEuaGpt3+n5
LRAJR9BKYm/SyxFuIzZMnOPkKRHOlitzmRImLEm10aj9ELfZneWIXaY3z/nY1n5l4k3ampIjd3Fu
CkaR24hkA6PoH/Ns4knbokGRGxUEnGqJ75YizYLVcNMY3DO7rEQVNMsjpTVuQNMFEty7nl2gGqFR
481Ipg0omzu5oHz6YUvK5JqXeMfDR/S1cqxjPMtdaRZPqVDZ3mj7u7Y33iaN3Q6GvMu6RoaTbTtB
57rbvC5RtLTv2iFLvXQwklBXeK5WzCoOekdo4CTI+ErWx2FHSBJB9+PJ0TuUVqxHsIthwKff2LLd
4634U9PUvhmNPbPVTW5jz9Y21H2LwvFNLX8p6vxhSNACremLNvFnYhW3A5s+jJTcamj6+znTm0MF
5FygaP3E0f7yuyqDUs/c4DS11Y1RGKGVT3kgDPtnp3SIZWv6T1eW93HdHqA40m/Qs9FBl8lzF7F2
vuv6pXzq8iqkeN17RELWDylJ0KblYrWrCX9wHelxPusBEc4YARL9nJndE3yFAzZCtDhJSsez0vFX
2zv402B8ldXUBWOeNJBNRnEx65uw6ySfPT5xdtc4Rr83UrffNOMEgH/D3RvWSlLCV6FMN0M7KE/C
B/NeuaChhaWc9C60Mtc6NEZsvXSwGH4cpdF8SagVeapmAA4oZ7yb29oNMqmsKFfOFDZtM92bJT5I
NZjztnbsEtUlUvs20SwAAm3jjtKqfM+yRkSzEsNdOeNiAKojvcpSKEZKlLTe0Klrvpw8pRqORSXf
yRD/7AxS4cUwtSUArEhwQNaowGi08uG5tWfy3peCoFZkaZ/E5fwRpyONiKPSAFa2ZFvrBQuaIjOD
nLS2Fy8kJlGodjPJFM9OB4VH0EItdEWcZk493GfMTzItjnhv06WwWM+dbxk5/KvU7G6oI/utxjpj
Y8QK9YpKc3aIrajUDThNCSXFzohtimpA4Qaaq4uNcmweaXrlXPOsRlmqiPOgTCx7U7Ri0UlGUayh
TQGRjtJMAx73ZdQRV2xjUP92qWXetSRv7/K0be3QbcffT5a0MY+antRfFTVRpKlVMob2PMpSeJOT
a+1TD+Xr7Gh3Q3Flp/O4cSeYgFbSQoatYBrUljEeWNQsPX1wjFe8NSBEl5nFJklb1OfFEosTnoYQ
uV9SR9u9NU1e3U01KoL6bNW+TNI+HFWcfipnkLfSpdoeHJoSD2ycs42dKiNiBBc7qH89CiipVu/F
XMyRRkbbH0w8pUVVxKHZ2Uh6pwFIp46kO3vR9ZhKjUZ6UjSQ8p2TUEk8MNuUQl1JVTwwDBTMtEEf
3omR2c8oddVPEKq1G4hl1PhvdNbpZpRNTXyjTXa7TTqbEx82LfVN2gmFRIXnN0UdZz/AQEjALQZ6
+oczVSoQDHqJxMnEIQdxt4eRlAv7eg8p7GgELGNaU3q16lO6RfMJxAttoOBHCHMq3+Kxxn6Ly96V
9w7YyknEkKWyXYYDqQKDSVqHVaZwY0HXrkMb2pxdw+f5rKEcCDszr8sbOkM6bc4tL69rnP1uisNm
4Omvjmh678kR0cNvJ2LnSCbd7i4uixmJ3uzqW021NJzdyQ1j3WCeAC320OiFdmRFbKBKZfdI4YBh
6xP1gsR3uiqxEe4JzCDQqXVuLLhBk0FHpOIP6Vw8AWm3w6tVAPe+UEyU7uD5bDpamGuFvMrMnm51
m9sRNYS9jdEp3iTahHe+0fc/dd6BRTHj0nHqhmy1mLAfjdsle72TFoKHY13ZDbORbM/OYSTCDTsT
kB2BHlfQ9EiwpkHAX2bOUxir6Zpfp7bziH402cq6dTfO2OH+zntY9A6OuXdbG2XsYc6O3Fb1traK
pRHRz822G7V4r42ds4e2mXPkRsHDeZqLj7Qg8abj7nA1Y5Gvc0cmNyayvP2Qijz1YEPcPySD0tDd
zsyw73OcSzhweX2WvMztsuqUWX5NNePdipkdlq6srhE33VA6TfMLG3Y41tJhH8wW+mbC8T50pZve
Z5ldBwlr82e8s5ObSkNpzZAkDns9b1w8BTXbhsGgTJ4hfBDfdVlHPQks6zXshewbkyjWQFOxwlaG
CBPcO4QLE+Ykn2EFlqkGUkJChsRtnDCGK1CQuZ1xQJJUP3eCD8+248ovkw5NYI0mfS96qMyVGbzE
JreMj1rJSxHAhrC7IfiYm57p6pkkGRrflZB37cwQFwtHChygWNyZKaShE4OjQkYTtitGm0GIr7fG
JwM/8vKOGT+yrEXqWqfDm9OP+q7OmLimoywec12koWGN6TM06JsMl9mESCe14dZMUJqBz1gViF5m
R72IGZ4MTpe9VLnK/GzGFQ877O5HlTllG2oS1nhe1eXdeMstNkxXylHCd1PWHQTEbOg2S0EMv1Fy
adUYVWV4LE7T107JbMQphO+1RwjUw72kp9PGhPYAtiEl/TFmHM+8pOEmWge09cE8JJ8ubKKlhx+j
slAvV00+OvQZlZvqWOc6pMRGimo1RznCT9OmPVro5B3AcYN/dGePUZ1TjflCxvmmY9SCqFZOrkso
ukQGyvB8mxZ9zbwYMlxgiUoz25sTWi3cWEoQZV7nvwwjm3dQQ+URLSvkVXPfpn6CR+C7rfQCryTe
7RuZOUdjGCFRrLlQepJx/JjSGYvnFKiAVWx5eXRxG8i+c/DygFza1qQFfEEhNYaHW5yGeZlSFtT5
rO9SAHaQ/bnm4vGaMXSwDPvK6PPmIWsM8pG2aLxoBUsDE+l0qGZZ71mi87CcqiwoLHMI3I45Ec/m
IiQpCpgKj+oI1026RcjMIdgk6BSRvJ4gFM17GeBdjNQW0TiqFKmPiTviQLhzfp8kHdppY4wn/Wy0
TuSkon5Mc0srPPD+623BKjM0uNY8WWWyPA8dhALOeIRGLoiE+ZCBlJoo/UsOpghz5Q5eohi5abEN
P9CfcGevYOgmcKPMr7IRjoIeoGBVkDYzfazrEc/0dK7MVzOO0W60hOpehEph7AbkKepJsQK0oh8n
44qken6PPDsU3bS1bXGAZ9FLXMtXaFo8DqIo/MwsZ5Tm0Qop6IM+phsot6KNCe9g1BUq0ILz7j01
mi7Ix37bdiTzyyw9dDOyAxAO91NfhUVcuoEh0BqeRfrgMgfFslaiTll8QAgOp6c1rM1sofeq68Ou
7dD1RMmiRG0z7zbodwuYtOnpRqXytrIcx9NqRSCyItGr1VO1Aamb+3FmwCxNaPu0THAldo4/pGRf
jgMPkJ+BTr8US00xouWSWCSiY/kI93aFukF+l0OeGwRLO/bmkUEoKykOJKsJjnL6IEZ8NdrY6HqK
eGezpket3ho2sbXUoDgU0WQW9tQ4SlyylOVt0GbVk1M7HzPXtiTmQN4pQ6B9NXeRqJGOmhJvVpOj
2TR3KLXNZYMeS1KWATHw08TlrqcJ7QMl+Ww3lJrhg+bzWQIJtiUKDR7HZZ9zNYc2kD4yd65EzLkP
njPKvHP3DuEbtjEsXnpIkAw/UbizYQd1a7jxszmlqECI5GX5A56GKgQBc4gGeCEjSchKlDnx9/fM
RKsV/z7T4088W1hYjiq/Z8NSGZT4hZsM/2SkOVwyocAULn8ZkgjDd5DpeYmFMQRb/jK9VGGpm3ut
wn8uaMXvSijY+bKNn41xBlN3SWuztrJR2EAPS+rtsFcm6hx2Xh/BVlV+SqubfgF2IFe6y5GdB6mT
lFscLukPJZ7pMhdPNrJWL5sNCNRk9aece8NXRfxmpOmIQjlywcJEpT/Pppe5R/WzwJURM+qPYJSE
jqK/Zi7HkCdIR1hSRXixozlOnDqAbSxkt+3mTkIRFOWYwksr1ocsxiOusOunRCGmCRtPkmy+s3v9
i47onAwCl57ekBEVmuRjbpJ9ydx2Cxkd9BE52ShbewRk8wv5wbU7q31XWtxTWhaO2GvmmDwgoYby
cb5Ji/RmsLjAEFB+KPlSmJ4B8khLco/6Jm6Cgre+Fidv7fL4KhechNMnEVcu6uLWuJNGhe08FWiV
iCdcI9f6MISWY+76nG/L6asb8qC2myvVI2Ft5nwXDzXqto4OQpf8bEbnoepQC8hMq4CtTQlo2eAc
pczDVDSb3qTokWKdPWW5W8vB6U+aXZFnSLPHvg8UisSAuZphR9W2de3XSSSBo2x44027rK+v7dJ+
il36OLAEdF1QenX43uKh/qFPGhobUu4BzgnnVPvQUCmzxE/dzMZdhsZ1yMc4xLZBFw4FrgKztdoh
EERuZIvuk0KqY2YaXBsJGi3ctTRYx8y93zUjlO+L1m/xl3Fh/MiZtqddofldzPddOn85aYGPNdrK
AyWsxjN+eptL8dlbjX7AS/Zdjc6jhICX3znVi2Wxvd7qZZDVxU2VDuGQoyyuuaDgGjacE5qrFAYs
eMa+mVkzehYxngvcNwGszBgKHuM+6dBa6azpnpPyk2ScBdIGuImjNOTLQb/LhkmLOtwIcQZ0hjU5
1KfmbPum0JF31EhHGVQYShO/aSMHz5H8wy35Ia2nm8a0btPWdqPF4hWVwaz2NHd6H22ZRH1hf8VT
vmdtcoO8/BNo5DGi+KxIgqZdC/CJp/qMeOY0o4g6JKjdo76E3tSmUPHgVbiEfKXH94Tqd8hN28Bt
IMkLTojwUl7/SsbKDascjAPu4gyIoau3gnf1rtQ0AItk/Es1yU9FUsg8SbwhdKo+9VG4finT65jF
3E+r+IEZeG+oQh8iq1T3VPRvataqg97MS9PPsMKklaivV/MHSJCwBqxIAeBjX1zpIzhDWso+3D5/
m0G08EZS9kGuO/kFeK6xIBBXsNI/EHAreKc0c6GNbrXAc1F7WrQQRogGBblveKjObPod9+ETElYB
koo9vSLCM66TfX41vMrH+U352i5BE9a/RCU7C5w8AeatMIYyr+ektRXxbfT8HBzfbgKUAnR0iCSg
kfp//89//ff/+7fE8DPqwjp0yBiAhou4C2wv8ZFOEPNS0aaMUYH33Qe2EbulavxJvTTMnsgDCm7j
Fq13H7KGYV/BlBKhI2i26ukSN/As6PHkt1jBNzszLRrU8IlfqQ/VbSHj5U3sAjPkDGL5j5muQN+0
44ti9AQ0r/26XNOc69i8N4idF/C1Z0GiJ5NZ7aspg2Ce0owFNtx7ZHwxrIfvF+0csBwyyYsTOGS8
DFNfbZEinZs4ZzYEGR6ym+EGALqdRQDi8IwNtF2uFtNZa8dk+P2wZxYJ+gEEwvpgI6BytvqATU2s
OV8IcVree4P+VkGUh3WXkLxnvp5hLeBkECltC+ShPzekIUzeJwzkiiYe7uKpemOOJi+s0G+qwuro
/zHICpnPRxQPYwOdMv1u+OK3fedr0gN4DgQ/eEWi4QdI3w55kum3/wSgD84tRPgX8iJUjld73XQn
LQbIEa2TGoKkI+qSKPsAdULbC2Dls+sFFwYDpRxGAJ3/80uiMWWPFSo6uD1/mXiDZrBJvsS2O3Oo
FgLxv8ZY7XXUYWeBNAzkJNeEIVrXbkXFbgxecSjAjV//YAOeDLba9hzVTbvT8OW442wUagZug+I/
GS/s87M78GSY1Q7Ew6NSDaGTPypxhwIKEudLLDV6dgwQlGFby0AmMldTcSrawwIHpC4U3nbYe8Y2
+QWg967ZTbvaLzfoMlzY85dGXM0KLJgqbpWF5nA7h5me7YTL/2M5IwiMQByDmFA5ARl/NUTVzks7
BewrR5tKZLftXduivwvhkefvN8IZwvOfI63OL+XDmM0MxKhxpmwDpgsaGHxMd2VVUF/WHd24ms2v
koXUQ2Y4YwqDVo99b5uHHpiwCxtmmdffosnJvBeKx8kdqsyRpe4iV8bzdM/iwscze7DVpsSRuDDx
5cx+N9SKtNnUZtxQiFr6Y1Q96/506K+s0Pb4vRktnH3j9vvxLszsN5n4ZGZyNrNqllD+6SqYXyzQ
wQHBMb6OnR/fD7Ts97/PCya3BIHRAt/lz084YaVmZgA1L2MUtOQbDBa8wrqkEXlplFXobUpVQIQA
GzRJjrN5NacHnl5Q2TyTvUEgZJFjQgTRQbH5cyI6aypYxuNmyXUa2Mh2p/x+dCF1wExAQS4MdvZM
Q2144Toz+D6tvlqXxdTSoH7uF6IGVjJHa/T1+3W5NMLqi6Wj40JODox0N1dblpErCPZuvh/i7KJA
hgQ+QdBCZWt2l4aehUo6RHXaDZ6ecq8htk/QC/p+mLNb+WSYZaYnW1nkepbg/YybSuc+6M6+bs3B
1MMO7MJ8zn4yKEm5UKW3kZutYtPQl4D2M5yZtjnk4lUBk/cPZnIywCrccNZVfNKwJk0NPKp2xM2L
9u3PUl0Qpz27MCfjrGJN3FEbIlHge9owORGdDdDdiJL/JcOtsycGj7zfJHEdwh1/LkwnYUwFySoQ
9vsGGco87lSn/ZyK6caq1ZGR4oJczLlpAZ0I9q4D8ht0Qv4cT1lmwqp+SZ7TpPY6I78WhfiBjtn2
+2U6Ow7yV2aA/8mMNZGr7bqKqQwXrqK3umiB4/s19o//uzFWey3WGoLCA5YIJS2gkd/nxvGaurxw
dOiZl7Kx2F+B+YZrDgTgPz/ZwNjM5xSfDC3+ZxUVm3mT3C6ODslF28gzAi5QuT8ZaxXTcovGbOox
pcEHpBiVxX28Axp/p/nAvEDeyQiLY/fz0qP7XHQ4HXW1KdLRGuDyhU3Im6UgkBHULWQHALLYEqDz
vl+1v3t0GssckSRZaOZbf3PTSSngYQb60j6/7kLgCw0e9reLI7O5q/yF1i2eJxwFhES/DJWfBHzj
BvOvbhtfWNmze/TkF1k+y0lQZBNVk5wFuNazCtryLtVVWE2f30/3bLZ2Ot3VLhUtMAftkAD+SYFo
SuIeiOR6svx8yLcQ+SNhBaAqt4o9YA2HUUv34FlyT+/GfxDQTn+PVeAcObEAhcQ21mb9vTHoNtZ7
8HIyK/h+wuci2uk4q8CpN5bZx+iS+jRrfLN9s7vHFKh/p3QhHpZF3w+2/GXrzMkGV9QFaR5EbHt1
NqskmU3gG2eIrre7EuKFqIlDdP2SR/rZA+Iwm6DggBbdmvnaQi/KNSaw8h3WXhHUClGaCDIdwHHS
XLjffoeTv02JgXhtIWpCJH8VAlzIU6k2xw1aI95UPoSFHhkkllEjryGsxAAWQ2Eu/oQpMTYuzskB
Fqz35b69MjblTXmPsoQOEUA3uFQAOXez2ye/1ypIID4MzcTxe411DzqH5cWXvPN+p4ffTX3J/08O
ZMGhP58CxOFXU6iuhembfh6NcIhvkE0G9lEHmMxf9JXkrb6taDht/0EpDtqAf3385SOc/AYmKo9O
UWOSU/aCHnFZci++ZDV9NuycjLH8/GQMB/j1QV90juau3YmC3YyoSZPxktDZpfVaRTcE3pL2JTLL
IafAHelQKb37/vCdnQiOHSz7oPMAUYw/J1LpccnlgrjudLlJ1KGgBrqkH98PcjacuJbDcPHiziCr
aZSctfbIsCcguwX6sxXo7nNWPZLBjYpLydH56/dksFWsdnuo2qPOh6LRwTkOofkeZSFw2r7zBpYP
/I4hDLPtxYWAef4z/jXD1Wd0SQ7jcY6FqjmYOcQNEv7UDZec9M6FMChxoJePpA8yyKtdR0w+9+mi
kuZilFS8dngIdM1deukbnluv03FW6xW7EqgVhleZC2BYDQ4FbX9Z5hTEAF1eFD64NKnVeplM6y29
WmISB/1xfCIUsCmHeYZ54a157p5xkKosVnYuFClX90w9QLX3t+rbtO8hGJ0cFt9Bsr0kGXU2Ap6O
swr+pjFwBdopMrGdA3oWh4gfuhEHdaUf5YeNpCg0dc/c5n7nuQ/CT6NLAfD39bKOwae/wSrMO7hO
nZSn0MdoBwrQYkpeG3Qo9sDM0VdZVfq+N2orUlyTh1kR/CZmAopsBnKWM1lDIDP1UcaE/xpBuYu0
2bi1AKDeNFPZBQDgEU9a4I0kBW0PBcrQKHLTGhQ8bYrmlhXwnhnmwnfxk81U5/wATHD+ama6uS0U
G8Fj6ax7YQBfg+fYfOPyWnssIMXvZ9pQbXNpsydV2DICUbj0nU6zPdQknB0wwzAuh/3MlWRKenLI
Bj9tpIoooFoLzrXzSyszbmYKUxStAjq3hzjzC0zcFfrgojmUoyRAoosaNDeLHkqbt8HEWwJVA9MN
AYSbQ6KPg+U1SVOHvLesEKR7M6J1FR/mUtf2aJMO+yaBXlan20b0fZBcQsTfFg2UfvjO4GkHVcA/
IzFwW42sNY6mSzKHJb7TUGzbPvHcuQkLV20YDB6/H/FsWutQeKmi2ENNwlZDdnNamY6BozfsAdgI
0j1gj1YYH+0IOkw3l8TLz11mp6OtYiQ109ooBowm1RcFttuu/3M3LtSsTuazSlshijT3+YAHK5nj
z4rQazWqKIGSw/ff7cJE1spBHMQhoXQE+wnMuml+tJtL18kZwfs/ZuKuYggFIWDKSkTgFgKnJYAg
oF7daQ/m3vQrP97Vhad+jvflswuVw0XFsbuugLjwwUn18Mfd9/M9262DcDAAqwif6J6tvmsDAv8k
ZnzXwR8D8D6X7NXeqTB5pD4U3fzJgxfNP3nQngy6lnlUOezqxgkP2tl0jnUR31ksi8ZRC22czu8n
eO72Ph1q9bX1omxdkWJ+QH5GIO7sc0oCmPFceDWfvYD++ozruk3qcLMpexwAt8vQN5Pj/VCaaESK
eVdZMYQ29K+xBlEqjrX77yd49o49GXmVlMdyIDLPUZKwce7aPt5IAmnVAc90CIN+P9TZw6EjiFGI
rIGFsLplFfhvKjaXU+7GEWS8Dno2XrjIzw5hEAp/ItTa6fpwxIrETBi4YJUUqdfnLcA29PH7aZxt
sCJd/dcgqztUmAqKHRr6FOYmvddcr78GE9LPjzwAUOQrv6HPMuJXZHtJqPnsUp2Mu16qRGu6rEJC
3reQCaoz6E64+7ymYXzJeOFsC+90ist3PnnEDBYrWswQU7wz9yRsNnHQ762bKgCwZ19Ezu18+/1H
PVs2Oh1xlcACoVtRULawDw/8Mf80Q3BCI7lf3DuGaCP37RY+mqF5LbYgXt0WUXuXRpcsPC7tnmUB
Tmct2nFwaIcXD5hB+pT543TJxOZ8wAT7BZoq0JhDlezPMQxda6xiwvNQ24INz0O8gsN5iyTjCFe+
2kt8egBQ9EIUuzjqama6WRMB2P5iDmJu7P0cONt0zwPrxtjMfrdjUXG0Lqzo2ZAGzbdFThKg4bXd
saqIIQDRx8csP1vnAxQTJ3sV/Z4aJHD6n+2l5tS/meNfA66SCKtObKdYKitAaz9myKZzP93mURw4
KDnqzna6zuEgXlywSz+/Z/4adXUBVhYQ0fbSerEnO6DAxE9WeyFunr2D0DxE5+23AdxqCFoVgzOk
CNFAWILSbtYbiIIwLyVl9P0hPDuXvwZaZy9mUnFDn5bLHJowFQUu0L6wKc5IiSN7ORlidZ+2TkG6
rsEQTYj1Yfv2mFxVPrjvhdde4cChKpwYwRgCqoXScHcpczgfZhb7RgbVgsVU+c/jV5UWKExLYEPi
tHeO3fv8MX1Zr3OAxAXIWpCEvDrxxDNybWh6PI2hDOCXvQPP2//+W587HkCmGYAcuZCYXF+GFpOJ
Dtj4coksNilaaGyanX7xyXluSU+HWc3XGrvBnqylAQVhGA10HDe7cADO3hWnQ6yuw4nweLCXmUCq
6H14diKEM3+I7A9+v2SgSXApyT53HoD5gYvI0q/5mwqoAmLa0lJoPDqsflQdf5Yju7at+vn7FTo/
DJDOJvxMITu6/PzkNpiphDZxh0YG9Njm8SNN34nz+P0Q5x52jPw1xCosx5bNczcHbA/EhUgzn2oK
/Zrps+LJIQd8GrJlwfcDnt8Ofw24etblLQhPwkC3Yu4BjuaxvI1rEv7vxljFYcDPbNaX7gRCcXZd
g2hnuu2FIc4fnr+msYqIEvbN1AKTxQfM9QMMIj+h3K/ER98sylyQS4hryHR8fT+vs+XDk9VadyO0
LtOpVEs34pp2vvlVBnhwBXE0vQKXE8x7SKJsELP+QfQ/HXV1gonQK+5U2O1ND74hzQBFR/cQqjTf
z25Z+XWN4XSY1Smu8wowFYndrkOnABBz51YR95ko+7GiUDpy+LT9fsCzW5Hq0AUyqUXI3wKg0FuU
LBGZHJSFLPN1Hv/RAABs2QYD+2xdwoAmwWxXFDkP8FF+CoDgdKlCfjblgPPLv4ZYbfW2sGZpqt9B
3N1Wz+Nj/qC2psc8J2TH5hYyagG78MI5H24pNHXRZsVjag3BSHJIBFUQPPKhsBEWN3qYB/3LjDQu
+aF7/LeO9vcLdTYOngy4mqSE+oCW2sCs9NAXTUd+S1hy1M3pwj6/OLHVoS5l0k8jeK++cRy7DSzY
tugZe3SfXrMjezX+P+Skz59o1ONgjEnBTV47LaJnirBvSMSRjdAD+e6+LvULDahwu/P1D3A2AxHy
8FIVdgnrfztruutAApzBu3C9hC3qwFLVCPutTHdOPVwJyqECmWwqS1xoC58dyiTExXPbsl17dcMk
k9UnJnwpfFcmfksgVgp50N7YWPpwYf3OjYTKOSTUl34RWZcwijgeodwJHaRGPifU8eOpBeANvAL1
9J/vx9OBVs/gZmgIUHugbkMGwTNzaOKNckOmS8nwpfks8evk+mdiJg2JsTdmyXwLzMmYPLMUxsfp
JQ3wc5HQZaaJRIAAM7uOhE5XjJA7wIQGw8kjqLdDobip777/aucqutgH1EJr0rFBiVhd/W3do1y8
NLnL6/baCP6HvTNJjhvZ0vVWruUcemgcnVndGgDRs28lagKjRAp972h38xbwVlEbex+UeW+KIZai
Msc1SJmlqKAHAIe7n3P+83/zrtrhdEmSDn/L7SntxTuXxGCcz1CKGTiAH027QVDVx4UKL+k092OB
WY56YmK/O4JGcIl5uk3R/mhbpKKQ90pC87YdPovhPik+/vp+vf/78amgr4Jw4VgWpDYJUv2c22VU
T6l21nZ3v/7976yqgqfx799/9P2tKpitnlIHzg2mi4drnj/FhTL4BaCs6sSr+d7SymAOei0Yjaj3
jpZwBQ8QlhveTblxsBsGG0UHpuJn37qV4ZuPOqZK3qlF7v0b+OeYR8u5gnExdg94fUfKRTncW6dA
Je/fwH/9fk09yibio+Hih8Q1qX2G78rrnN+5YfS37hyUCtNil3A5qrxdBdooorKaWzwmn6LZ9IgP
mh9ehKU3INjwnE2yTi5OpRTevbIfxtTfjimNRo7YPbEr5dW+GT6lWKHaBPy/noDvrG/E4X9e2dEy
iu+VGpkdzydw843ePAvsExzxLcvD1a8HenciUFqF6o5SEJbg28sxCuymXNy12X4a+ls/Wv2JI9G7
V8JODUQE2aN23G8QF66raJKZYGOg1ESXIe6zUtuV9okl9P0L+XOco0VtxCaArtpU9XtQxmOHj4lx
IpZ+5xBOrU2wedICpanHHEa3r+uSp8+V5DU+a0PSe7pqP9duceFYGEqGnXJiGX0nklqqe4IDss4Z
73hXIOvaWjKk3T5X5MYNcS6RHpaBtI6vCus+HlzMQ7d/Yz78MOTRfEg6oZV1w5CuQKMgacjLTzyo
dyfEDyMcLT2xW+h5ljQsPX136BOJ7E9ZGeON1OoTL9F7J0j2bToa0V64FlCSt5N70q2yTZLv68Ow
VigDhGtl7ShIfb3MG1bVpdziApyszftf38R3n9sP4y5z9YfTSTdAWy9ixh0x48szDNBEjj2Vm+bX
SpJ9jJduysKx14JS8a9Hfvfm/jDysnr9MHJF17WugDrzywIzlo+5c6bkZ215Spf73jCIck32LcI3
8JRvh9GcYXTslJe6DHOcqR50e96YWNMop5b4UwMd3clyFHrldMTXNI/7ndLtp0rSeFWtR9wTfn3r
3j2DaZpY+BpEvlza24tSlaJAFcgKAiC89s1Nu8UoaKt/LS5Nv6Iv6sRw7y1YPw53tJFEYZZFYcPK
a1DTcBR9HerhHvrDgvj1M7xXm/ng5NdVQAZNPcvg8QUxJrvdKabUe1lfUmh/XvfRwxyHxsQvomcL
WA1rcG+972L76XMQ2TlXMznW+QCYfTOx9qzc/alU68nbfvSIUfqnwbgs3OmjOCz5ydQPdvaWgf8H
wMr3du8fr/Xo/TATEwezZQ1XxZM2YP4MRi/++usn++4YOrx3YIcq8dbRWX5GdzNMgpbixfwVy24M
51ZxfSol9N4ag/rj36McLdSNxOy3Npg+ZWDtYAFjqo8pBC4o0SFPoX82zoYi5K+v7Htbz1FsjICN
5IbGgcv+qREXW17NVmourVlN6/A5xfv6CReRlUUHP6DdFcmicamvrsnyefphfM1ONql/L0399B34
AhaBEjWC49c0MgvdbRLYSONmjD1xi/TlCjPoT/G40lbZKt+qd93KPojVtAk2Swc5vrWfMEYIfWIp
/28cpDkP0Jy8FA0FFbW3i4ZhRSEWOgLolSW7y7BKnTXchVPh7jsPG/2GyWu64JLR9rwdRbOLzqha
e0mFjOd/1iNOEby+d7z8dG85bEBA0/CRPG7r0mtnQhDJxlV+k+fZHtEIUuML63suK/IXcHy/o9lb
3UT4k+0buOe8pQscLj5JWn1n5TcRVblLQwZVmOO9e+xD2CUqN9bNkxWpdy9VDUxdsA7LvpyY1cvd
++GqwSmB/Fj6opdKqPnTrMYWMzMHLO2okTTn9hW7td9uxZO5m9YYMYCVzc+1tXlYJhA9stt6M+ya
za+/w9HV/vQVjhZBrXXUqauK1jfmyyG664yPcXPVMr9/PYy2rAq/utSj9S9tNF1R56glYlL94VFb
JRvFT88W1wVr1a/Ta2O9oPws1Ts5t05d4vLzH44mMbZU5iy4y9le3Y7AgksoDD4+cltrhQniyvTH
W7keiHmz9XQGbofiVOJX56e3nONl7Ke7fbRCB0ZJ/zaYCF+7Sx/xZPLytYaR6yo9YL76tIjccYbc
ltiS3urnFqbPpwPw9+8GjZpELJw1jlex0GpkKGKsjG08j2L7vlYxQ+r9eDxR0/2en/rpiS8lMrh8
VDSto+O2TqN8Vi0zK9njOnMQt/1mWneX6Vq5jH25Tq4wE5VrfYN/jOCAfLqt6mg7/P1m05cNSh6t
InXBt8/dnpy+qeO6xSM/vghT65kZuHey8kEbxu3GTV8rPAzXH915+FZlzsHsMPRpVXniYHy0gv7+
LZYlWl8iArIsb78F2LkixUOn9THKxC4QkvK3HN1ybrZe3b+U9WU8fTvxri3nxZ/u/J9Dfueg/TDh
i3Iee9zRmu/vWnvZIpYRV80l5rir8veN+f+8cVNpv7urfAV12cRhJI/+9z8v4q9N2bIw/8fysX//
s7cf+s+r6rW4k83rq7x4ro7/5ZsP8vv/GH/1LJ/f/M+6kLGcbrrXZrp9bbtM/sv3ZfmX/9Mf/uP1
+2+5n6rXf/72/JLHOHC1ktOW/O2PH+1f/vkbgnmVGfNvZ5llhD9+fPmc88nr5+b5v/7fl+d3PvT6
3Mp//qYY4gO4TcSy9A/o7rKn/PaP4fX3HzkfbIoI5N9dhG/gUniGBc6aER+zPpCHBRDnqoAm6RE1
OKC3YG6WnzkfkAZgIyaETgCEaM797V+34Pr3KfD70wlf8YLNprAs/lF0+XUZF7L952/HcSqlDdq2
qYS5lNp4QY7rAGODAY3uLPN+Xe2Tl/Asii6nz7W/dB6qG0dfoTZ04RqcbLk57q9ENkiKlmo9q4PL
WfUYHp+N08QdY2TzqoGhnh56KmRs//T4nNoAjrl/y1g2qWXBno6DLlHW21dwTqoEhkcdetMh3C0n
CW0Ln56q2KmRjt91neSMQSuRq9I2RjB3dFrS02pIp8L8tog3crRpA8cVfXdKXWsdJ24tcjL0IzA1
aKaEe3r8gqfBzOKd1ZC5mt5+1aXUHnu3rq5ENwQ20b5U5F5TbQI4IzU/a+VQwydRlG2uJ3ZM6SWQ
Z2E1lt/sqggPcyWjdjPiIH/ZCXX8pCjF0q3YyUZ47uQ4myAIZuFZYWyB5Ya6tm6iQdsN2VBcdtok
b6suHG/zzMXesKtx65JOlu+aTrqXYHKW6pXdv3ZzVOyjPtAO5hhJ2jZaI/6iVIZyEbUYypqZAigm
bLosX6lTUD9xXujucRuFcaUEWJHJMBL70G613WJEsHhmRdrKjKb6jpQRRvBplq5lD1/QAQJ32Wej
c6FmvYNZYYXq2BqLQwo4YYWRGRzVMq4BD4C/We6g0dUY+jU9SEMMc7dqrrrnqj3yh8HfOWopHmDS
pAO0oMasVnipqTcpTpy1J+N2OndbqweKnFjbelDbZ6ON1J3eGL2n2FzRqGHTNtHiQPog1teGyAqC
+ySQXxR6flICNcgS9hjrn0E99Nt0wRJCTjNpesLyb+sYmbLFvjDexWOLHycm4NvKLO2P+aR15cod
HKVAJEIvhWNPxrU+u+5WpL31CKUveLLNqVrnDY7mddBuGhjxxaUzyPqudYuBiCVvrK+uk7sfpatN
e73IOk/tJ95CbCkIH8fpvguNGFv3un6B/VdFfmmE7SUW/cGVPtv6mdZjIoxdfYenMLgy8H1AokK/
Y9oKfzTQTXp5VScD+3uo73EP7m5caehndjFOd+Wcqc92JsrHHPuo0DMGY7qBMldfCbtNNDwZcwMC
n1AhlGW5M/R+anXjekrK+syiye0AHy7bpEoBGsc1a5hGrqQJZIU5T2jv3bnunxpZx1c1Brod6rEi
Fz6cmPwyishVcbAvCTJaxwSrYCjPKs7oCubxXXveTkMpvMBwcWgcUpeeVlURpetBj8pyr1WomCZg
YKBSFOoZIvH+KhdtH/uYD9If2fSKAUQgwWlwMJti65Q1brCVFfZXdSSwjjLL3NVxkw8755GQ17rp
XNlvwhnipShT5bHDXvejKkOQZ7IoAh9/RmsHbnDB+uWD/IxsQnZ7PRzyJ2la1TnSOe0GRTh5Eo1I
ECOaZHwI49JxvVrXOm010A6oeSZtgS4dMqLMVmHrBp/xlUzVdYCToyATgXmqn41d+5FMdvKijSYl
Wji9wZdqKqYN9kA6mIhSfzBHQLr09UNdcfqy3GZJiekuJjDgurLQPKtkMX+hEit22qhp+PPFacG6
i+ruzsGc7zKzHewTcdfe2Xo6X3VuALQhimw8p0Lqx+u0sEN17Rhx/U0j20ahP5ws5WwqHSX0Ki1m
ZZJGEjf7yOhrc2s2zlivQN71YFlD66ISA0a+Vu/kn2Mzco2tjhkhxIk86yJf0IczAnlXlcQLwxTV
W4XVxzl4AHkLYyzKYVOawAH6tpUXiRkHn2wHy0manlzTTxpgBms3gMzpQz9KbzBBr141vacbl+az
4VCUdncY9WxxDMw6oMZpicoOh7K8uZjn0vjUOg7omCDB8iMf0vAM1yj3RclICiEOZSH2UkrYix8q
vY5G0WNtgrpTux2QfNQwBt3sXBe9su+H+rvPe1ZC4yuVXS3MNgJu2cwGDsqxu2s0Z96BlegPEiTC
WdHqwQ7BrQM3Kqd5Gf6KsZeaXeNjaNbxl0pz7esEWiBOnKbeYA/hqiCiRCWU2ygK5isVThIX4xYf
o1rUm9gJSoiocUGYIgbp5aU9Ye8f2SHkNCuFhIYxA4ggHNswKJLpxsUY+qUxDYc1MHQOnaGV5wOO
8LdjnDh3VLgdmtsKzb0ykrzbxnMoXvRBA9M8svgUbiv93prr29hs268Y2iWfQkOuaRlAgefGdYmD
Y6ds1XEePupufZWVWrkbSjL7Q2QFZ/hRV3ecCaA0llV3EcbTfFM3VnnudK6+Gnp6u6ZQ6NdIFORG
j/UiWCXRPGwTe7Lu+yk2D2aUji+Zotf7FC/oO1zx4XtNBt1iSqC7l5GrtI1nMXMOcTWIfcA3LIEf
OMq32CnwYyr6jADHVJUHrKvDe5E21dqdtemlsNhFJX7456rV4/XZ22F4wEOUB1OyRB3MOSyuU2nj
Vh+Y8tVtI7k2Cjgc2gzBUlaVdtNOVnjtcLzxhqaBy2vWww4hX7QTsbrwq4LJ8mIT02mfYlgSr3CU
NLYxegz6VhJrXBv2UNwWXViAVxT1iMy1jW/yMjS3uZ2NPnxcQlHUX9lLpg/jQzLb+NtaSaERMlb6
oY6zGDmfXVD8zDClzaoQuopJbtkDByUxDk4wwlal1nphIMKv+BBnewM99g2Ouf0WQgE9SGAa+g39
UXW5aW1IN0Vv8xRnV7uMJppQvKAy1NLvwnC8UCN3WuvKmG3mMDbvUzZw8GMyD7YY5VLZczXnuUqU
njKsmYE1bS0z3ANsdzYdeIX71nSqb3ld9/ew1VW5znCLu7Q7tV6ZgIo2qhXqD0PT023Z1UHqxcrM
8bTSsjnypRMgjJznTlx2TVdCfMvjLeuLeW2pvXKG7Cl9Cd2heHFFFnhlNbhnccWTS0cNFlW1dAZJ
zWnPsh7IqZ5a5mZMmvAisvoKS/Ksf3Ai2isx0McQWc8nB7/4fgT4Hhvu3p4qiyXCTZWPYmrd2z5w
xeVUBcqlQq4VEoGr3Y4s4x8NDmPbwBLdp0Am6t1U9OlNohvNJtP77MYUNSAty0pNzVfsOjiLRjGf
AxkzP+JFLO8clpEbIXFubqdM7lUnsL6URVGxpZUS8bqhRdbOKdP0k1Jitb6pQgkZLinzzQB37hD2
bn4l8nB44FjhWl5RRQvUA7HdOZ8OwVSVAhMqmh9WrdMVz4oaTPch3Uw39hTaz2bdFzdDHMqDCLXu
cuobvYHPMFVfs9jWH2IRWb6VCzhrcdl2t2OUW87KaepsNadl99JmWg7Q3bDxEgGSzbJhx590aQ62
F+gFlvVtCz9oaCX+ngHkzbO0T6pV4UDAgWYDR5vNu/tqq2l+QDs6Q2VotYKyj0A6MNajeda181R7
dKRnm2HMx7sEB+5doePtUQ2S4ohVgftLhtp5Ii2fPtAZa4Cxl0EA7Nfum72z8ApgsKbaxtRHt9j2
lZqYXpIUZM77ytDBAmXOmqBd2WUajNswTw9DEOdnOW/FN4e+1YtGzUBFzUF45ZaOfjPMsro1x3HM
VyXWypgRW1GL+TCriOGCyG2i2n2KEk0+6SHcWBDYgrtRi7xby1ilA5BFf5+XWnA2GnkK1t0I7zTd
BrjtNn3rpdCLv5h2GTxq1igeW7WLnxuzNLZWG9XXimzdx0YRxjkCEuPW4d3jzJpE4m6KU2Wfd3p6
npituKiLNHrVbKeDqGoP8C+/h9z/m3/4TaeGQ07/v88/XDzL8h+c/tu2fJOC+P1zf6QgTPUDOXUk
fppO7YRkGCHpHykIS/tg4cvmLkkpihr892cKwv6A0oBOCJSB5JG+G0b9KwOhOR8WaS4Ja8ralJlQ
9P2FDIT4XrH9IVmFzIDO+qUnzxWk3BG6vQ3Oc6cb6objKohnHNCJv6bomyww2LzIsX3uLkZ0ZJ3f
F0GXbZ2hrrq9EkNVvokpm+qceIpch9IIzOeq0TsJ4mgaE7HNnV66QP9Yre/p/x27tR24xschzkZ2
tGjWMK12tbG9n+jyVy6Z5sq3sJZ9QnBIDhwhhnGVgo0rvVQLFfU61LSm3QWRTWjghEFRbFMT9cSV
MwsaRAywthoBAsoZLxoVp9i6XWFTpUj6xClZMdg4rmbIlizvUtSxcZY6xpCtrVoXrxlVM/0yG0OR
XNNIblobeGfEpHBKkgqqnIMvsupUiUOhzXQASNII31xmoofRA6umE7euCzFgZamBMq+MxgpDX1GT
fFpVZYYDeh6W7VIHBOG0y1LFaH30a/DK60QNwfPWqVGvjXiWAxaBShRp/sTpzrqE911lIEyJBACJ
IS4mMe4GAL3SrKmmLUmL0HocmyRMtyzj07wtxkZCTgg6aJCT2WTmYzfF7m0eK9DRGtQ34lrTusq6
UvNC1Xw1gnLjA6gfS1Ycq4Ud4oZD61fqIF5UPYJwYbLUYuOOj/5qGqzWAuCqgSowjGH06yxf27Nb
c2qLHE6dcA7gIrgcUVho6PS3rgZHL2ACagZ3Q3dvqLFrN5bbBPO+mUXHmh13lrGCUGVYEBlcB1xL
3qnjVcVhAdZp0PX5Km8ExyQVvhJpHDsGON45Dbwp/O7chFMBeYeLKUjn6lUUDeY8ujXBWolsLN93
5QyTEh7BbMHUyB3rWxmmpYNWP7Tttd3wUm6VJgzB+ySVVh7sRK8GzO+VNKEQ4gbCvMeTqzXAMpmu
9qrk8yQ4cTlS3XVOP1TqqsgLJyrKDTMqzapm0yu6A0qza9wZk+7UQAXploHWfdbCSmP97SN+rV/a
FG83jWDeP0on0o1LPYjLaBvHKth7mcazdRh6ELNentSJfmt0QQevluBOQqrI0gIFFeWDtROD+fbI
LQ35rRyBUTExhd6Jc1hBQbVwQTMX7OF3ch0p2FFct/WUJ77TxmkGpqySveJZnRztXSWlA3UhTTEO
0a167u5TsieTAU7FgYTuCA5hX1Q9LOddRIgxXrucToM9QW5OkJyGBop6pWv1ywagxMxem8w4ZyyK
YM+Cpqitm1kNxUNEMSSIJrwdCAUgnWlxARS0aisrB2uk2Om60ZpRfu6HBvRYGQAs8dOwgCSaxqyj
a0K97FavQ2XepEPdVj5FD+VLZk2Nsk5j0ZirRg/EZ6Ny7d5Lyj5q1sbSmAuwuVPpQgcxpm5q7qf0
m3BCOS/zpoCUK6t5a3eu3Vw0XV8AIHWUrtq5VklMn4gA65lIYmX7WtRFFvoDuCbnowpW0NjPQQDB
te27NlkLhxXCgd103lpFCW0YOqbwjSEG8fRpmnWgJwNmsJJ8g6t/mtM4pu1TtKhb6rGGF6ZJLBy9
0uhSbQVyJgWY1I8sJYF0jOIy1qmkHOLZcEGF2PVQmIQUBUGPqENV35ma+dIK8Ci7ShsyMnUwRfQb
Utg1APtR2N1an0cbc7dF6fKFf2gbO+wpO4VcRJ11kBGa9otF1srczWMu79UiH24mzYlKqmBTYu1z
RVOK584sowbcTYN7f1T0ZXZtF3R6rTNWsXRDtGJod+Ns9LCUS2uEw9ZpRYROSBs2MMiT8gw8UKex
XBu95Tec9EwvzIo5Pu97O/82KLaJcalZhasmnIdw7eKf+U1pZhg6jRWLC4uMtgYaJwo0FOZO9rmv
5+YVE976SWfsdm1FwahSw9Sbbptaufow9XqcAVUI0mxX6TpIdiuww+AOpi8ecKw6s7ZOmzHNaUrF
AiW5mTszSyAngnHMgAlakRkEmzRvcI7yeqXXW1YQtJhavh1KUAEYu6eJtu9IIugwVnAlOAjZV9ZN
2PWNihVIqgGbztkOIHzBRYO/ZDIBt0lnNJ+G3MJzTox6gTqt7gEChK7y2ABOgS6XJN1snylF3uVb
WpNZDhJDb2NfESqvBaiULLlvRO6AVrSime3KUuPG/ATprnK9KK8VidP8GOo7bK9ARbZ6d1VmJJO2
VZYz5wq7RFslOPFDfugc3GKHbrDbs7QOJ/WsTArs1kQYyuRgYg+gP5FYzh9K06rtNbAmwfqcJraz
dw2QfL7aZmTe8KZx4zOgu2G4DzNlOB+l4eTQ+kAb7hVSNpiJxak1X2hDDqEkVmnPhQYyd/bWdIFh
+CDUQhcylpDzPs4qJ94UpSgIJp3R+qYqXffgCljd3qIP2bPGlDd5UVDNZYd1HLIxqQgfBhlEF0ld
5zqE1Nm4KorO1C8mp00bLGtKJ/PbdKAKHg2EgnvMrw6NYW9r1Yy7K6vN2eNIFdg96HQ3tVeGbin9
xjHCpr0ey4RScZAoqfa1gEQz7ft6sG0W3aboDmar4IejK1IWGwk8Sj6MZSmLfU8VhiBB1Yq9lefU
+M08SfXtyEoe7RHqx0CqQNqgLYjLBGqZbQFpKqH0AGUvIaparCPZqF47I/C0w6wJpoCo2F7XthZn
DhY5RgaGTmPyJGpdrb/Ddcg0B1dhBfjV6/vARumoz5O8GegGBcZuGPxpj/3wyvvG1GvJhb5ItbCm
2/+NDeT0e21SW7qw//vYgNrkf/3fN1GB+f0Tf0QFghIjW+/izWKboDAWQ4w/ogLT+bBUlvg7g+qj
UC2Kj38UJvUPS1WSnQ7/zqV7zkK98K+owP2wlDlJFdJ04fIh868EBW8L99S0KNdpNCZgjY1+27aO
QgIyLmYz4SjmNap7byt95o8ZOLggtD/9cFPeqX8ucos/Y4/vA1EcpAxJ9OOAJjgSpeDl4Low8Ra6
vDP4WV7cZOV8tSwqm1amZ1WsndCxLZKDowFJogp0q9zFpZB7FOwUtRr2A+nVmaMLICP7BazeuaOG
d2ELCrGh/KVFp5T27wzqCArROERhz2wed900bt9VneR2lk4rQq+uRbCiTYY1PrIXmMDUbUCRlFdN
N58qiL59kkuHJU7A2PdxvTqh5PGTLKfMBFbEdlLM5SfCCs+en1pbffr1Y3xnFArYNM3R9oNeSz+S
WADkgBMckIhXq5dhRC2VfTYwAfurgwh8r5aiuwGvknT120fnkgtmawUA10t7bycXVTh5zdxv/s4o
xN76Igwgan87SiKhUIaqw6YDs2wCnRiKW6uyT4xCZP/DNFwey3ItDtbjOlVIXva3o2gVmVGD7nyP
wrHIW3Kaw5U9XOXT119fzfKi/jnd/xiH1jJeZxQ44rjXlpAMRCtxmVcY7hk0qB0ZsuzEc9GORHS/
XwxP3TAcXi0SiG8vZjSxJGoanr42muciynzaOn0h2otSGFi62TJdW4FIX5zAhJXdYhc9BNH9HOqc
qNK69399yT/PRaQUKH3g6ug2b/mR1sDF5NOqUx22WRQzQQoC7dIS6zEs8tWvR/r55jKSBYMLfZVA
PXj0EJUm0JMsxI8CyuB0Hipoi8qoTk6sWO+NgrcaXXsaY4hjS+84ykY9iEhEYDLSeaMZfYrG4vGv
XwmpJBMndJJR+neVyg96JYjSIUIDci36UGDpDQBRtLe/HuLtGrjMRG4Ucx7lJjvfT22OdZlSMNUW
6kgY0j3ljsnOlqO2qrKieZ4iIqW0SfrA04xC/o3nRJaLa8PthpTZ0XNyU4ICbeSABOXXXveuMu6y
tlXvf32Bx2L65QrpdjNUtjHqBEhq3r4GfdJSE1neNcwwV/FOpKukuJiGCzCJii9QzurnEYWqFOYA
0of1FG+GL6c0yT+vK3wHyAy0L9rk9Y4vlRxSZpQgcKmbz1iaqm43ax6FUkqrRRbXg+cAz3FO3N93
Hi3yIXZT8ogGzbLLDP5h9tANL8MqZ2GOFO2rjJzP3KDHKqxXYtI+uqw/3jhXJ95y49jta7nd6Ld0
DZUwPVk/HR2GMbGCpFkQSuZZPK4DGLYKKsbK7zu64deO7Zf5x6L6lJNdG+RLUAEW6yMonJI8+Eq4
PmE47UBAM9KrrA9xB9f9Ll/1ziHLBq9lqzSU+yZe3ju5inO/Dj+Hjeo5CQ7xEB/T7Labr51S3TRj
v1KLdB04gJHXmaA0ujdmONZQ3LP+Si9qQK3aZmg3arxLR6jO1qXUxk2Qx5hNm+fkY9ahe66oG8N9
7slwFRHCQQsoJoWFKYzWUwQT+EAFwosIQJq8Xi/1qAwZDxzd7HzokvqQR+OTYkM2VT477j6LG18L
knXnfA6JV5tg3MVzCSDc/GiWhEgbGxX3tHIoWGs4W9XnqdxP2pXTATUOxGrWJ3T9OplYqk7ZjZju
A9Q8yUNE67/qUCx/BJuxDvMH0VuU7HdtfjPgsaBukigEdXHbdZA+7cOQ9v6A81I9X1nqVdAtvKnL
FDxzmXjd+NAoLJfNQSrhuhA6ao5gFbngxAP4l6SyrG8N6iHjMlV3c6Nvoo4aOPZ3EuRr9dUcKe/L
57S7tZy1OwRentZeb1InVHEtKhDU1AfhFtSm0quakpOGkfCcXvRV6nX5piCTS0ZbsBiMM0vqITVW
g/tEeRJgZ70fC4VCk+IrHVkk4mcjOFDgFmhdOs0H71zbvkWnbnAZBe3lmG2HIaJYczHUKzVJPaME
2RkC6PWz4Eqbrwb1bqjPRIGv/5eyhBC71UssZPvuEKWlL/szvboJ5a7r4cWWt6NwfKu/DvptiDsL
OOCVVK5Fp2+oSHtCedLnzew+6o3tq+ldPDyPEOKDJzXbafY2H17D+aGU5zrG/bU3jdtBHqz0NqTN
LbvR001fUAuFb9rGlHrrz2NU+k3ypWlA7EjLn+N4bSJvGGuvsPd5s5urlpQG+oV5FWe0c/SXldjb
GenVJRNJkbcAGZ40k1fJzya6YmQVBYBnV/fG6Wl2X8v+Dm5vliLgT4v9mKC0viJnY2bmuirIKuKQ
aZrKQ1GUayWFKmJSL0jHgz6SqjHWmaS1P0GD0SWbyjr07k1EsRmT+40CssOahA8fAuskCpJqvpbC
XDedusrqfiWt61SVyMWcC2ha/IiaZCE2NG2muJ25aKdKQMFwUV1PV77owXhdd/0aDVcBSnuMSFkq
J457b8Oc75sf9R0U2FSCFnf5o0OlQPwx91ToPZqQBmCsetDhMddH+wDhpHEZpM2sPdaDaz78ek96
5yzEuDY9bTahDmHP25W5kqgHJ4snVU6kYKKBPcOLkCs89q0JgvpvDEZ747K5fz8RHQ0mmraJEMd5
nb3IoAbcklwPdbpMfE411onm4mVTeXuy5TPEznRKL9HucSCnpE5PliWsvDC+0JynicLOry/n52eG
fpQHpi1ndAdTybeX4056k6MqqLyqLXteDjSTtm1varteVXq8iVXZntjTfr4ki30M9gAXJLB2X57m
D/so9UFXm3t2tELO9h65bEbJYwr+GjCNfdMVBFE6IlnqY0h/j0Zp2irNCbo9B0Ku8UVrGt9sPv/6
3v087xhDcAhC3wxg6bg1auyywZEDBGY7wwV3GjYcy/ajetK0cTlSvZ0EHFe5Gg4ASKjRZL+9Fmp1
wpJEzghNWMt67FRZf/Gm2BkckPYo2ePd0I69N2mG3KZ5BOhp1nXA112XnDpl/nz0YnwiLW4tRyGA
FW+/S6mkZCwqzgu9ne4Lp3uInHD2qsza67J6+cv314QlRAHYxK7SOKYsxkoM9b1mpkw1UzHL2nE1
R1OxSuyTRKGfJ6VLVQRzfvIHHOGto+kSxqkteZEJ7qLO2se0VXsDznKrX1/Qu6PgMEnjmVhKu0dn
Z62XvGnpMilZzOA+DQWpaXnCzPedWckbSr18uRRAWUdvtDG7Q5LmLBmqSydGqq+UdvSzUz1l71wK
XgpEoLRoQhY7fjbCVJLaXkYxJHURE5NLrJ//8t3iErhdJgRFhABHzwRPfCH1imV9Us3UE6lzQe5/
+xfHwARJcLdYzxeSp3GU0hkSfaT6yxRjsd8hG5SeWXTjX70QBqEyhXs67y8R7vETmfpcU2NCprwf
xvMI0PtKc/tT1lw/PRFGQd+qI5UgDMQs5O2bibF+S7ae+GSeXyLjpvnLqx2/f0HJsRQt/fffI5Uf
1u1Wq2a9tEnv9XWWntcOlZNBi+MNIvVTjvM/TWG+vQrfSwMjtgTqRxu6m2b5qEnyRrPJaiqr4Iry
EBwxZfXrp//eOAsliotiNDLRb2/Z/yfsPJZkVZYs+kWYocUUlTpLqzPBSh20DCCAr++Vb9R9u63v
+N13qioTIty3771cGOY8q23b+XkiqX6tRNmzxjAnOyX+bSX2//HtmLdzzOajw7r/zwfNaq1Rt3Ch
kzC4qlvnM1v8l3v1//pjbpQtB0mP+/yft8QwFSuMJY4wr9dgPrwZ6ydiwb/8kNuj+j+uIk8zUHY1
bgCSJ4Dt/ucnNmRiWhyQh5xgtIyTHmVZG+omp6Uk0NH/y0/733+SBmWO4BIbRThn/ln9DKZMk9zh
kXad/I5dAfvBLo6Zm/3LY/DPhL7BYIIALrOG2y2DgPyPVwdfUC+Uio9u6ed19XH+fZlWZoTqQDtW
I8C2lslI1cNozph4eS6cwQqmmfgE7JL++f9/KP/XDctypluCzzEMhwfGuP3v/+09WwgZOgVGCwyu
2ts62Lj6U+zoxBSey8L7lz/9n6IG2//QzlEqEDb4Vv8Z5Vdkqhd8yJQwAzoKblDfNdbrbNuHpRbn
mX22qtP9S03LN/eff/e/PUecUuTAAI7d4FY3FsU/jkRt1jwhDFr+dnbpK+U8GQ27BGZFibqs6pTd
VGcOVN6kkOx6NMvU2l7NaoVd7eOZhf/my0Z0+d5qNOyeYy+wZdD6ZhrA3Eyd69fJTpYOH3MxsFlR
dv8xNJn5ouUkwbplmrh+mTBpe8YhSnXIFXxoj9rap+K5w0jTnJgTzttXkU3mGHXuimzoz43tbg6J
SjstXtkNskBjwh877Q3E3/S9Elq57NhC0nUXyupuuaRr4Y07remUAqjvmtr52SpTZ743u6ErX+vC
apRdm4tkOMLdv/Xys6pccbjm6XFyFsfyPVsaU+C5mK0JrljYmZRR1Yqw1wvcKQl7TdbWFvsssYri
SBJXNbEbWRoJg6ofaz+3DWYi+uRUbWQoYrvMqec8Dks/mdUOJ7YVmYbiHeZkHQ7lCIFfE7pXvPXe
5kxu2CjewlWVu/rECofm5tLKPLcKhwQ7tiX4HUJ2MIr5kCrUboFiJSkc+mHJHb9X3XUK9RJPvz+t
mnasMUFEZIVxSxNNElVgKt0YZmzRZoMU9rCchexMnb1hOXi5OTy5U3bBMu3r5RXXCGmkUZphO6w5
G2GqPE7XrInTyirDrJsxo+WWehUutrR65OfyBWaHqU/7vaLhMU9Gwzz3SwGORlFN8iaay1gl02WM
ISAL3cqRQc8fe+o1aYcq/alv6XN9scpWvSy9wpuoNSw7tpws0tPE2bWN0UajkRihGNXKLxUSbLXN
gb4wiYhM9PK7dsiMwzQ1edwm7nYgYdq8rp6z7jTrxtrNuypIt14cNKraOxuS8HH1+EBW0QJE0Wbl
QvNso2BYWlRkhYhZwzCHN4H3tKjlEtQtWpEjvRVH+jZdOiNrAsMibGZPGiYLycIGsZr6U95k3lNp
FSgGQ+X5VeGpABIzKwA5Q+2ZGkpMd9id+KY73V8n70tgdTuKWTV4IJxyN6jkgYx51AL8HOqpJs0U
E5hZMHnN7WEqLSP0cHDcdbwc4dJk7MDu8+3F03sSDeOGTWYtxvNgjNWpdjqNJbSl5idLk/BJ4mzL
+s65moqJEqVsylHWo3pJ+8UJcYKYFK6NODWQySMnG6u7StmmHQGkeV97BVbJtPLORWeOx6qYXJ/F
o+PZSuEpDFh29krmqdEmK+8gXEvueahU4FyptysJr50m1cvOTjJ8mdJIdrO71FdOST65QWTwk2Y9
KJBdLuCp0LYL037k32iOhaHMjx7OlMeNKNbem2sZ65wMX3ptOAdEiCLOS1mcGUbZu3nkxUz7gpRg
3XvHyuHS3+xBXF036z/rblNOFqtaHtdGE9dtmbZQyVxQeNTVEeq+cWHRtwjy3M6PLKqo2bKgisPW
lSIW3er6Sq9pH+tEVmiG27jblhU/jOUJw/fazuU1nLfdWpbrBwzpHIrRYANKmvJQWdSOuL9FZLRt
rNduMbUH/GXWb4I/fqdtLYG3TuahU81sJ1vRTRnDa77m9OJM5CHb4fSQh0pI96CNqcJJZ2cIi4Wx
azWtO82V0u+stHTOq2vKoFil3OdpMT+KwVz3meeU/jAUTVTKLg+Ye9cni6b2bLXpEuX91P14FgcI
C87rvIgNffbuMdxXn15mZ/DR3UI7zls/nMx0YZA+OaX7WVmzuA5dqt3zFQ0nKx8rv6td5UvojXUo
2PhEdqQ1Z5w8NmbJZBwILBZD2JmDe7r5/dOQBqD6Xro0+2ttM86rVhjetRVOwaqVon7TbrfHzU+C
PLuJ7K1lPUXnL11naP6KS+hN4awlVarOJVyF2kxPijOoOGb6fnD26CDOc25k1kE0rd1E3OMcMFoK
PLwhmXTdZuNtFt4US4V964quIyprvfm9DDm5Rh4M54yO0rwvyZy+aI4nXoe8th+2ZRPxiszySraz
/MhavNR+UyZ26hO9w8zTuzXOJmt6lcXYNyHX/CZCwyxQfI3eNV8Zk+QvY1N/ZHijnkhgYYfqsh02
t9PW6jjRNsP1TXVIQ8dZLhTsZxet3OHK7Fv7ySxUyVNVxhSJh1K2nyWeQ9dT0nBN7EvdmKExNeeq
cq9btYnA7sq9q4idhYnaYYoamG7tYgUcnucEIollHBPXgVFBHu80lQDEdCNOHffOrlZ2t/YQzfJu
iUAGhtDD7UgOFSnfvjnNONRQnxf4LJ57shV8Zgyz3SiTxYNWtI/zLe/hq02jht0gPqfl0OiVFmob
kyKSPlGKe8uaD7bVvlVr9gbZCGrH2rHxq8nPpjvNwcQsgnIv7nt3r3axmeqnWf/WkoZEGoOwvWvy
w5XBOqF2lf4qlbj1SOZN5tMi11Ad62uayL0shmeqhMhYHX6b9Kgl1cO8rA+bYT0tVbrDFHpw0FGU
nOCcAcG+Ws+rdB3fyo3feWJRRiXvpgQL+KIvcWF/G+pAwMXsa8oYfHL66lX8FilVqaW0DGiySG22
iKf1JoDNXF5FwS9UsGx60W1crK6LVaL/xBhQB0rWuOFUiiYEo7E3+yXqdOV3MYj/eUsaLvaEal2L
1M8b8Wtl5DIh3H2Q+fw7i+TRG1O0bRJmm3W3ZRxbVF5+VSmBUMhxK7kocGPO70OZa75qKW92A3Nv
7eCNzoj3Gshqz6asbi1SkjM2dNKS9S+vSCwK7u48NY/lohCF5BAyFOcNqwc3eNl/iRaWCuVJlSTw
tOa8jqTSni0W8DCgdyO5eFE3l4cl63dVmn3Vuhk2hUJSiI1Q4yo40dQgdRgbGl3kGMwOcuYg6zaW
PjvTX8C7p/tk0EMVtx1+j+Is0y7zu4I1HmsVbSY0lYk85FDyJUv9Mk7mwXTLBz1jcJCXOG+SvjyN
RAf81WQYavQQq43V/SSMGU3mfCo9pwv6fmKakhHB2TDw+VneseTJeqpn71Hr+tlPsWUevKFV7onV
eSSKhvM68EeuGNolRaOhgwXuCXH9yIGnUM0DrdT+KE7u+Q7nfpB53eOij98N2e5AS6UTWKnyjs3w
qe5AvmTCita5ijMwfX7ZyDuPeLk3GQIJgW9Lzs6P2c8v7Za81pr4XhOqt94VR336Jnm+Islkuy09
mwlBPH1mcsNthZFXl3+b5kPZto0T+6lZce955a7erJMhn2pHBWNFtnnO0Zs5Ts78B4+cysC9y+7e
VuWfqXJft27tQu4vY2flC88hiwKLUrubF+fiivlvJmt0CDIPRyuxnju3+15g0vs362tAU39KEzeo
s+xUSzWi8d9zYJ/IIUHwkn7ajgYAWv21Urvfol+5va4WAMHGO5nb+E5c0tdH5yfJlWvDhzwsy9Eu
zLelqwO2Hh0SnS+AnGe35ReRqvcOeStSqJccMY+shb+5HLPpzANYBWs+hOr2YmvSp/PcmaPjK4SM
s7uev06j4yooGpnrBV3CLCjz4WMFqe4EhhAx+XN+9WuVNnerQQc63/d1E5Bm35P58rd+iQWISZnN
B4kukgoFSRhVVuPI2mClqdWzJ6qj5JDDDB1sleJXGPUb0eITH3kgh5EBr/mgknfGYxs54l6mnzOM
1KJ90alGhrriPbce+7k8jjoLUaT6qi7FkdhwXCg1vuORQMqSnslrWcVjmvBa9Vs86ctp6pS9s9T7
KnF3rdVczM28uObPmOM6Yyhaeau/GorvMcgdnNeCu9O28qcm/XE3L7BK+bxW9mc/fLsQBCFBYKJl
xcd+hkwwDrQK7kh8W//qLPDoC4L3wMGSfjV0LJMnw6x+qYvxeSYVs6YEhhVnX+bkqssysEGLlgbP
e7MFuap/IqX4U3XiV8ucgj5kParOK4X2hThivGafVOMxRNl4Mcxd2s7hJjpGiHUkWNxLRjBKHO+w
JKQuytR3qRn1iZheXx8VSo5qGA490W/sx6x0sV4ojDDSauEgk2hyzwUBP620g9FrEJr54cT6JATE
tW5DdcmCrvlqqDes9G+uw29Kk1iTMnTddDco01FXPwiQRyv7eFpziHPD9A3xoRhnFDW+fnZezM+r
mfkzh2E37LB/H1r6otrRWDPphuXA6cwkSWhi19skX7z1OsFHwFhQuUkXZtmZcm0KhPHTr1x7XCtd
3fNRzgy9dmJ90qdzJZ8auSdi43tyv02Hgny8BUBaQiGgo7/NRHYFJWSbfjNJ8MskCaztUeHBVpUy
GLQkKlkEVbRX12xiu2rYHJv+waB4Xhvjr8nElX4If/otHalPYTql+7HSnq26LWJ1oGsrnJvDZP4x
OTdZShCCYaZ8QIjSxjWueybUi84iz0EU1P4J83rZHefUOTM4ukdFIHBbDoHe/gzDeieWi2KZvjUn
J4zQ0ZIrgd6lQc7CgWUddoK715RPTnJikOQyOZX6frnJxdKMSlOLpE2HaIzkRikyZb9baYY50wnF
2LstoVkTRPnJk1WdFackaTXGvfpGHFv7HE3plymbChUtdBnkE8WgrHD22/g5eoK5sXeQ8iEfXy2r
4ny8y8oVWT+kBo413iJX1GfhRYt5TfHciH7O+POdB8gcodHdjf1xVp913kUtD006vcEL1vSzSFmJ
qr0N7UFBu8vlg6S8SO8X8dKU19HUI5NAsaV8m0TAOgoqV4tSxL7ZNSNtlD55K9x1fs16JibY+i1J
BcBCpcXM8VUsOMV1s95l7RiLlN1iJX+r3YX1qlLUj+SzSYcbFa/Ltznj4CCIPVS8Idm6o798NMET
mA5cFDLycUlkVcu+tuGtI/KE+TtMUr6RjE+3YMVeqfsK+8P6A92bbzSEgI1Y6tgL6j9qdar6c7d+
NlINOjSbLf3r/kk6HPj5tclNvwRIqhm+xiW4bVctKwOrC3LM5sufXD3hKl/myF7i3EZJbQNHQiTe
mQnt3MVBlcZWQgdB7BxNsB/5v8a1+yyqZ3sIZ/QAWygxmA9fFfSjvybClLFpAfaCmXTD4F1dfYvG
dDmiAvqK2R/0sjm23BQjga9VDLtbYn7w6tNg0N+u87HQ4XgY9s8gS5w8adRn3PXUnx3znYY3W2fY
/2PjCtnKqw6LYnHJayzazt0oPix8EB2Lb7f6bHoH3rnFq/ybfWQ07QBl7o2NzSdVL/dJL44iz/Ec
lL8tMY6xHX4nxbqkOuH4bOnH+1mA5yFD/Ih3H0QLINd5zrK46Db5BfOiJIlGeF3dlnhKp+NWFcgA
WR1YTnFPaO1Y5ya5ufSSA61pSWMlHThNrdhR9iHgkD5w48rbZ+vDmMhDazyb3YvL46BRwG/6U9Uk
J7bIRb1dxGyqjSgzj5kwAnUY7x0qySyzacwoCliTiyXyUKt3Lj2Z9jxa9+l8sfmrdeHulU3nHPqz
rIo/mcqlbD9m7ULUyif9HNcWW3lXzvYOtrrdnaz5SSngKbPenOlOOObO0fbizFlCQdJRWu+qs4Ya
7BAyabUjwyGPzHZf2++eDJwEg+iAhlb4TfsxKm+CBIuWi8hR2JXSs9PB6cK0f2jV21vGfZE+ddmr
pb6r9mlIrrNEp3Su4HdwDkVT96DrYYGKqK1H6lUbCk037zTzu6zWg9VjBkLzE8tz3bHRyygPYvZi
veTdbXLsgCy4Gc2wMp+nbWd6j63wQiMhgZq2Bz2dTrP5rfVYp9qrWQS6s1ur9OJtH7JrduTKogSA
TW7zeWW4z9jfYF3XZt/kL8RiKu3Jbd8NTn6bpoy4he3ui+TJ5gG0isNGBr35Ms2daYSu9k7DmIid
xxh7K450Gz7btQKZ7uflzhz3jnzJvaud3a3mSPKqCpcp3rbIQgVgvbCRZVFeRNv4mOBvsazCB1OS
9QjDESm0HU+oBOqSSNhFkhefC9WBjHKTQKvGYzrd7wvdIgC5PnrtpASkzrzQNri83NR9z8cZKGPJ
+7O4EDXQQ7akiZbGeyHi9aC29KXo74kyHhnaHHtZ78burq3bSK+fVmi0lb3d16odZq0aLNBIzAqN
dCH4y84zrfT+AFL/cqiAldQJKwVT3nrZ1PfJOGjyhLkvEAP0jCG2Riy2IjaG197ZpeIgBAWnci/N
c9o/S3G31O9KtWuqBl5a9Z1nPKjK2J4WfJ4a61SkoG5UG7bgGjsU8j8kWaN8ctmYjBercbvnGz7F
mw3AHdp5rMn6s8xJWPKBwu6oqCmkoinkmg8qmrmmBpWs99ys56GTx1nMTaggeuouosI6+hAxGAMu
JAvLw6j+AAoO1dw+qB1FULf+bIb6ODfz6+biWhHbzoZdEsw9p25rfKVgQVIJg7K2sHppA49Dgbtw
CtgJYPqO2OARbH6+FroP5i9VuvtpjbSOz+djEf5se36uY0oZGcaY6Xqo+mcjf0k66qU1BHNyZyxL
0OQPt2a5JV9JrC9qlTWclv1Wy89CofjHgJuKJoKYcCwR2dKxfgNPGkgt9sp9IWaOV4mneroXRU1F
3mML9HKCrbV6LRQ1FAkshWJ+rxVI64a1m9QhzMzfuTttVNlODYdH39m14bvrWdG6aO7v8NuhDYTl
BqSInO5cMJpXBWns24sMW+Po5UcliVuawnI1zqIy97JD/mAHeKtdoB1BBRnzILfk07xxk2Rb1I8T
6q96r9kSsbF/UTTnbImrpYlolM5Ln75URRWwUZSDr6ZAUR5Alr2ak8qyIZ5zPduX8G0aee8Z2Y+p
ePdtt1Ai1rg5EQyJNxjwrPqVh1Xvz1RMO8rSYUtCiuNHjatcV3CSWtnOyLvQHMyDQtBcUMu05d8J
bkcm3tliQkHAbH189LKjqbw3KpFU5VsuzUFXf/C6BBVgLwVFYuhwLb6S+OXlpsw3k6PM7bN+8466
2m6Vw2EZ52h2OTPlGwP0wHPYE6xWod1UUcN/lm0Fwu8a96bne9O4rxcZ1EN2qNLhmXDrYz5epm6L
9fSHEyhwtGfa4ajLN7oqm8q74p5RzhjgD3U1xNP8MHJJqE/N4Bx491X3W6UYrMd3Mby2Ft9ddSiH
l6wUaCKTXyTque7T56QUHAYAriwETkvix5z+EqHD0JlRQvWnluoWpHy1UvBVZjjh0qMvtzvERHf2
WVwX9oYZjPJDF9dMPw4pbP1OObQjBj+4pUxXzO5tzV5Z+UlFQy/CdOU2L1BwiUoj6vmatX6+m8Y7
y7hF39wjTAe6AyfMDYNu+rGFC9aWVZRYvI4zn5RckjtDaZ8173GxwrV4GfXDDMfEkA+kHMNCU3bp
PERD98dRxkudab5NFHq2jLeEjxqGVdN8uc6Dy5Cqx+zdtHdLxwC6ehX9h9BZa2nzZC/vsjiKQdt3
ixvaQ89vs/6SS45L0r1j7exvd64LIalN5lvPRdVCZovrDAa3tAJLSp/tqn6tmphLEdERsPNVxB0q
/7g2p0UzQ0LoYVZuV5X8fE3XlShtXDhjRKtPK1VzbrWgEBgjDfYuAYyFv/0yb/YztwQkeiXEIH1G
dz7ICTxwmQRTj9qCP7lxXUzRZA5dtu1lRdQVTKWsh7yjk+1H37WWfc0L3nICwYfhuNajcjGPBKGY
DqTnwU0OakLZxbSvLeunvBYBw/Vg2eawX7ENIpyU3hRldRXBOvNnz43yao5M3rZOF1FjlxHuLoak
PyrlLpdLHS0iOeh5Go7C+yg2QQmt7b1yPsy196B6f6wiv8s2YpESL4NlH25m7s0gcMANv5o1vaca
1a0a1pLQdpEfSjUB1bWGfeo+FQ5nY07IPGHjHg7gSncPtsqKKwdKHFwJe2dqzTMChxHYefE+2w4S
h0O3AKeKt86DDQOT0ebhLn/7VvrNJMN2zi+lvrxsswhKpyG92mNMJfQPZsOcjE+lAFDVvA7W9lxV
v0OTxqsj3xapcx8Z19RmsaJRnNQsvZNSHEbL+5su3hs4An8ATdDT9mzF/ezNUVo+iprj0lJ/pD39
jtocurYWTavcNWt3JDAc9l0fUNHAn3htWm1XeTd11KVoExvDIWfbgWrEQ5yGrlmf5nm6tmP/OqwD
stO5NMcA+g+SSAsJPSb/oijzHnTW0UVXylokdJQ0w9R2CP4PU+FFG4WrUGd0X+PRFMquXPqDZ793
9f1s/8k978iBXfjWqkVrksa2lJG5zEfOk68y53fk4FW79rcfx7syM1EmK4a1POloDwW/h0uJUs0N
jAbzUmp2WC7kjeErl6lOjbz8bZWvbLsB3ArnY2vL86h/UgFVNgOJ+meFV1QVSpgt1cvIYZJpxUeV
oJhoSx2rqePnXkEfsFwK/W3glVvK39EqR3p6Gkl2NKSWfZy21xxD3q3hWRfIFlqJUTxq1PY35aOX
kxpgd9lXqRAgKsuYmctuqMd9a1th22hBUX/P1TPbhMPZ7mOdAZdM7IPougMc2ZiYy2VZiQpCESx6
+94YRKi0w3ETInQWc2eQmq+W8XVWuqBRk6vcukhDS+VOOndaHzoD+lqX3bPuOnBr5Rcp89UqXwrv
J+9fCqW6gjpjnMdKG01S64rQ3O7WzjLwpLa3Nzg01c/O4D5j5ybT34FQOwVLpZ8s5INGpLGzDmHr
NPhki/3oFXtukFBuMp7L+Zzn+rEcZQxaYJmKg5m9MN4KmrXno82pz8iJpfkdTLPTNjV3+vCeA4lY
JvYKZGM85zfxJz0r+RT1pfc0zPpDWvZ7HWle0nRD1Xs2gWcK5ZtFKEfpUj1MxtHKATSwtPXIDMYf
qNDMXDwaoAJGmv4B7UWjbGrc2OamU7DMG6Jk19LIS9ZFMDVyBIk87hfopU7YAQSHrxpZacK5sZiX
qbKOqlZGXmcQHEnjjTZpgtflotlaUM3rB5SvxxLaazY5zzbe94J/kNwJ/NOwF0yC0fXAFjNeVD/U
xPV7GzfF0kcrW3/KrRD+VPIrjIrJHH3SHlSrOrKn+bfcxNdUzF+lB6Mjq2pnly2gGpeayVRpsGN7
ntZvEh8P3jJdJb8luLkKXzEESIwDyEfMcxa0wQQOXW3Fg4OJP2/K6lnWq7hrVkzHWd++uNAGa43s
nNNw1df9UwVvNBD6+GciZcS9SXLFhHEXLaXxvGbpj9Itr0pW/tpt94oM8btsGbU39r+4lz2wMjtH
uoVp4gNc+YKjQVtws+ziTp8io5dzrDCL2zdjae0k47YVokfCV90NkxVn1tDRubfVDm/Q2cuXO5v5
f9ibyo9hlPf2UOW7jeBP0yWPNd1LiGPDZosbJjbXS5ddU5ovuuTwhS56e6x7beetDrLqhChpNAkg
M/7mR5kayB/e5P3ngOiF/re7wVHTij3f5Syvjlh0dEuHQb9qK8HcaixVHronFcX6pgrdYyrhQLQM
HhXL+oB3uHPL5H5qKhCj7XEc1H2mc/o2+jODPSZAIDIX52rTQ4eattyndhkms/k4GMj3DVehKfu/
reo8pan+mrr5e6cmmS+8jtNWVY7Z0DwLil6/Nqq/uaK8GFK+EUPBaVKuL4aaQ4Mz7bCZbK7y9sPJ
CwYa2nSCOfCCg+dla51do9SwL530znLxsxBIOE7JEuNlODS4DRDFnUd7Ks+zIu7zVZ7tAS4G6ide
2nZX1Ntb3lYI3mP2rGdOOKd0kbMSk7J7lBXSY9LFpAI+IUfdsw0sMgrvXl0QjZaG6qA/JuXyAWnm
3LUCBUY/FUiSAGMPOIFeXSe7VOPwYGk0pJ2m495WnbO+bAwd9XghIDNIAJ8cceghLwSPz7lZPbYm
yZFJZRw72HtpMm1Ao+A+w1ERalP95Kbpw5wvbTjo7qkV1VeWIxyLJsDl8QiZ6i+zkD9mv+5bOYWj
0b3NxF3SzEBLK62n1tieAFz1vr0BGlTs8qwknDgG1g7b0Ki/kjdPag+gABGlyzuYD69zlV3kmH7W
csCrtJwH5M9kUQ7gdLrYmKY40ZEC+ukAOjUS2xQYuXbt9PQvumvIzrkD7qWDgELoo4IykydUK0ZK
ippCB/QmUqB6LZntep2+T9LuoXRB63Tcr1q+Gwb3cMNW1MpyVEpAXZkIyZMafgoKpWGKALLoDLvn
I6/sl95l+KAT1kEqREWjiSMwebfqJa1XvhPzHGdre2oVmzFtc0hW7Zgh+7hdtV+qOnDZ8Hwb/jD1
UcvHTU9iEIRUyd/gtl5LuR/nNFoIYOXcfjojQ/gtQWNf5oHad0tD9IuLMo+7uiYS7+p3tjU+N1l7
WOb6oShRUqgyU8Jbk6bcV/1vTqxothIOWrfcLa0VZUnzwA6TO06mvZ5P2IGM94FxjNI6r1Op7If2
ydnerfYVuuqzqipx1yV/gNrGreU8Sv0ec+o1NdaLNRcnyaRPFjAUaQnw2QXb6jz0Rhlldn1olO7Y
2l2KA4GhsdsdnXXdVyP7LLxzk7q+ZmzhtrLpznGDhDqw8fKdrhAZy41jAcOrqM1wLO1zmn/pN5lO
6aHMMODWnoX31azVTh9xhjB8yDIjclYKLF7GJsFH7jEz8/h9EEvMRyit4XTbo+G9qYyHBzQDRGie
55VoinkEfHhpXAOuqx4KbtHJ7nYq5gU1+a0nL14qExASPPKJSqRvosaxA5z5iEYz9h108PK214fe
qOWWpN7nS/trdO1npWD6mlb3ODgXFuAxSWRjFEPordzj/0JZg2+zdH+pHQ+D9qLXzb7nhwr7sSyy
6OaOHuqJ5Npn2bx2As/ean4Yy3md+Gp75gy4OMu2jLOCoaOkhO4RInFOcbXEKxFNWT3nDaSxyUAj
cEKd0csoWJyCBzBpIYmRN2LCBOcHG241TI/wJxkvKoelWo7emkXlvASaUtO1DRgJxrDb8HsZZ7f+
cFHURcsUeMOHop3T6kHbqp1KW2e0s58MyOuVRCdpqdEqVmS1XO5UuaB9Yx5rf5Ac4MTL1sZvx297
fsF5EU/2001qmlyQ0+oUpxZbmmp1b6hKsHnZCcRj0Lp1nDYc+NN3r51KaYWi4r/evh3mPCnUXh2w
lF9sSIZM1/qEyfKIT80mF6qlX1qZPWqWjJq8OOdbf6k3iG0Ld/2QHBqvjtx0YND6N2UmJLsHex6+
lVT4rfRu8FlGuanvIE3hKT25xCO7rcSX6B3czthhyw8X5wmwTdBwb7u5E6uCxOoM41urD2bxXxyd
x3Lj1hZFvwhVyGFKBII5iZTECUpqScg54+u96MGr57Lb7hYJ3HvOjmjseIsNcsT06quPaJubNjH4
ihQsrlwhPnxNLTN3ZAsMPjCiqtmK7HsHFcAemdg2jGSHMF+HYf7JEUaiHML5NtyLUNSI5kLlA5Ga
ML4PRgLVlzgaqbsEsD/qZPoqdCNihu22s/KQZv2P03ErwjC0iXgY88TrYKzk/CKNfzp6lZBVZkp2
dWG/tA1We7AI3Tbmm8ikVb6+1rL0izlwCUpwM+0tgKwer7UQ2lNxyAHDdV6urppnOxboL0CSf5+E
4hE04rdEBHdc0pczlyhph74GvJTei+VlWbToxePD6oXRn+TmbxTkf1m3m5MJaioCTI3GgMMCVC1J
baNYtm1GEFbzlgknwwTMCsb9mHU2WSUO8muUHApLfntd2sxflhfjM+2Kii+XAvUMZryzOImUHIvu
6zbsgdUaktsaJ9UZv1ppuPdFYk/G+Jeolpvr9daEC+FJ73gE89J69CXq+/qTR/2RIsar+GrJxEUR
Et/0VnkE08xrCbqtRVhDg3XI/ZLF2XoYmpWl3tvsWqj2OOJ153cHYdhVoR93+wRvNaa5xfKJBmOh
W/CC1TOxHfsIRyopekCXLTm3NBmUtnjSh1Vtfcj1XV8+8kHkQYOdUrFv/2pQI+ZW185GSZKc5HN+
xZndgYV2IvD2uZv+LYJbW+4kf0kzmb7eAKECZQv5O58lbnYjTyHX92yBPYoaxrl2JHuC3HRORZK+
be07nz8y0JP2VzT3hLCAA0jntN8rwzoIXN6lLNsk7T9VtVE2okFfzeyE+nwnlI10idui3QTy5qVs
R/xcmzNrrnPYuliP1mP4mMjPkVDtEtKsub14M5XvKUHhgNflKIyD3xpPlA5E4svknOVWvwnlBWVn
9mEW944LkzoINzZPGgulVvrytA7DnZKve2ELeL7KdLckSjep1+pABao5n7r0jcnLpiDX4QEODCju
p9Bc9PivnC5kttflOtbvWnp8+WnzVU0YIB7e9kdQMqd91/O1IR4YC/Pln5nVFKpi4aP/YVhnyn4s
AC6rNw3pV35BIZAIvS2Nj7GyGe0K7SeO2Yn2Ws06IRSrtE3X8XsdoOwk4eclF6p3WnBvNPLS3Myk
28ST60+2V5GMhIAkcaH1rHhxm/KRlWujvBpC4iIMK8wNlt0WJpjaHlRqAiHXQuMWwX2Z/gzJnc4V
O5VRHzPNmaRbgfYRhZVhHOYG/vcj02pbHF25RNZ8yuRHN5H7eO/Tr8UAPjAPy3gopF2Vf4mt6tSz
G8Pwy9G7NhD+wpJQcGu+T/E6i00SUcONLpyH3CulYYUG6wyMyl1jB28h1nyKEqxzPyUg9j6XJzS7
EjNZrQv9OanjGlngqiu3EShFxi8iU5CWD/b4TrMthWBBFNnpRZo+EAd17aaPbtay4tUK50PzXYxY
V/basH51ZgSSp2Rou056eW/kNddlObpdmfJLvTwiq89PeHs6IPuP6r1Ib4HGyfqPJWejQ52hLglQ
3yl+INQ8AOfhrU3PPCkGfgNLOQE6JxV5k46WBF7GoqMxt5HfR3JBUh6MBgAduXezE/N3mT9dGl3S
8rdPAdJhLc5adSwqZCxR7kXyJhk3XUs4wFkK4u08uzXBsDVZsuoqGpzA+EGqGRu+gkMfeT0Y9D4t
4zei2OUMhd807hS+dIvhP23nV7gzdCgxDkip8tTVctro+KwSCkoc5V/PJUPucsHVe5zMuzCQJuWg
MIpOAgow6kMcXpyKaNLUVXp3anwyRldGcWjniwL6hakKydrymAQ3eB1rI2BDfhigqMVurY37zuqd
4StcfgrMA9Ef1AliaFeMUdaAPpLV8DEu57n1c1DeSd29nizUAs74OveqB/m7HFzMhajP5dChNcUR
0YyEzPriBOvwpjW7YX4qwvuIkqZUf5Vlg5SjIQDPcAu81ASSE1C+asOD1G8U1BWoASM+Dh6Q1DxL
4U4qbzkNC51Om9W/pNg38j6fqC+bDqIKkfxvBm03eKGjWzZ6MuzMsIr0k2k9wswTIkcHJh3/Ut5/
ZVv0N6snG97XpavW73PkUAxaFjb1iOiocdulrTMjcksZlSgGnQ+z8YhHn1mp1L1iuMX9flS3hfaV
tZ9G5Q3hKU0+NcWLAxZuVzNuM2oZ2W3yr5knU13zj8rF0dPgEqQby9yg2M9Ifk3VbRKRC8mrrvoT
coVF+hjLQ2dB5AY2Yp3Z3JTIsfFC8D9blGdPQC9ZD60rJyvQnGJ5EM/KHfFPnD9JNpy1g2bBip7m
+WeMvjsxt7k7yQIprfUs2wjPInTZRM6K+4EaiEJ8gofrma2YJEqsXggI5592MpPawb/D0n8b4h15
6ASjqQlbETAGaNVArxvH35KdgbSGZd+ruBOglP8lXQeUai+fODteoh0m5sHOFRfIyhDdUv+nhxDl
SAN74ZSHj7z6qCJwZdiaIV+OCRm9bbfqwQw5oK3wGcnfZLMV2VH7/zbapfCk1t1S3hYVgbALLr8S
os0SYQ/Or83yQTEAzSTDXo4jJ0wuASs/Qe6rfPhuWc1CJ802c3LQQ9/M1nlJR1P/MfNcT8FnZv6O
4k+sfOU1eg42tTZ876pPA0LGukwv2wrILrofIpY2crueQnLG3gWZgAeZIlTd57FDu+5Myj1Fxtmo
/BSvlOfyLfqBIG+vyTRuzaHwuJLbYZ+X34xAjqZ9LemHCrGKuCj/l+A4BipZgfk2Iadz6S91jtPJ
oqbyNOmyB5OI+p47OOreotTwKD+BvPoMh09tGNxpmZwuezVLAJ0oWFnThZzffbe8FRxclPRkDICZ
5CVWjfoKbnB8WKHBAEE1r6m4JVpOgyWqKdAnam5aHSu04OhWMpourpkun6AtSuFUaJ5Au5Gk3HWi
pwz1AGOhfBjiv4TnMNMBUZWnCVcyuHOHPdztoKnQ4xtIgAiDk5M3PffbFE/M2UruanDSuxvKjCzZ
KtJdbx2z29VIWqCEqB9HHpfC74sIl9yQkzcm7p0Gg8IifQVjlPJH9ucKQIdiiJ3c3lB6I1C4dYTN
qvN6meimGSd11Wl/fHhRclKR7Ku62/GQjsonv2+87wU4RxKdg2OQXwLrLiqXTttI0nHUz031no9O
aHph/qEuhybn/XPjxZmIPMWlQN8enjP0G+VeCGEqCcYModu5nH2iZSrjXlSfEkNnaImOWegUeZwi
2GO5cnpkKB13sIQQLTK2Q3c0q2aTdH/C8DWFF5K4EVc5Ge6LNu5tVXWJmkXtk44mX+oqTWCJRWcm
syZ2qZGKtXeVuNm6j7yYUWlpCXtV/1rI4MG88Dihv6r5FpuNwCSNr+GYzoC5MqJrG9fjqhjuonCB
/7GK00vkGgBrvwiHS4EBgbTmg2Kqft6tRdw3EiPYr4h4L3v2RsQwD0DwLY1fFsx3pBHa3+3M6l0H
QhHdInRq0xVYwBgIcdUCwag0GyVT6ozCupDe5vKTVhM7bhBeJ6cgUZweCloK+Bc4ziNuDWJg4lsX
fcjvWeupOkxFyg0sr8fBSdK3iu6aoftd8tswf3XZtkEaB94TqaS4WEelOi/az5wQD0N9/ffLEtWe
x/kbQt2O5g91JsDZxR8Uvu4JKFRhfsTEK0QsnPaIlVUFVjLtlwgCBZ286aediEI/UXaoEKzpr6Dl
AmF9m9UuNFogiIc4pppgBs2YHHYdUoFmy5ZUvwb3J1gpk9Ddo8cMm6OAoHkWHbmZ7V55oCaLI19A
YjeBT5cpFO2L42koVpEim2NrlrxAv4fSJxn2LN92j/5mTP/y5ntpBUcyvhPOKBmSFxy5Jw9XGUCa
Dmp1lkh4inSmBR6LBdzE6eSfiYAwLZe9JHmO4Cq1vK45nURcjYo7Jn5Sv5l9xxOzkypuzZEJhjAc
zqfxHQfBrLri8g4ssAah59mD8iyUC8nHY+3r9VNfqAoB510VwqckufL0+qt6laQ++bqxyItRABZV
66b+SpOTFB9n1VvGcdMPn/gTECrhM0pcqwMTYKHDNkbSOsimXRMYHjDFd8VBlH9KdPp9su9BPxva
xvrVzGPQ0o6Wpscy+KMz61XT5hmqZ1RnBV1UM31xbOj8y5o7klK8kL1TOuBey3uX+H15j0N37pHT
Kg+z+JRZapHrRfWbIf3J1bm1jjEUWGfpXlnbrK0tMnL5PQDvwIYAw5cxXF70xM4s/gpCt+A/Ux3H
9BcPtZOiT16OJS1o5acq7NW4dKAuY7HHMChR16WwYpLNZYDJgCUZfmE+KCQBL9T56OPmrkz/8uhq
GN/oCVZWcDE/8RjpoVdnx2b5DWsmgQbS1Y6LZ4agteoeYcT1zZ+CpZ/GUebH0BG4wsn7vLUD+AaG
F2+4VjwBjVMjAOk1uy63GIVWFPcsmqO3f2rrZf1Gkj/ahUvEQkHYHgvDmY4aas+XelMiV2txtJCr
vuXL0HYTR2PAigBkEea7eOZcHH+kZbOQPjHvk/TYsOFkqyg07TH+TSIe2b+y+FchYTEWaZOqv+by
jP5pqCNkYZMpz8jKPS1P9mq3xqzmNq/H+h25pylchcqR2ZZMxJR5d0sGctShuyzUXWvJPMzziZ5s
Xfe0mRTQYB2nnojUOR7XHCuS+Ad1kgmHQNjWgj0NN9aQAZa6WY590rAjknrVYqmJfNr61lQZuUkw
2zq+DrYDSfrVw4PBr+mgQXsF1e5J1+tVnfsmRQXhex88FEDowlBdneOe34pzVKWZanlmdCc11Y8a
7QaJKLPAEZlK4syJByivaDhElS/yA6XpLqX9azko+ls/7qzqLIa7ADIjeGhXlHPd+KEL4G33rK2h
jr0iYumCpf1SUUSZSOP0SQF2vdU/Xc8T/oxoflVsgs2IegsO4StNGT31g32kf4Wv+WYALmrX8CoD
uB4KA/Ep6b9JxSIMRWNrw8OofhrtTUk2fUOrT7+teC3ldRHctOUYdb6VgPAeJCiBQGUMeX3FCnfv
zRi+kvirRBQ3EHJG8VLpITmTA5tXHhLZmB5jttGajRhxrLuSaZM9OmK5nWy45BagT9twiS86fpMY
uGVxUw5Tno653LCvZhM2L6dvr5qJH3x6LtxPfHoiB3V6IJisRR2bQsbqN1a8IfhLAdblAVhtGwSd
p2Ii53myIiqBLwhTQXT1fLfEx0B4j8pPkrBB0tT0FuWYpIrnkEE/3EQRneNaw6Y3ca40TqN6gXo2
1eMguUR9xhklWVcosSHuea1+U8R15MYDmuFr4oBMhtgLWp9JXJOPabufu18JT1zD7d7w0iw9sBS9
EBSU5pFTxgB69aMs+U8BYSr1C/Rksc2fRvRdSelWr75NIFblZTuAgrBL41ywvGACW1WU1NOqYyHF
aDzB3Nc9eJ+fk8/YexWyXR4lWF9U7Un/JQSoabpNkv/+P7TdJfMtytDFAl87OaloLWcuScycN3/m
/Aqzo/qoZFdPHqqCkenYgwqSVWe+yly5/iGLpX+EG6MqOmB8VnLfKs+tcBo4poUdGQbgYnuZkk1C
Q7DT5zmO9d0UbCk/M0dn/JGNVV/9LnKxyrrUMVG8j4DnrJY6CuD0McNKRD/L/GMgCugZJvN6LysI
UicfkQfmZYhUXlmeynVbng02zET7CcGqxYQWkMecntP2NhZ+KyGH9APlQnkTcNklLJWVkGhcIwxY
6FyHnlWwLp1hQmn6ih9B2IDVrPlT9N8+/NCWmxYO/OkJWHyteKAaQkRURCvagRQewpyKazpmkP8v
w0F6wC6lvHz9NuTbQsHC5jNgFUCxC6lQ5J76++IrFELgoxLDxoIWaBXnb6nuypatpjuIhFGD4ict
6ENrD4txiZZNGh4q85H125LxUXC66LNmU84nAkeVlXjG+cVzYZ7hKXti8rL1HEyUERwH4c9QjvFD
oHQxwObUIIuBCk1UxGdQ5lXLXXNMkA1Po4v7jMXKbLnuVkXeQCD4cHHlWwtY3iWxjY1b4CwJfesC
uY+ZSBRWjGBm40Ok2ghysfPzC1r5UeW3Uny5+nA3uJ3wSeRjMqwj8hoLOyhnHpqFPINLgbiAe1KP
DkKIcPuXcIJw2oX4sadi4p5xJd2dYRSrW5CaOJCw53+pyq2a1jM8AaZAGiJW2JVQTqESFMddWPJe
oEpazYfEfOshSwKscsx19R31jqIzuj1LLFHVjKDzT6TXIWMD8dtsrViouhU2hGPPynrE5doNl6GD
khEOfcoR6DTFFZ5OmDRfoDTIgpOWvDjaEF2xiuZ9ZDwT5StS39vl3yRcrfFbrnxwXOIAVrCaVk9M
qoo/mFl2aJ6SfIu6AIDJhgYA8EN467V0j2rEEEAy9ycVlkyjorCmLBT2KCWjo+Nuk29E9+OL3QBg
DD0tehp/4x/jFeEYWYdmeS1gd4q34qLcSNwmA5MxsWtWGGxWsrTLIy/IfkrZw7jLqC2hHd8aNwPh
z/hyav8Th0PdHUsYwKD+VWSMggCkLOEi7LGCSHgdqg8SKRlbc/WHj2tNswj673+V4CbLZJtjhXL8
wiVCXMEi7cb+nhDziArGRtdXgxB+tl9pc47z45SeKPNUETcoMF0VdpVtBLhi7LT68oqmnrmNEzgh
lC7DrkWjAvShYDE8V+rVNBnNGl/WtlXrBjMxnbC5gx9W5yH6HtKQu23gjR7cBBmyGSIRGH+01Me1
MZh7E91mgh4rCOfVCNEYmaNXxG+dwrSe/6nTrhb3UcanZX3WMzlrJnr6bZ6exOqjLSs3H48o6EWT
G2MT886Vo9+a8t4Yz2mynhCNZDTTCcGj4I9gZUchPrw2H3VjDhswsyy7zhLmGe2k/iQ0sdXtRRxw
t4t4h3a5ToVaxRu3p7JjJW7ypWawMvE0XUbpzD5XpecYFxcwuq2zQclHJfDM1DWI+LRoWBKsN3ny
sWkV+r+SKZw7eXEFjsQKY0cPL9CBqymkZTxKThlkmXn9J48uwjSZDXzmkO/b1hX5/w73T5LblUqa
3OQTS9rk/GxsCKETV2iC03eGJhHeNvj/lnd5/3oFpk/iuuAWa1/ofwVN1mqXXHM60aQP8CvHpT5U
PWpwrhtUfi3K7vswvVF36VkZbeCinWpuoqKRCH7E4VvT3nLjoqNaRfbGvAQ21rwb/NP6DEUyIKeA
Hl2cvuHoqreLHjtZVa3zFKACrUUblE4VHfAz+WlU/9Pj/Cto9lp2y6aDDszccP4xLX6iXdHUX3rh
4fQ8U91lzEOtD9o9iJSBXIrwj/BLxgbc0CHw2SFYzovMV0lmBrhHQE3xn/pjzCdJ93RqOXL8C3wq
v9avNie2nqXrBMXxfGH4UwBb1De92bcpT/taH6DxT3rjS8qIY9rtCpma5NfKSZ0Mhj4k3GWT+laV
4iJq3tAkpbEzx4rDjThRnJi0XH9NjJuWs3y2k+KrS3avQSTKmddHaVXI2zF5JgXpGWiSOcfU7aw+
JDDvl9Jtyx+vZWzT1I2ICm5TIN+lZ0Qx99NH1200xba0PfxQMHyb2bkgPpUUhzy5peZJqh6Qdwhl
VXqwxBuHB4m/YstXsLPyczNc5XJDORX0UZUprjmcAbgVc8dHHMRkalwbRK8Rxtel2xriWRCPA7c+
wh+4GxO0Tk7/jRJmCpRiKMfD6jCGtasngx29WkyOKSC71J7i/kAZINcqWpHkn/g6k/ZgR133umNp
zyameKObTDMIPgos0su90D5lrQJ0o9IZ3qNJ36UkhUf8B1GJXuwzpNwJPRx2CojDXYgBlnAE0xPH
R9cf8Nuv2gIS5qMqERBy6qkaX+1FUM4EvCDeg6ZQz/pwIY02ZEqQ5Zv6UWv3ZfySg5VcuwM7THmN
srcXMUtEKuenGpJS40bldywFfqGJsMvv9fSIiusYXHWZuYQFctPVt5mUaYKRrX7Vj9iRV0uEsWG1
DCzDkNQC6mEUUOM5ANAu3KWHyERbkG0C0Ffzkko7YT6M5MFa91ZVvao/dQ09MxlD/09iArtIXlb8
ZqJy6DRwL+B/1PD7RJkcyxxdaansBIdloLI6UzdnzK8qVYNx37Bl4o4lYgh8eGEsTxmfA2cHvUnj
NZGcWTzH6qmS9j2xv8UqKRqs7W5O7zaYsdnZifKJKpo8nXqoneGXaIgc0JeRpkcZrgLpVDz6UvUu
Yzysg00b7Qtm64jYgqaNV2rwpmuuudgtGsg2/rA4deb5ohU/+NMJOlmQusGOoqiXqxO0f11GCMsf
eenJ5vpVZMb53HJtvJw7x0L6Jp8B32XY75v6MPws0kwM07KljcYDeM/VB3/Hb0lBaEl+0NFNFKgl
8HvjfzdBsuNP9Ck8/xr3TXCPrJ3IF8RtEemrLvmrXkcUb3mT/Oblkw8VXrgInx0wXEoP+0tLQJB4
me/l37mEkeUmQjuqoOsUIZvvpI/hr4ftgmLAtQTysDV4w1TQtEtpcfhwXOGFEr54MgmjMmb4VU+q
Kfm6CgCWjbyr67XIS9fiWS1lHw9fivkx0ZDLvaDQ/RL8MogEAB5abiulX6doGh2U2LPA7QfwHBKQ
0A+1r4ysT3ej+qe0uhNzSoNvTEAR4xdvG4kWivoH51DnO7NA6oBIgzd1B3BlJeus+0Q3wr42JV4B
7lduZ2NrQYfgS0tllNqAq9m9VDxDvBr8IAn1b9ap7wGnyUDKuAkHF+5BfkRtt7Osp5Tdm1QEYEu8
1kzsmeb1U8W+LeSknzNvRGbvNuIpbkgjrn57BAOSoxibpEQZj5IBVWE2cGUuj0R/JNN5CT6sxivy
bdg+uoTxsbxEHSBsun1lCCXVk/ZiXOnAAl2377AbJtq+MbZVFUMr3Zq0wtzOwiLeDLjj5KFEb/io
TRGS/dgKqWOIp2pBP3VFGmA1OF7Pgeb1rz1DPiv/T7x7MX6bOJpMnf1jclXatOAETQKpS7YiZLes
vO+x8ZBB42YJlIifeXSN5F0MjxaWm7r+bZZd8GprvnMtkS3Av6WbHDwa8VnMn4BwpT0HgR8n1wiP
XD58GPAzAXIX/UGzLMscDawrLlhyxcX0KYQXuT6q9cOcLunsVeZmPCb5gQWGeJAx9hbup/KvQEtV
phu8jKCcY+7IyyV/tWv1roh7R4aS3EJvZa0v39GdKbq/6OuuvKqTm0ss++6kQBW0AM/ILMvhK0eR
EhY3oYZmBorWT9BUQJUDFMe2mH5nVDXThTQFedqo/dvYP+UCFcwXgWFB5isg12F9HzUykSjA46Jw
NbXd6Op50t9EQiBE66tMMSVc05xhYnK1Gfgav4utflhsdVbzR5T0qjLvWXVMVWQzG2X6yQP/ZUzR
Zt2RYn+efi18dzliUH4HvDbasZgCFg5ERulWxiedht8oL3LGCB2B0ZrxV6A5bBmvCqWSbKIJzh+l
3RTRNyrY2Limr/VmTVhBoB4nBms+4CT5a4Zv9FVEi79wzjA/TISLgBpFhldN7N/4S/GKDtmpMN/E
8RLw2eaI+FWk+C46VtgdGB4y2kYP/0sQu5Z26KDmEjDlxkYDZ8vPjtU0wvYwFJ0tEAUSZecYlb/U
EiX0YYq2nLszOWnjGrV9n1yNcIftL66+BeOfBomNYBCqX+W4bimrju06ttXEl9XbvDA4dugH3tQY
u6/Xf9IuasvnCQ1xh7JEfN1svYv7YQwvdcjWs5mVHyXFX4WSFQAc/QgLYp/d2ugw9BwhZBQGNzAM
1aAkubzmqHMqrF9eHvs4Haf2PHSBYxXHWVew7f+hhVq3Y4WKqyU3zvIbrssBqH9Jr+ZLot4+1ZdX
6qnUL9iWVoAU+DpQucN/mv5RETtEhSDSywDdEGQ/A7jCAJMyReX8aTpRvHW/8bQvGi9HXTN8hunn
yMhRx2fBgEWdyLOfZX4+DBYEDkifzVUOIYUf7S1L0CPvDZ2XlJ2Ty0/tPUHc99NTECg3RIyWuiKH
SrdmaSZhpAl+ZVAkw+6UI/2qSuc3OnkU3vwdL74cMeIvT/JU6NEDfflW9XtEjuUcPIUEq4hxEoS9
OT0a5th5HQ+uoHmkVcc4RdTbUu7ASGfVb/lBlH/x+G8grkRmds3G3ah+5slGmj8CskdoWQ4lJ0Ee
/Vpr7H7EEoRyzHyUCCnr08uEnf+1n3Ux2Q0KMAgsub9RIosmBng79bPYXfSDqh9nZZsaH3kGseCj
50auoNzBaIPi1BUOzg2GWEcATEZTvvBempilhUcBS2pw2y+mS4M0mNBAx4qJ62YjGBgLQAXe0+ZN
NQDhvpaM+IfgT8n3orZTESZghx5QEUZ3PGHK9JCVXZExi/IIxO5rmW4aX40OGi9Gqnvm6+v8Ucp9
+8Lj2h0uyiy6KtjAZAaXiQknhVicw+tU36qUQkDlyySFqqQq8QWzrtN+i8QE828eFqs+3E7KUxoN
xMaO/i0iaiZjpZtPCebFMvuIiu/EumjlVv0IO9tq3l/lFyRLqjhpgQOkHCk5IkOZz5PBspnoYBBW
oX4Vu83Y1ui0Mi5oNuNA3o1DtB0G4GLO2r60JQSJL2X9y6/Yhb3Ti/6seEJ6DspHid5yVi8anoAE
xb9cuHmxE3Bnkdqg2vK3LPsSaxzVDiny30I4sTfmqLQF/Grtv5poRxjZgrkAER9Uw8nqr+24a9pj
p+8S64P8JePZRZdsEdeNQRsMOi4ilsbO6cfcM+eB8MPdIu6l4acWrmXixvKejxUFdj+vcXysmi/h
xX8MaGcB/oA2ex4EE8uaFjtm/S8PXH1kwgl/hcmlxhfwOAs8jQAHRWLnYsOJpH9Vba10JDc9AIT6
kcp2HYEr3DOuCKTnHgYC6aAWBILdZwUNTfUwhPeBiIUsvJrtGZsYQKQ2vDUTMT+P1DAAOFkgen9C
2SCNpDTgggstJ+S/jEzwdQYSH4gnRfky2ltBh4aQHYb0QDTYiHM8C7ZK/YejUxe/zdlRp8DD4SX3
niRYDoY9vsmfqT/FZJYNj6FCmGq9TYxlgvyM5WqtZ5cZo12HKjfij6LIpU2nHHTZaFcvuSI8ppXg
5nHEcE2rpSvK9y7wX9lQpF4uHzNYZotusWd6LffF5FGjgJj6JJMpY/hqsy2x+kBOGOkuUo/wRnj4
vunx5FWDJtZMZ5HObIC6eij7w0gfdL5NK0fQ3RDvr7jDa6iWzxYgMzXvkXYz+z9CHSqDMskb8kQO
gzrfcyU3Ca+xOzeMz+e+5t+BaSXdZ6CHRUIUXPtFtK95z9s8dyL5qqItX5LxdRFVkT93t6K7oVd3
5GJf15uOVhAKTIEmnmZ2DyO2mlUm+bgY0IbkxnWYLoD4VP2mxjWXD1xR46cuo9p7J4LKrm9QzFAa
UJgxd1hp4yozl9p+2c07H9GTKoFKXofyJj3z9Nr1g9290601inyqu6X+lEzu1n5aY693JQspu7Og
so/jGwqikp8XKAd+HH2vedPYzSJetRahdoqbVUZdnpF6VFjKDusdD/anvhetdVGfemTzcXgL+k0g
OYWxy7ruTGSZE4MYxaFxpk1nO3f4alatDDG8xqpdqwBSi/fS5c+PxgiRWl/xMosZY4+XNiQ0r6re
je+DOdyGklcQPIDGXy05ysmG3Llg+CX3oW0Gp4/RDYYwfAdhuWg94WL5Vewv0wT9utOy75TAk2z6
LbVzWnFHAyU1nomApiN2zM0bCNHhnEafwfzRIWHnQPqIo99GRWRK0mLtVa2zWJNTV9ZaYPSj5UW9
ma+rEotv6g45g4sIscMoiJ++RGKDGRbGOx/eQhInH1GMJlZVCSi7oD5iORaQzKIPm+iERW3TaO8z
uR0Dyl7L+p2K7QKLYQY/o/ghy7NL67mj958synOl4i9EXkI6VIQWQwWEymLO1WQraO5w13N7xscd
bXEIAdpWmcPlXpFgh+JXAs03v5vSHZdv4Hpt+JFQVEwugB/7UyptC31fMx5O2n1Md7PgT3xB8kwy
mAQDUmoEeD4WLb2kBTA4LTsGTzWr1Abn3vsoAjx1DLQGKVA3VTlU0FXNRVgOxBnZLNUYSzgFi8jT
iW4hT0moKVZxBz6Dl1hadRPxlV1HVCPmsLMI7FMavzljFigCyUatzhUyfrfGacqOqtZwztKXF/o5
w5guf80GGSjA7x2KufwgVyuDyWtGDYs0oV7zgKvJURM3Ibu/ltIe25GeQNOzeGv1p3SPk3/ougXR
TTRbDD+U5rNOftWY7NBjC+MBNCh3j6reWg09QG8yNzLm/m6nTme+ZBIVVOv4SjoZ4estm0YpojuQ
eIIONz+V4it8KAhGNE+2fEJVAwGxoD8QhUXmobgLtAOKZ/JJnQ41FKc9+MJLcoHun/Ol4j2gWNaZ
hgcWFRrJblTzevpgOc3U3WX9GyObt2i4kczjTKG9elXRQatlt5qF/zg6j93GkSiKfhGBYia3VqCC
ZVmSLYcN4dAu5liMXz+HA8xigOnpdktk1Qv3ntutpxEpG7+2MCy2//xxzMvjPERUXb67iBkKrXuu
PVLIBWudELTVyDZcBJZxy5v3RGv2trrjzW7ij7CwubNQm7qX3v3oYhyczKTM/jYxj4VhipZWD2bk
Anry1LV/Mpk3LaI6g8IAleAop52ZWGixo+daHBibbTSfwWFEt96uNCAVFcJEi/IstT/TfN+Vz01z
klgP4pjbLileM6z/Pua7Wt9q4XOG/tHMN1CXGYCBpFiIsYbDXGmRNzNqse6jEa2yRSMGUC4KmfEp
48GCq9L1+zra1uzdRHop0JH2kJCwhG3n8G8agRV/+dDgWBWysW0fVZ+us/aW17RjnIqevR3lNmFm
O8TVw8C6EccDvKR0TVIsFztytcRhj8ViCOPfQLy7hrknljuXA7GfT/MYbjwH1QoTjERxhtHj4G1a
QfF94CwGR+d8+XUaTNZv7JDZxeUVgY6ypm0zsSpxZpwvTFzWOCsLtnzWFKNaxOGPdYoR6ghDwcED
S9jLzkhahmZIZ8sTNrJNgryrGN/KwtrNyXWM2atycaTofzAYIK7GOmbYK0PHlp8uktjuBTboGZnZ
wTJ9BJgZ+tb2Ww/hHTRt+sC6Ikn2eTTsJ3/bLqb8Vzn967wLBivclZew4RxkcwubzCouvvahhV+5
9whncTVOr314yfQPq/5ogObRHcxPRfEUJZ+GcanAxkteuIZbbxpZQbJcoRyBUAAyeIBBOzMzrI2c
K/cNz/Qq0V9EdrPU55y86/6pZY02eXeBWoeVZ8Kq267DFRFdWEKYUxucjxH3lgwxCzmMXObZe8rH
OoiYesXtafHfVwIVV/MvTbzbtKhko+QIgPjHr6gZ4RMWdNXQEh4a/SwaFMyXIesehmG5wcB6gOdM
1TnyqmPYoAB8TxDLk3ZznrVoFUX8DtQGfZ7sMmaGPT4xhWEFkjKEMWPrYL+obBOwyPKFDneBp9/v
uWeMcjOClWevsAphezQOeXIWfUtt7UIEsD36E8f96RtWZK2SnNjmYznULG7rPwVkzuWpAFPGRW2x
EYzBV9Wbumt2wuBSRag49hQ1cYg0c2c3pyGxalQcN735SSAcZ225bpq3Wskgrq6edrDVbhgPYVGd
Y8Daim9FsJyqTZrXftqEcIXj5rNcfvTlw2i7zeQ73AUFu3DHR7G6tFVAWyAk+8ahMmy+CAUQVvV/
uZk8tbb+T0PNFAFwRqCy6phdat6L6ZzrzAVFwwUDL8Q2FcLTER91t85QIzA1dXxsdFuuvUjhvmPx
kQCNMuJfnBEP1VIzRejT95Z9NNgcIEkNrUvovnv9o5Vw3A6B1WbH+t2gtplZJJeYXpVrr2T66fb/
m7V2KTdnTBHGyY6EsG/NdQVix00hZlO5DVoEFLxdzYAByAXggbjlKRfELmea5njsC+eZiSLFH2vN
x1ZfesOL5TzHA1mkTMDYsKdD4KOh6fNVbv2U5e8sUpz/M/zBbcNmua2+UTM+acl7hPpc+/Ao6ajP
Gm/bofFF/xlLhEUsRfd6w2N2rBQ4IPMg1FojV13IL8G+ukKlIlYM6Z4r0z4TRnAvWNXRiFjFoZOc
l8jxZh3WcvpoR+DqGXoKNIEeth23/HGraduNfyBmUswRDQI1xjHs9d1/TmQ+aVbQiwOhwMe0cDFc
DVTuJl/2QgYDGkBN5jXQKser7vyYJeQAhlXxHv9Lq75JCIPaObKqPwBtMRkdjsMtMRYE64MyGb7Z
60zuJIu7CO/PmpdAXebox52eKZAN7S3xMBIxAvFQxWT9a1VDehCvZZoAGqPWgpNLjqRkAhDmj/nw
4hspxjxKc4QoxrrkaWr5EvT4vfa4TqZFsIxQ1oMUuk2yb8TPsrv21cWqAffxd85WHnIALHIPysUK
j1bbYmPOPHJt6hviRAf/HTlBUphrk41oIMNXTwMYaKwF57fm9XD/B0LgNzEMlYhlBUdWSlgBFKpo
n+r7yHZAHt/HEPEZhE62Vqxjfi2e9Ro/Qum2WxuL5Kfn8idNyTpn8jemN9+h+xz4tG6oXxv+rQ53
lngW0zFvDuNfDq7Pm7RVjVxk6WXZsuntc/VVoP6wLf+xLNCgP88zkg72aiGSmieapqTf6RiGegZ/
Y8zUQBEe+GvZNSBijANH17B4G/hpf8qKvfTCLMuoWIdtw1DLykcQcWvwkZihXNt9kJinMjFvXK8P
Up16KojmHMYgasp2M1WsT7AHLBSR3t4hf8uRBkpR7l3jNUa6T7D5evldcoYppcLHlNwUhEAZ1Oo0
dQfNY560z18L7a2T34vHgH9qBF3mpgkPObysFizM/KLFW6Sckt2PySNwwafjVVc3Rjs55kA9Ywb1
zCxAaplArgysHBNypFITF8ydpxC1CrkI3DC0QXS8hayf5nRZ6MIybSexRQ21jbDcZ3gPJt/7mmgC
VN/tlZ/hUmfWpDOMjbI975Q2IUbE1PUsyy5AdJnxaMjbXB+Z4k5WkHoA/HGJLoPxWJ0xLUXmtjA2
hHfWmDzSfTZunOw5yx5d+UgDIcGbsUbHKC69HcoJ9kxD9yEzD00mM8xxTdKEq4BqvnRVAO/FTgNo
TdhGJhYw1W4ytgbZmsZdw+V+M+pzaawqvD0FSZRhksLsuXGFdjOqiG/+nL5NPgTbVym2I4sWdsD4
XlBm+BU1uPld4iKt1Nnp9k1xU2gCxn8ttXZTcxm1bxMBqXSLVbLObOZw1U/PhH1sZm4LtYpUecpY
5Lcc2ML9Hy06mR+zOLctewojMEhgpZtmQmdxVsxRYFnxum7mAL067gZz1FDI3A1aoDR5m5J+WzYX
mbFFkvuqFhSXePPiWy7CYLSpHM7SwLI/cJWMTHXwuqqrYO1sVR8aH6DBB0bOZ8tmPGdc/Fr1fzN4
2xY+OI73tQ3lcNwo+1Yj8lfe3RMN5fdzKh9VfHKpAw3Np8B+jMyzr55tl/WKOPrFfXSz9UQn7VQf
5G0Fs9h3IeZWnJB1CVoxk9sFujJmp9y8NOZfxFpC0+9VhDh7OPhYHu38y+pyZnAFAu6THgUh8hCT
Toxf0RoPsiKd4YoHLFOUS0+euGTptsS+Hb+V6a5jwaIyhLy7KakOTOn08LlED5Fhp9LcX59DYqKZ
bNpb021NsMI4QACZo7iBKga+keygbddK0m/TW0norf48xqdo/kA0EPvLRF3ZzYMFrFy6W3Lo37vp
Iu2nmiochvx2LnawWDAzmTYOPaSqi0IvxLeev4T228yMo+PFY6aOl1oaIDk2mqO2qDd7SAQxU/Cw
oDjGu4XKTDeQfMCxNv7Ivdkmg4d7M9CrfRyxnZfyIOLnaPhJUf0bFTlPQxJ4NhsE7U1xkOtYWh25
eDmRAiz8aTYfXXIWGYXvFqfZvo+f5vDqNTc3RaJCODCPiF6eGZhBTUbhSTurWHF/S2uZI8FMR+Lx
LzbW2bwPwzdnOPUF0iEEQfaSaIVSPbGu2rvvO2tffiQOYw/eFYvEaSb3Ph0xts1VzcKvYEsR7XL3
4ELdLXXjKDUW2DaNBe92cvH0lxRkAxSdrdLm7YQcNGuBdjU6M2QAkwjwXAazutkEddKwYvv1aIRw
6T+4iBb4rlOFB5UPnMgXhZmBOwnN7QbQjoNG1fmwwPfE4z50DnX4No5Hq9b+sT+/FW3BKtrBZ88l
UnorIcq15ChovXTneCHnC/SvEhm8xl/awK8t9lH6q8cfHSu00Z323XAomoEmtN+6uQh6g70EtXyM
72JgMFhV5bbMIXJ3efuZaDHmJ3+dxc+V70EbtF2k6UyodKffeYa/X57e6rNlNjDqBVrliunY/Co8
Gm9BeDQ4xJndsJF+dQhrKiw8OSoYq6DeQIqRhSjeKv+f15+SsWNLiIlNj1jh+BvEnV8xY7hQjx6V
ia5MMuALIf82/WlWE8oSgPxMxDuMFdJ2VhZgmtDnpjLH9jg4/3er+66iF5Ohs3bpB7tObbWiQVyP
j6Yd26BGf+IY+NS5eXv2vJRdqdW+FzCT8AeMe68D8aBbYAlwdIz8GLPzkFlNUM13hzkv5bJ8mZHF
+OYA/hbONSUi8saEOb5p4ILjScvM9oAAZu22DnnS8JAg29XKRS+9zEZe4xlMd+RupB2uDPzfRr9u
xM0eo42feLTy95HH32A62HdfqeBoc/5BYADWEZ+KtMO/z7YmL4Y/THCM09rwFoX5uhodopwy7Cfu
tJWO+WnjaCUtvvJuWslMlvhlrKY5h0eK4j6UsDFx+qiR+SN4YxPBf+zxart72jGqc9auGFdCPmbM
cCtXcRS1zbuGJq3BGt6FB7f75t6SiF9KDAxZkax9V9xj9l9A0XBVuJs5ROSl3cKWXYxVXYrZXOV6
/YazNp/UT+1A9h9LaAYl9qR8NSCKTONwramvSQDasMxHydtZeIt6WO4zDprSzukMMT3wyNY1+TOK
+Ty7ioTrvOehKRs84nKvmKEP6ivvnlOrOHeztkq4/FxM3z4yK7uZngrnvkAWhP+YoSMY5hDTbrfy
MoRuKoX15BMuYSH1kH705LDdcOsffuGlK829mD/7EkMn86km3yoyx/xyesVowFqnWEjGGwJv0fEy
ssSJnDb+0cuPAnyZU/tBl8XnumfWlpM+3kzGQw+w1v2KWI9KvJg5A6zEXJkga8nwIVGq3KaY0v1+
5xSPPYqKMd+bSbf2eJXFvJPotqfypCEd8RneGWCci+GnonOf0NjoPU5v4OBc5vzdrU1nnGHvbecG
gy8pDC605yYDfV3eFJz3cPl4R/6IFGW6TapaOHXIx58qBOmFNj0Q+3RIRL62KDILIz9kM9MVtKLo
p8rulY9h3zI1XFDqPuoCU5eBlj+mbHs1Ace8qmcsMQuRsyMhW3+sm+hMEhf1IAJgKJ0O2ej6wPTX
Jpq1b54zumhjsfMa2TV3x12FQcRC1FiyuDXU1eF69HWa3Z7uvo7IKR20lez+8imbHpquP8dRuplh
yPnCp4ULYBat/TZf01kEmkmVRCcasi+ituo71mMRlaT9GmItDFtO0djr13ptPtL/v6QR03oPssOp
g0xNEbX2ET8UHRE7tKkaloLcLOCyQK6F6UZYGm41b62ZMNsxXAFd6uBbm6a21+h8Ow6QuzkEneF/
DzSpIc9yYul/M7sx7g62rdbKM+w1O3PMNyuBhbs0aQ/M9D2xq3tEk6mz2FW5wcyi3yqsOCgvH/r+
nwu/b64pnKMaWgRzfemcdQK0R2TfGUIdCM7bxZnNHG9ryoHdJ/WDHqj80JXOxk5eXMb6WktFOP3a
MWRe82eq0X182R44mg7itZmcfFTNmpu9js74MWknhH2jgfbRyzZOCUGyDwpR3UkUQdY+DDgZLflT
TikJO/6ij10XVfXiuC+qtCHjtICxSwkJA8aPuvjNq+udXLNEvvXpN/lDNeI5lHC6lXep1HCxEXuH
XNkt97CJ1q67t2isCENJYV3nr4PrHmPp73KzRRbAqZZP50jzf6c6hpyHNHlsH0VDVGB763zMmuQv
IYQN6wdh2MgljcVKdSt7Ep9c+xArdzckIZt0lA016DhSHjDvosxXOPVi2h7rF1brqkxoXRdRA9cj
HGpryXLM3w3zPWU6ZaTfncuoPbH/9QUl1qgDtmHZKTH1xe0unaKHSEUrWE30D2ed577rgC/g7ijl
14yYN5TdxIamwV8OGimqrkaB5Uaz1yhG8PMXxQ+z8rH20fr+Nr73QzwZEi4CW/RhbbFMZFXAvtbf
lAzXJixsQ4uiGgea05HeRBKQ2/Bd7zTUviYvj8mYohyKa0ZqjhFSrumrqR/uFUdl3XMGn1ljCtZv
kXkDKV/7j5VN5dK8+riDErqX6Gh2CGMIAygt5s8fCfZwU4bEj9AHs/2OO8k67OS7y1Z70RcNqJ7/
TfV3Y4FUlc95ihh4wArMeb3EYpQTmOoOPAhBQDqTutHdwrmn3U/ofIFo1LG3GQzzpsHHmBFQwehe
92xrc/xqDvdymIP0DOPdzDY7Wpa/PBgt31kD0k/E4jXEFNAZAqr6gLDX2iUFaOzafZzj5ACvcD0g
6dImm722V57zluCPkKMyQVNv4diTPogzrhJf9lt9kdgiymHPbv5rze4Bx2jtN5u59D56UtcYZ7kB
ld9qACeOZKB35qB04EyjUfXty0gKYcPgd3ZRBfEwGhhlx+jasl3nf+S5/PZHfR8rOOA810xkMcwf
PAhEjQJwLt4t+sLWWA+ove36PeoL2Dm3hhySFqthhRGpVj3cS/ehKr5nG1cr412yyXC7aZuoarcO
3gU3h67vHRIciDrroTGvtw2eaJE3+8lOaFnjjcZiuzKO2XQJpTq2ls5qRZxM7BlEha1y+xRm+S4u
2Ofr46fZq0PumUAwunWIjTXHP2ZfK2GwCkSXyoCGbMQ/ja1iKjRuHmjoeb/xhmPLe1bbiLyQIxk4
YgbGjnFq7QZZ7Jse/bw5BTmSSTJjNin1noOk0fDioCKRLGzqz6l33zJnQqT1UzKB1AHXuiFBfOoj
L81TYrN+5rDKfHVNemttsvXuCEH0mXEDdHuIGVDUAhbCUD4tqvgUwF7JwAFc3RXiByE4L55Nk6zY
Jip9zWW6GjzzaHjddmqOTfk8Gt2SOfKbGPpupJ5txHVMumedmqeYXYo6FTS+s68heFtZ/aqigb7i
De8e6NVs41K1lHW90a1+P1Gc+CqEnHZfpGYaVSHBqw8G1V2PbS2t5H5wpqMlvIDYxKBeuh6YdZTz
JMSQH+DxdrAjj+UxAbFepOKdbgtVitgmCAvFEL/E8i5z/Wz7yICZ6amJhKVLhhagpj7Mp2soiMnB
Q4XPde9r4M44uyYOtATXXxEadwObLfuJuKv3Cfsyw8IrGs7bIi234f+8UHtD0cuL3gcWuWtDWD77
c3lOGGxZzcbjFau0ry5/tpwEaDRbKs94GmLAIDgDJ/FUt4wDm/xvTOdtRbOk9PDoR3HgZcV5aIpD
DZyBUFGOUyR2YI6K5h3FKd2AuvLhJ2ikLERzfTdfrfKxtyhBvJjdNUWVBoXMa6kVC/9JyfAUuul5
iSrNRvo2DRYlZle2PUnaBCOp1Ek4B5mRbC1Eq34qtobuHmQMRo02WDAQ0LlJMMG7wjgBmy3bF4tC
wn9NYuyjoYOEiByHiqan4cf8ZZnjGfFqwIffIttihbga6/I84NSUAHmKkLQGtoahxWqAothlu7F3
WB5U1YhWEP8+7bpwBXElZVC0Bw89a4bJqoKZZeN2B/IB5TgI4dI4LjyW4i2iQY2blKueURH3U1Gl
R49UKreRJwpJFHXhU4zZxeqLTRSzr9LkTp/cXauqTUVdDmgfuW57VaH22uC+VWwFRgzQM6OSKecs
DrsNi/6hZxZCsp6R65sQfoooBt5htrIbk/9CJNjKNbNdZDFXISS7IuvIcSA18UM5Flayu6PIb0D6
yWeQ6rwj+O4qdOQeZlTrJ6w/e/URJm86E4dCirUPiqEALuWXOyqjIA7nN98h2ypa4gTztcTqbZvf
DaCwiG3+IF7yYp0KdH7wCXuLtNiZ4jB0nmdbY0RALI0N/AcFx6IVcSeGXAU4LhMQsT9sOwavYS8/
VIvmN0fXmDe8CkidYUOEwD8ahBXIDXbWjJA9oxTDr2Ml2dF2/F/T+k5Lqmqp3UjjPA36GAzmiDld
30yU/mOkvWg+oRRKnVT4102/ebxWXI6JXOoj/ej6ZJpGn639msz+Rop/g/OPhNyroL9Y5vVt/Wc6
w0oikxgzwTzWPNQefU7WbEDwrU2cJoI5Qc5f1TAvBlzyMWdzTDuZckRg49XY4UJ1A7LXoYtroQ+z
78P6Y9VANZEmNfOOZujFiXwMYVh3mRK3fkYnH67TFmiFN8zvLnKnHtNop8enCSdMFY1BpDHYrK2D
bqp9lUVHm73q2Lxa7VM3svkRjAHD0MKRzRoVu4MDaQiP1RMOvJ0uNKQb/gVWIIxtzJWU4igadrnV
P0p2x16KZyHGOGt4mIkK8lHCvYvWQxdIRruC/ylrN03WfM3TuHeZrHh9HTgzmjS347rg057IVQCE
AAz9cerru+tlh8SbL9JghubGewsbeAmBuRfMK+f42KObFtO8NhyQDE4awGEOxvFNetMLRR8TUrFJ
fWi1JlIIq4QDEdsF+oUMB7p38GHNCMzvEgtmF5KdUTZgFkcGQRJVKstZBMlGqgO9b6+T89TRM2c9
r09Y/LVQ0x/KxLxIlnwdwSUtk85sroOiEs8pEofON1Zj+hPLV7bkgathl4Ds2NYN6t9l9wBrpneg
yZnHhl+ttVhHwYmx5jwqVi4WZ8SAyHcYoaxEOpLy9Kmt4hde+qdpjt48O+WeMJxiNep3nam8Ud8Z
Nu3cEvAqgqiKHVWOWEurf0sCfzz6N8C9/6YqgL+9jRD5ReqDTpDqVT5Q6GMsQmZ6HiJKbdNBEVOA
MsJTi8sog3afuMdS/6nlvuFu5Jk72pP3oudy1wCHzkc+gSXKkC4hnOdj74+/KmVgj70tJZslIpNS
l5yS4Hsn6hbP/lRVHJRshqcSZ+vIYkl/WOJwWpfbCD1flNS/xUh2p0PTlbXZdsJ3IBhS9xH1CMeP
B0xOd/4GxkfaJE8hXIQG0gFpszehLxRPWmqgcbZ1Q5aLpzRdGWDmVUd3ipbARh+ciF8bwZcUAqtl
jbUD/qplPo+iCZYpbGE4XWBSouHGAlsnYV+8jOpN4K2N4QGF00GvqXcFl30Fu4XN5mPEm1rX9p1k
kFdEnJdQ4c1x8uXQjqHpEQxeds9uAguPxZ8y1y6FqkZoDyuyB10wtzIYGRQMN8PIDISmn0bO43gC
Ezm4f6Q8cyjzm9lYICzWzsAyPiQzgRFhH0n1FjrxftK2Y15ea5/5UjTtE9avPibePCkO0mIzpxp2
zflKEQ1GwDAKrXqf6yTz4TGdBnrryP0xiuHecNzkmkHBRbxvZrr3rEbgSH1dpnJhvbAAq4+mvBZw
TgrZP2eztfHa6F0CdfTK7Eis/LVnYyCmbK81PG1L/kONXsZMX/ltbq37Vc/jKWpcBkLVCsD+phx4
VZVYlfD4jHHaDGz/jcUg5HpvVkTjOlaHAlBEnSFPMf1/KrNjNKsdsB33SgRhjKdND/N7w3FDFAGC
8nh+tFKwfnyGpRQEfxWbavBPHV4xMfcvEYX3POGbSsH/VEDyyi2vzN4dJb4FNQdpXlGwM/3WHbEV
5l1ZVHC6xH+Q8UA4LXo5oxFvSXPBaOanzr4aSvTqlISZnp1JcXi2hu8quw/9fKwtzsfafvRNwd3z
vYS52ED5Kmutj1j+wDoL5R/ncdq7VQ1Mztc3g2KsFGHZl71PVgA6RaGgEuVPCsqCn/nYHiib6/pm
FAhaijgQROy1KdIIj/mp6o6m63CFSJJMOgo1mgYbxaqTJC/N5OwcgeDXAUBEgneU30WIFGVJESEK
oXP9WwkuqR4mPATLoq/BgshECgWXNO1tapyG2bnLRu1a03zqYy8w2TnaRbTSRXWo3XFrNeqYqxIZ
EBIzRpZ/dZgfh5rncLkEhxbvcLa1CLUyJxYirrMdquY+pF8y/54VcJO63AL45hhiy1T0W3OWh1wM
+zidn8Oq2vjontkCMflOV9aM7Qtnszk/mszAws7dcDGjb8phGxFzqX8qf+ujIPCgk9bCfTJa9iSp
2HXIVfLsFIdcJrInv/eXhwJDD+l5UIzHmRYKOmOWudzB9pNMwFRCcu+lvR98WIosYUqIIbXuos1h
bDilBmfscPXY+Q9ks0RxHBhkLWGWsNyla1hcrs6B9CsA4KxEWABGpNmKcsBd5p9A0qi+vISIB7lr
b1PbrYcCO4Et2Y1Q+jYAg2btO6crNZBhWrJ+zCIvSBLnRw5oNkS7062ZA3HjJbelB0lE+06/xRoh
Y9nWoST5rFDGjYi9ZzEcqrhBYvxPKhT5Ll7NRYqg0L7oVX/OBfYUXZxN1wvspsLJNR5GG+R+GpEE
wfZbc/VT44f70HQ3dt9eNd3BOAe5g4mqO0kMaU+O9iRmL+h0sHYfhd5vsorDFKVixsSw17HUljvZ
ooSl5Lbr5jsfPhsk0oX/ZTPa7sr5xZ9Zb7tlQHgcKc5Z9plyI0fxhClnjI7RwIA2Ud+OE90q1u/r
zOmw+IQs4C19WGxIKQZoYd/d/uxVxUn66WrMb+5iqceU6MWPos4OOQ7hng0QEAQmbLxrw8D56NwW
0kkB5y9NdmX9ns3J0VUXC4JMnE4nzB5BjafBd8ZzlsxYOnECIBo3rQHTd7tKRsq/BSwweB8VkgGz
G16mKT+6g3EziNkSsrpbETOy0dko9EAPk4AnCNTVGVBDUliGdr44/udrFM3ANPKr7tZoGat/Wh2y
7BuYEyU/eltS/g08dF1ng81JxndUdqQhSeZCbewx7LCakBiqMEhigpRIs3SBV5RVGgi0KHP9VE/F
xdTJuEJ9UiT5s2/AIXBPqYzBV7U58XepRjFiPVbxryxcullEfRFbmtrOtkzwDiMOyb4E5FLrb1HO
FHNqF7UxEAyIt1aaE4KBlH/87Sym6dDqNiLsDmJymP5UQTpJDPGAwJVxqlv8Qn65DgdpoKOhSpv9
U1T0VwsJcMLRpgn1JD3nUqXxkyumrZHau6HouD87HBYu8TVnu3ydw2dtopwZ3bPydKz/uAjy6pKU
5nGK2r2He2tGY9wa2rPmuVglGQwTdWn23TmFON1EMPn92d9PElmjCdh6mTmTvZBqWDDpprSmO0nI
yvFCCwSSBzGaizo/pqNYNf27n6lA2lyR0OMGt1kpUhFjjiH+PJZMiLij7LgY0etKQPY1AurzBfGt
c3TJIO3yva3ZTxqX9SAlT70TaGCk4hygJBlB9khnuOjVueQTEz2vYDCJVoJ8eB5ee9Xmi5Yc7ZyZ
MF5UmNk5wHW5r8XvRGiEwV4tS8Teh4KSAiyGP0N6t7nvjGlXa/yWuYHJAv2ZDf8idAH2ThHorwEs
bhld5qn5Q4S3a2P7NarjlukCvRimXPSpAwpHqL2dUd69JdY7QazZIaNKlj4Y95LyhzOVH1oLzGW2
z9nFx/qV0ae1i9tFY6+R6danoanHPgxftLL9x1Fynhr7aUrKP8tFFVSgzRT0is4MQSplb1o63qb3
fINBj8GwsqNvzLkhQKmCtnVn7m0vNnmhu+9yEWC3OfZHI3QIna8A7Ho4F6M6emWQvJalxJsFLPiB
O+2hqzAOxZ+9/t5Mt7qagz5M2dMRlDqU+yW6iZ7ywTSjretO/5RsOPUoVeumJtITKrpeUB1zn/SQ
0CGRo4Fp6QHnmLCZJN/rVfbSuG+GyRPTUDyYlgtQGT5SCJXJRSIytiTUDnSumsc2PG68a6oByjOS
Q89ZNcF2cAd5tDLzKSdwB0yThZqdnzwGxNfL+mOqjLvlE4dNu6/l7j5TFggS2JWhbge5p+0YYK6o
sXc2VKrEE4FGIcx4bzsYw0tSGMt6DwcDhi5OXC1rD3EyscBwGDYVayXZZ2bq1rLg20a8+cUwbCeO
Uon0YGqtpxYgvnLLr04NB92h1c7t9ZxVpxxunsnyt9D+wvIlJQqP8Sw+bUw6RkHM74zAh9gjmi8G
hrj5LdSemgLbiJuzSHB0VslLR46PXZaEtRaHNBp2Xv09UOd37bzq+5tDbUO3grMc4ZtKrxX+LTyp
gGjuXjm+lzNaoIHIc/tG1/tR4umLdSMwsSZrWcW0p4V7jLtHwpXkvtYWoAIdVh8/SoWULFmEH+sB
UGdokQfmqMdWVtc0GW5OoV+1AurwbAIlAfconJcxG75s2e2qaedhj6wbbV111IA26Rta+FG1zmpm
N+sxcBADZk/GVMmkI0uY+KaVzrQh+401j1ikxScg4l+CyK/9hP+8073Xoeo/W7hlD1G7ANL1IyxO
WiUJ12guzCvC2aubIInXRhx9NiWKjl6tMh3wVR7uLfFZ45DO+ABz/LClPsJ8m/Hg1NVz66QHnXQj
ww1/IMA/soiH+yuvPuaQzuLbLIZLbbrPtUncCplGBqJqFCIXLoaRSRYTLQ3la5yfc7u86sz1kqnV
mJSHgdWUR7sg7bOiPSyRRiMzsTX/szHRVgvxoin95Jk42AapCDiKAxNNzGxaT1bhBTJKgtZHSoRc
xx6otBLjBYg/JCPYZExsnkbBZLNwOBy6iN2HiKkhYN4YbXNLamurC++1rGlsVDpum05SI1qoysha
ye1PH0UA3q5/MeUJ8SMXp4scTLQT7meY63mi29QKSFikRth7CKBaLrlDXSyW5G1oI9RGtH+letVb
+Wz5/W2gCWWgCXrRAAw3lsjYIafx2QctkCbF4I5e+JwjBBFpxBSzffT5qistnx9Gn0A8T5Z0h1mg
K7VxqGnbRLswtSAisIctjBVwGt7Klp4ZY3hPgx8bPZAlyr7U5lBUSUTPMrzRa/6jQ8UnhMKsrhiO
1RDzUcgzeWRG71r3mnVFhu8yG9tfo2f3aZCjUs+rMUNJLsdHg12nBr+YD4dmOd9P0bh1Cn8jLBuP
obuJfI9gamAVUGZ12hVE0usZAoDWGWsH748L5dVCquIw7upi9zb0Wb/OvSUWDK1K5b+XJrhAyg6n
bdk/NV/csM4qj7x9p9f0FzjF49FP8K8vSGra4gWk3Upx6zM0u5XzhBOP8NsQP1kJGOOv7WBkFe+F
qijZzMfGmv4j7cx2K1euLfsrF34uosgIBhlxUVUP0tZu1Gz1TeqFUCoz2fc9v74GTwHlPLKgBOw3
28c4oU0Go1lrzjEv2sq7qNrlWOXZbT6kuyCHOyYa9xDLhwgWkOwQwnoULpCgu3RjT+dGIFDwhben
MnLTRvK0XOuMprqi4f0zq8Dg+mC3yphkuHzpr1ByorHPk2MdgVAvCADILE2fCuFrydp5trTuvc86
GwUlssoKzyiWZAx3eQKhqkQNnfjNhdV0t0PZHgm621YcJYBGyZcqQy5RJT0deis9LRuNH9eDryHO
yqHmniqLe2+k2jpW11TFjvhdMAo4T43obTRZLOt+z92pTDzukvlbJ72KjAtNv9auz5U1PJdz8d0k
42YpvItOxneUuKkpgWchYRK4b7jF/f4+GNr2XU0YY8tniFmb/+BDRFB++SKq5Tzs059FmBNmZl2k
aNNV5TEV4lt3QPrPP6R5QUWqa4Ot41MqysMLxZEo0cgSa4sGRETxvcWXyAJJzIiA6raQFdymNJxs
LGlhxJFWcxQrcWU7dfC9z4tL9P37hhyDUCKHFdFPOx1vKgH4t7SWnZOiYDaz+xBp8TYo8JkJcq6Z
Y1o0+KgUOUmDGp8b6jHkSPmLZ06mnkpnASumUH2y0fZyGOVIBDWmMtXSaDDwifHzBFjV6q44iqC6
8qb8V+oPZH2Djy3D6iwVHcF+qt4WI/FiVnKeE0vMdlOec07F1YD0w9GHgjuN13zL0Aa2S3jd2PCt
fUhY1LecjNT6zJy6fvJQp/aOoF8O+NCeXdK667Z5oHV4JmB4E66EKymyb3J6iYvbbywHeZDjHYXN
+bKcsZSI+sDDQ0RmnY2rMyrt2y3lpYtxEccgRi7DgbUphithy/syZsHPi6soNdu8sH+lFrqeGjWQ
9ghZF22IK7zaGmiGSG7wijr01jijjBodkY9GlWqWQMSW3SqEZWQDRohAaLRRzUOAiPd+WR4mH3Jg
G1oY8W29XThdTwilnCS+8H3aUSmdP9upERRP93HTHRNz74jsENrDRRy77+SFnZVeclHZbMi1fSU6
Wt+SICsffRxwyrAKTiddfYtM9FCHM6o0dZka+vQzDXVib9GcAChAHO4WL7m/PKyPqhyBv9nlls8A
eyzWHtpWKaXLMJww2oa/mgDQQmWV1701XEeYLC3DFpHIKwXFORmWXRIZbjAC00v0ayjBbQtXSgx+
E2c2tDhReZws9dDSx7J6miUCZ+GkIY+goTgps4xat+aeNAj0CBy0QK+Ji9mxd7JHMTQTAOeyk0Sd
uu3nlG0KWMpk3xHSe1IMakPffO9lpLRxTj4piOosnB5gOqcYFORD7zwHBoE+/WQiqg1eO9xKkIZz
rznaisJGidktUNxvJ87pmK6JUuzUJqowo8xxftnaGKE7hTqvGzBCFqsAto3OF+0/5gmBdlg0V48T
IpVDi8OnsZ2X2pkeem9VrpTBzjbL2TAOr75nMXa08/3omMHbRbfobBpcXfB67qye5nvrufdFUO+7
Bf6WE557fXu78NxLhSolBwYduRESjXetQF/F872SmnOXKGjsZY99RcnVMxzZxuvMtKyAxW3PXc0D
DCeD4r4Pkwfbi87nfnnMF4tGFP6bKr3PwSaULvALWtd0YSgpg62zAd4TN4edEwAD1pExPBBMyAUX
lgz6rOFOYffn1rXV4Up1L/c6UWdyzK4UodHCAM2ze/OquYNYLPJRrwwEOFSa0/je6mfWjBcn6O8d
TYGYgBDl3LuLdxqX3MJH664HijRzNFVec6txMHmFePFmcxNRcssJBa+5paAAOIjmFsws9onmTLqP
KfgUth44VbSL0AaK2TouE2KKgRlT5f5jTPPIw5riufVPJFrPkZ/g23xUo7jFpfNTshKX8T3d6mOd
qIOa4PrH31TG94kcpFTsvDXkYHe8dHL0L3HRXjhyuiLEEHfpo+tkdDhj9GWp118m/hrzgko8jMkT
IL3M2BTbXUSg5fy9DugA4W2V0FosTIF0gG+mmUnle6dT+WSpFtddxl0aXFwtDoMIDqH1o4QP2HXl
fvaAoou+5bAKBWJpebsdrLZBP9bly5TyiML5KR5QR1MldQCxlBkJyphLJ5fCVhmRM0Jw08wu3i84
6kwOnQheSFoAwgAVvfYalm9xgtwj8H4qh7WyAGCVggokUBAwunZxg9lvDbfhEY97Os7ETveXZQpq
vDNXGB6Pwei9SraFahQvui5OGjgOo04eZ8clrf19bMpHPwRwPXawMpED0ytyimFnrT6n9nJWdMQE
VjJpUECkWUnNNDsvHYsSlVnpYmcVwVg6IxDEIxxmSq4SG2SE1dh7y+tBLdLKiAkKnQJIUAsnVbjU
10mDGk3p+HYM26MKkZA6vSIduSeakx48PRhULTsRtxcx7lrffV/WZovnXePb4Hz2vZ68H6nurpdy
LVOjMMgiZbgR4XWqqaeM4/uMuHnxiTiPLfe20g3d9HkTQIaQtElgTLf0XiXeoK6Of7RVgVSSV276
+UjqxnZCrka1/zAjve5ikhOYInann0HFv1gNuVj4wkrknbkya+qidVK07Bf57F0uA1rbrqBP3xU7
1FP2pplpnSR0ogtE3CeNLAv8G2Cm0zxmPSxA3sBut6zvWTgjPTTB3p/7vR13F8ZmYRYW6dH5Ml1b
UwbuqOWklr9b2rMvi4qOmTdiBi4L9KJpSH7gYFoyByusG3a7vHS2vGuy9lD1OGgFB9ym/YVp4y6q
aLNScyfoyaDlyZqBGIbSIGcZdlhC8Uxl4qc7Y1ibfeu1QRHPEdDLT9bJobnnoHhAtjABEykGipuO
pH7AMnm3FC2xgf4lohL8B1F83axIMaemA2aPR3eo7mRPqZ2yAGiH7mKcIIeMuThnt+GeMiOiHj36
DKNIj0DHfAASoNuXfPluldW1KPRdlVCYr2v+ZtR/t0leXYqw2LsV4dZ+e+uq6NwiS1116VMLkmHE
SpQTtYY0wHxTVMMajuztaAH8irknaxcycOZ5WM1w3pPtt0Y1ODDfZMdzT2roALNdHZYMEbrll8jy
5VVs5/cmrN8MKvnRtzFFSDx1YLg8AF7EaXmS7OAs5pLhZD/AEG+W9JdueaWWPgdQdjeNxRvVgxuC
IPZJxuY8JO8wkeS2913kZoD96CFR2mY/MTQq4kwdEjbvk9G8uUCaFaSCBpOWr6ofnuu89OlyTiXy
Vk3VLuyih0ovWyMmElUt6l3hoLGnhedpZnMisnCqg6giTOQ0SLoHVbf3UuXXdQmEktMqqhRCi1GO
JQtR7JgCJvQehu0zFe5rMoSbOlP3SYPyeeakMIOFStIRZR3K1MkhO0+TfehgEdWifhCxecwEdGpd
mQfXlo9EPPwcKXVMrYacCi3Cjw5APC69eYBjpvvzRtmHiY8/zPLLsGquaE2daRufq28dx0Cfagf3
ud3tgxjuXcL6zcEaSyrXaM99yVxgJ91MOBqLfBXkFKAVRm40d44XQ8RLsE1LCIhBRR67FezTMroQ
dno9C+c5LYiHa50t8QcQqVYcIhhX6VMF9pAZVENzND1GVfCBsZNsRv/agYc4Uf9RYg1isJvb3pQ7
tvxtNHmHRp6PSjmARjL3ynMgthXRDdHR8+lAVlVX9FsxZWRqUdVEmerMaNAUCtxxasiUmJPtLBUB
NO3ZlNWXMqXtzc8koTW66TNYloG0zzB/pkR4wbgUEzeHcAShvfQrtosQtJwa8zKCgaltCp+cV2YE
53NpPUgUPrOTXDYt2OIiRGxhcRasyEZW3AA3Yobel1rL+dA4dypZDoVD8s7soLZp04aYTPU+9PrY
Nf3D5IBgbQv7m2jli865B9YrJHxEWeqVeL5Mm7KkVii+p7jct8WybUoatiLO9wFmwikP3e3YeMsm
j6LHTgscbyzzAk5DMD0mc/YoW/JE6NWzCGlrpc2wSrVlf1CRfB0T7mQgf69jTuVbZzTbhYXIs1xO
ARCdqEuUZyX+gpPWSb+Xoff+V5VfLC+xJDM2XKxfofEeKtu0Z6WFtZQYzIPOpgti+q7SeHnTdoDI
ZdGPOser3jXROfmquwkyKTsfJqgJylkZ+c+9nl+rJbylxrfLSI2sx34fcVdDWNnfQzoKwJgGm74o
Jlj0MI9sTMulrO5cL3+08sFBjTi8Us3N92vS/NCMNqqr8RA2LKajXu/WCdKObqKmBbmYzgul3DzN
MSnaFZq5lV5XLKeVCM46d3wo8wTzeAIrYujoO7kFhsIol3ecidecueo+9xR9W+RMrbyIR/08zFgc
gzQd12g11rbOuW/ajhcYwRKrwuLKS/XRzUZ1yoGCqI5ppFkx45MBrWnbdGj9gVtEsppga+ncRaZo
LkcNZJyR30dJb7fW3pM30J90Rs6vHTf9E8uUTzkMCjNCFGgnHoJtWc3WIZ3VpBlhyGP3w8qxY484
YAD0ALLRff0dlchDbM/uxqonKI7izhrG1yKp0IA53LfdMNqHY0oxqbhoImQXMSr3hYzC/LoP6nfX
5QiTCpzfphyvWkd9Y6J+55Tb0vipQSPxp3Gl4LVOesaBoIAMVjHVP0gID7Hb+0eFFB7/VGax/Wfg
0PwkQFUWA3USmQ/BubcHe7zOnYiz+xRE9A4po8c5uJSi2BVUe+M4/TWAmrPI88r7niwGcoMAZdoV
DSYf4rMmi/sqLJ9IfjxT2py3w/eG6kVA4RY7bRxw/ktegdjTbUpoUr6CmLkNyeU2BffXhaXX4vbe
9y1NnIJpEobbosLCnJVXdj+/+SSgpX4FYL6nT3dtHPs4tePW7strK8G9gv4o5IXx77k3bXdj1+oE
Un7Vzqft4NzO83Dh+SOU6TfIWRt7lW7QxF6E/+aG+SXxwbsKU/xAtsCI8HajSJs4byMn39Vo6Ugd
7b43bf2TQzEOP0kmy4Cf7KyPYVW2UVucT7VHexQgkzZ9fTHh5rwZHAQmbguejJoSAgjg4k3lzed+
lyV3tVdXGIhLNFkZ+aXhTbqAxwXn31VUawkl8AiP7Vd4x8QC0+Fa8bhwRra5s4sAD3ApfuULPa8U
tkcDGQXIFZ6j+U4iOUOpRWuVR3o5cZvRx2qV3L+y+tj5Lgc407x446avj91ydLpVfsIlQu0Tgs9T
VEqnYPWGZOdn1hkk09NkuAfpH9FJF3RT6sfFP6j2RepDXRK7kJdnuik2QflWhvBHra0AoD2RBOWH
e2CTGyfNz4IWPoDZIBwesQKT8NP7N5omFyqF9hVXJr0Suj4n1fiEKZUCZNxt4aNV/RVIK1mCeN8v
tOPW6IyV/c8cQvC6F3gEaJ1Gxb2caaCiUl1TEo75sOPSjuc3RRVShM8hNOzAQ499N7VnuoeDBrtn
AbQAz6fM8Mwi44yPHBgz7vtSXc3VW4y3KgoM181fFvBJAgUoB/0M8RINQ36aoK/zZHxNaZNPlls/
q6lPn88wfWWYnCYNbXKLbaLj27W6Y4bsz8NxGDNmjE0AJApqNoq+YDffBnpbpBN2l7KBVlweasPz
gD79GsnzznqmU08kmBVcyFuMoxu619TfyV6ldX8q/F0O8dSNoAJjCgwPJUhzGDjx8+x5+6lBiHYi
Xnk9Tk0Asj4rEVxyhUMLfzFRGXfZRGnxcdMq4+u1+V/XTxXJARGdabqMJZG9JedDwjIAvdNrO2TF
WeyiTuK8wsUbdwubzrAWnk8LVL52/gTT2eFbILJMN9+i6Jxp3Hc7Kickn6nhfBq2aH5OGjpo0YnF
Wamofq7Ptr2oikvlrDCtsvpWJAfZ3bRQQnrsGzEVrtN6oj1SnfrF1ZDdRM50igbL+dlQ0AV9IOQ1
IRd2/31a0Hwc2/E2lVtX7FRok1C245Jx4vzwucR7FIUdf1822wEdT7J2eZAop0e/uMPnZgAKcqWN
4L4WBF60/KufU/QMXXy+9ukxryKfLdRT3d3N9c8qxUwy/axIPdBcLAz1HqLFGl5hWh265MjNrMGW
EBiEB6D0QV8WxYlL/YX7DrKT/CKZxzsHDmMZW+celwIcMmyDmBMuNH/Rcl9nF4VBSsqVAXhQze+A
T+DjF/aeMdMv7l2jYRw8tdggrbPKHKz+0HTvfXa9tHeLvMD+gTyUryLk9HYH7Ik4hZyam1VvnJk1
OIA9usBMzB4EARSgPmggUj3C+OMDt3jD3NBGT5yI1zr4sh/dszjcTCWC7/3S7aaQk8yAOvtkrOwT
TCrcUtG771ZhFl2PzGNvYPYVMXVl5ItiI1pq+XcwICT08uEtSO49/yJ3BH5Fd1+syAy3wAXTn2k6
l+1xSL5ZWbZbVii/058Q1IFWRrR/2VrXWF5u37l1VcGBqs1Vs04/6inexil/Sfs2Lu/s6RseyRzH
KkoEYGw7FnVCPtLoLa33tXykLqhYSCaXuQQiIL3hv208H/9LidCRCxzWjvTKjiHENpd5QP76xqat
VHFT9ga9NS1qlDMHhan1pobgPhe7XvEvwOI3uwCuOXXguqPxdBLPx5mmFNewszZCRDeAS6/u8dtu
ahsHhksTKSZryifDcaemb5BItgADTjXut1BxgPG4S9406raMz0KzS4AwLOJWToeBqseyJrW1jwEq
2W5p2D/3nrU2Pb6x8UbpW6S39QRfsHpq3acSgZf1kKcrTQKPw2muq5M69LgGf4eGFg/bBPCn1114
7DEr0YxYWfQOcg/hg/waYZ0J+GACSAR3xzkGswKfX++78hiL55h6goAtk2ZH2mIoTM6tBZapfd2z
IU89SVfuZujewYW63cUUXdHATktUSmf9iAA+pjlz2jFD89sI3TXbozA/mukymn+08g1kao02t6TS
kk6XWXk3jgJl7T5ZnbDTeT0D24uOU9/chtVlNS6nJLrt0gSYPizG4KqLn8Poh8HTMCXfQj4rlq0B
2IRdXfZiB2xgiB7R87jXiboh5cbwy4EAmXLr4C8MeT6NfJbOL5uTzLIx8oUrrAs1W1zY0zVkSTQH
+bSdMzwyNyOKwJHliE+MaMs5fRYh5UKS36Ybv+BMyxNJDzXXKlJFshaCzXOzbhhUfqmNnqTM7zLY
csY7KKKGon2FRGc+1uOjQzlefbcwaEU9uaX3EPBPZLPCCzKADZW5DdubYt4qTuwB4Dr4wfKlJb6J
BnkjUHoiIlfnuFzy5rJBAWgBAARG2nf7DGtyvhiW9fPIuejUe2O9+tZhIA4jId9OuXRezpzXFmeM
jbqxPTjxDweMTJ/fWu3TYkncT4BrFJsHbhd6rwVfhUtwZtQdWvJhLcs8pzNhG8Ayk2Xve2CjKdJy
dI7CjeM+JSUcgvNGt2ejfMosgbjsUHgvXXtTkVVivxRIbAKu5w3ha2jSBqJ05pUHcTkhgsQtXwgS
XO5UnG4kdEsvOLf4eGEFcVHbSDaYrD8GAk0UxS6WlnwrTLNriwcP6eoQ363SCqanCCXGhP3Kkurh
OFIGxJ5ejUia8ToAOs7Pa+7kIvpGvFqZnfsAOZPkLjGPlYOKy34Uw1qyonobGSJXbm0QD7TR4Rfs
6SOx8L4qOwOmJVHxXzXxw5S/+Oapb2gL7SVNOc1Cpkb23fFVUUnPQe9j7eC2U3GovPKyCgFSvyEU
btvp5hQxIisDVMv5sp8HujHVrkvphm5tEx5aOW9nKrfcSrnqv5TMw2bag2zfLW2+G4uj62Ielkdd
qH1rAQGX+85FuANsPtm7/svK20+g16Efa/wXJ43PkC+etqhhceMuhCnqkp5l/+7oo8ICgzydghOq
eSy+7H84pBqgB2DQen1vhW+dwLGFEdPEEDgmHMANgEKc16sYyhuffDhOY+TvRVnflU70GpCYo2vB
5FmNZmib0BE4SMa1JgSJXnBQlvjjxUnbmyu6nMRbTOdWbd13A4Vyg5sjW/0asRcf4F7sIpLnnBhl
MZAUiLzfUOxy9cvhg9oFeNsyUKzdaqPobdjEwEdsPdmYnTXeakoj+mry7OqqbEoBnTJAz2LSB/Qh
gHiBQeW2OI19s+9WeVERRfdolumbovWQMQ5Y4+9mOA34ztsLWwGlm1bugUXD+LQO5E4F/i7TAYFm
QfIz8ikAlkwg3WXhoVf1w1wjdTNUhW961QYHEcEFnkNDoH015Rsr7qvnpKsxbM3Q2RG3zpy1TB9/
n8xfFRDoI/VsLkfjHyZZrfzDBYO14guQLl90RX5Eq5YIGnyvDmFh3fh+mO6DvK/Pex/R2twWCEmV
fVXW3rN2nAlkEVNuzCtKbKHnsIrDL4c40B41f+5JOnrPRCXTZPRHd+tNKnhC5kBjQXYgVCd6shAQ
qd/450sO1R+dJOe5ZToaC8NOXkl/fZo3Y+n2F7YV1qe+S/yUP2Kj94RzpMjLfWq5yvA6GNlw2hjn
i5iDXpYLzDL6WhoKiRFHq1PR4KemsbivsBJ3if0mJS7Knv0D4QA31OrUboS3yWsaNSXdj9zlkxVx
P1LIhy4Cx23yCE8BM5CW83mhwXTO6l1b6NSBZbLNdnjF21ruJqHkvgmb/RSv0UTJuVI+ICIzYa1w
+T11PhwnmT7HFE/w+urDwmVnRqA/OzU9PJxh80o9ZKtt6ZCXGvBk069ZBilNqgpKo+155FiQS4BB
SmNamYHGB1HyCzUuqcCkuPbqTpDEaSWQmOMOhFlBytqMoFz1FE/Kb7Gr7wa0fxEWhE07DLuu8n8W
S/oe1vRH+Nvo6EzQT1rrbYqw97k0CYrOfuu61R5u/RBJ+DOS1mOpwKEYjvbSusrI/erRCrSiAXhX
XiVufOgi3riVH3MdgdaISKNkjVvkoeNgn7n6CfEO0kdTXNHfEnTYcfR0+QHH4XbwuZbrcJ+AB44T
/NQks7lei6mzPZd+u5O2/ZSPaCWR/yA+izdJA9ixw0CxeHhLvOLI5RginJfc5g0J5mn3ELfcl1oD
YwXioNVygRGvWWB1oFEc3Ohd4EsSg71Ez4aoLDpFza+gp0Z+tyhq97R5kpClLOxsrL/wH6WKwIwT
P8u13u1UPLJXNPrHnDvNfEiVnbovnhqD7lI7sW/fh1UuQNPougee7CQz/v2iwM7gQdwbEaLhTonK
y3KRi8ekjjBXuq5HkmLigjNhNZrwvFtjD38tLVKsM2Eyw0YTFrbMNcWWNBpLKEidlPE1kNreK2S7
4Y42xGfjmGKuSQTHi7O57fKRQ8bcvrfZKkhKWm3MPsrAATNf6BrtIHmIEWqQJnrExFmF9X0RqzYg
8TAgqjYX+T4bkhn2lghwKDoq8Zcr1m3ZEWUWEMQ4xlOtHkrG5iYJAyvhiEwffrHeKgx1hPpMycj3
krGT8SgDMTnqzo5VhFtsSLnNGBrn5ZV2BmmA0ZadQCugXUCGqIM5HfvU2SKvCPhGbQm1Ypc5kete
DZorBqeLJacre+oaU9c/fAdtOGLiso4v8sBEyx4t3lK8zq5wuaFTNp/SW4i/pG9a8axA9sWzNzo3
eZLRq0PzHPQclpCZd6i06N6PF1HgIeOgBOhH9TU3/QGKqijtmWmbBnZzob0sMWjHuzST0JCTWNsY
EWxLVce651z1oj0Knruw7eb8Bu4q96lWZYs8FrmzxLDrFod6WduiXHrWmdAWTOExToU4KQfauRdj
mg9FtmnnrpyfqF3mREyNIwlmEJf5EmMlhXWZazS0PylNc91BDSOr09YLSfoYI+OeF/xLYXt3rOvx
e1vO0h8gPqYe92MfvRIUoAwa9nIqcehHLwi2++Iy623JVgaTF+9DbmnuhNrQO3+LChoit7jBne61
GBxzNwVY36qt1yKXs5nBSN/sEJlaNYeu4PoY2bw216Zxe1c0gd/9cP2uLL71TRnqa8cq53YblmNP
v1cK5q4afVehpGwqcVvZkDgBfMhkNLu47kbyr622AH1Z04Yg72HOXYGbplb9+eBhDBu5mAk+JrKs
VOgL7pXQLk3NswLYvuBnVrFfxS+9V648VNmbQP0qWseOrotQ9AaElJUlw2UZo/uhnlyveuTKLyfi
PGovStjB6WYVwfewnTrkPTMvsLwTyh9YO8G1VTS4UrQYRLqOAVdIzua9xYYsAr+iIsJnIZ+bukKr
ObWh+9iqvOjZJ/KMeiH3gz5Ik7naTmMw9z4CST1wjd7847/+5//5X+/Tf4c/y5sym8Oy+K+iz2+Q
vXXt//6H94//qv7f/3r4wX/TOK1tx/O0QdittPAl//z97S4uQv7Pzv/og1iKvkd/HuQ7B1JZXT62
MN3izLr8eiD1yUBSOloITxljpP/3gbIxXrIwAiNajpXeckIeT+eqh0DUehf/2Uj67yNFCvO0nNhX
gu6va1OpEUSAthOpHZx+PZTz+a/SHqct2/e8j49PxyqeEeYS32pOmsvyiLdkE/8Md8RD7siu3g+3
9l6ffT3oZ69MesZztPSFY/T6N/32ysI41pNsEAW1vXWMO73LB9q1c/KDI9rN10Otj+rj7HAdV9BX
l4IfaP4+FKfcMqW8T31jVkftUcmj/Ie6J8DTkPbJed2U3HzG/dejfvIDHRcDjmMrIYX8+ANThDIo
imifz7F7OriXWNEo9bqn7GsnX4/k/uvvc1zHV8aWRrhCfHyUVt4Ujk1Z265/0I3ENB7/YQTH+WwI
4eDylZ4nlPnwgc0qd3wnZAhMcltfn6D1v5y3HBXEqbVJ/jAfP5mOjnIdoZWrbOV+nI4yngt7ErRF
gxj8kJSKkkoMH9/O0uoPs3B99R+mBkO5zEB2Sqnd9Xf/NgvbrvBFHCEshEm8V4v9bou1zib3xsoh
6XPkFpj9Wtv9wzry2eRQtNU9mirGl86H52mkCooyhL8yCfdJdSXdmPlsFsMdOa3Hr2fHJ7Pf+X2o
dfb89hPrgUPI0jHUIG4EaZGVMMRR3i99duWmhEPp26/H++ynedK1lee7fHX2h6/NbtzID/C0EtWF
9jbq3fF+SaTHMbinSICCaftvjKdczxdK089zPizJOq4MElbCSGndnFioYy3OvfVUH3waXl8P9dnE
9G3judrxtGJu/v1RTjLjR6wy1Hwkcasl6iggXWwZ+l9fj7P+yR9mJdJYz/aUpyWniw/jyG70gcLz
kyqLm6pZWbV2QncnybtHU9FdNsqd/vAYP1lEBENJn3FdBZPi779Nx0E7LbB8T2jENiVL5WQuUTIY
7w/P8JPpwThUvpDAaPkvO6il2b9j2fDFzV23zb1i3tnAnpPVJVe6cOq+fpSfvDLBPdJow1eufP/D
7BB8w80geygaUIDOiB9Kbp1AJ9RnguQPT/DTX4ZsSCiX5cRxP7w106Wm1gYPyFqKV2vGaXeaLQ85
Gtyvf9Onr8r3BQsHVXbKQn9/VSjx0NG5vKqablrjAcR0r78e4bMJiGVFCMeR0nM+LvfSE64CKIn8
NnculyhD1RGF1QJ3mvohVrfisiRj5A8/67Pn5+DgtjHUuSyJH15VnmO9bhNapC5kTJuulkUNoIs5
gAAO+/r3fTqUlprKl9K20B8mu3KMmUyIPkoXxwGofp3qQzRcu+RLfD3QZ6/KMexltusbxXT/+6sS
heOn+KUxpw/hY4/ShGP7+ddDOOKT1eL3Mda/4bcFXpaeoGhlc7QG/2S0uI3GwQOp6134K6SECGOT
Lt+Xug7OVElzHzhzTYns67/i0yf62w/9MPk9TYUrj9Y/IiW4NFC7OP0+NQFlsfTs65E++6J//7nr
X/Lbz02juY8a6IIn3OC5TYAmWZ4F6KqvR/n89/gshK6SqCk/fGMD58gksNF0JtDhEsQ63FA3Gipz
/qfF/q8N6uNqzyHg/w+1vt/fftCimnwsQuZI2czhORSt5TD5Bc7liRBmVC3mTGVtuyOJpMGA7OKT
t4P0zlE2KOrFhNCTPZezkmKrWIYK38uMFt3D8br9+pF8/uD/+Xd+mMty4bSOMHU9s1ymQm9qK9vm
06+vB/n8g/nnIB8m87QkkUQfxiIQXgmUGQlV/q9H+GRt87QvDVu4q4T38XyC9RukhscyU8gSbdEy
Tfa30dHuo60nNHNTWGI1z5sosv8wpT55fp7Wtq+1b4SRH/eHYOmChuMdh5Q+fo7HOt0MuthHLWr+
r3/hnwb68IX0tCmwUzLQMHsIi1qsaxiQaZf+Z8N8WK+DdkhbL2YYHjI6gLeZrhQC939jEMM3KHh2
Qn883XHqW+y+4G2NonqItfwR2sgIfbw6/9k4H67bjmVV7hRJ0r5oYGb+Q1livTN/OPV/+mJ++zEf
th1KR3UXrVMPr0zrRfuirjZm+NP16bMJjgNCo1u2DVPtw9IVqbhqeONcB+2rbPXfRr8W7wEX7K4Z
H75+ap98rZxA/jmU+PvSxVE/jVNUsPSZm7OkvUmS+A9f66cjOMpxceE40v54ty2axUCj4JEpQ8GZ
Z6Z6+fRv/IjfhvjwuZS0sArjrK9+8H8sbbTXPZD2r8f47M0bVh1u6NrRvvqwduIeCqoaKR+O6fLF
iovXmn6l07h/KBp98rR8G/oJeDrOh/9SCVAqxRqV8j4mHRV7B6YwrleA2V//mPWBfNiwGMU3VG0E
oQEf98bceGkRuYxCG5fMyfgUaHJ3wj5GIh/y2a8H++T6SkwNSj9u6JIT1Ie3gz1BJl6IAVoiet81
+RQd6wBHelAZSeA4/BfAHf4+aP94BPjTyB/Wt6GMTQ/8sGaTzbrHKIvE1aCoUPsBsgmAc+M27LHu
tcAe/vCbP3mNGsuAUVp5NnaBDyPnEBu64i/0+tg9Jcmy7drqD+/wkwm5TkO5rkbSmI9XWcq6baQd
uvGyxQGcpGDK5qF9K2AZbb5+gZ8sR8ZxbF8qzQfsfLyBWVjRcQ0QvTC0DpT3anFv8gmcMiD36aL2
W4ceWkSX+utRP/l9jEpVzKGNshaS/r4yFTli8TKzwQRPJYCGR6MJmYdf8fUon7wo4whuloZbC5P0
w1LbKg4PdsooHqRLjaoogCj19RD/l73zWI4cSdPtq7TV3nMgHMrszixCUqtkqtrAmAqAQwMO+Tbz
LPNi9yC7upsMxjCmarZTizKrIoMeDrj45fmObLbAgoBEdBveIK3fLycyAkdrHQtDtF/4IMIpDerT
oRwDniL2Jqw/vy5eDLfM+JkxmijT9/sEI69H6h7uND2nCW0hZ39hUjw2ezGFXMc6uAhngqZUNDAK
XqCmyQxpz8L9hAW7TQf/49tjmceeIDuGc5dDy3sV2aBrpw+iEhO53ZpgQCg/WrtP2c7d0Kqznj/S
j4Lgnt+uo80pJ+LY8ng2sme8fJhSu62gIIzjmC7uwfBX5mDu357dsXX+fIiDFdi7VtCbxTJETTlO
C5gybKhTjk68sFMzObjobYLZ4DC4I618/p6GjKem/s/fkcQ9JVmcwHGkfXgk9U4nBhFxrVRpcSPM
uyaYr2jKO3G2Hn1gz0ZZVsuzBd4NhW6milGi0aOc+mM7Fdss+vn2Wzn6uJ4NcnCAF22IU5cxiAnH
CjCPurLS7s/f9S8e13J9PZtIanZtGS9vAsbsgpxorhI9vf8L8+CaMBwvwFsyDw4fb7AxJZccf9L8
9MOnvnz43/39g9MGckmSU2qFfrHdfQg0unVLtevbYxy5xoky/msOBzdBOtWcDCFzgJ6Msog2bw0I
kJMJ9M5GEI+7D3g2ldRvj3psmbkBFxAmiymJ0718O6Z2A1j/jBrSXGKmCGsYtF/oU8McW2jPhjk8
YfxQN7mseIDl9GSixGSEJ1bZiXl4B+eLiIdcuGT96eQEFSUvHeBUff309sM6NYuD06VM6DoxFs+4
8Z9qL95gkJ9YBEcvAfKbPmuY+8Y7NKnwHgq3Wg4XoufhvbE1ftCtRHZJrCndXdAGq+kKNvYaOIsR
bN6e3jELiPy0Z5E5toJX+Syrp4kuS5bsxKIimUBsbr76iIXP0WOiTkRujz1Kj3AjI9lSEvB+ue7i
rh27dIzobsQSJy1IX3h+YjrHlgTJFq5SZuMTy385RFdPlRJxwF3QVJftbOzCCex+352wRI5d28+G
cQ4vT3OmaDRnmCgOz2nu5HGh2ZBP5yJN/sIihxFioh/nEmI4NEe8OQilrHlBfuM9tnaBKitA3/4v
pI+CZ8PYBzPqtGvrSTFMopMtVSY7Mwy2Y2ecMAl+ncoH/tmLcQ72rBbdZJXLeovbbf2zuaJ4aY18
yrp3LoN9uaGz/cSIRxcd3WcOnppFBuRgwKigd4MWRsqXxWMzLG2I+fbtLbSsqVdTejbCwQmh5soN
qo4RPCf/MHb5NeijT12NVEpDo7EjvC/1UHoLH/nEfjq2Cok74UGwnUi2HCz2KEp9VRYxZLcZvc/G
SC+szjyj5AsUARInb8/y9WA+vjsVCKQWXbI7BwuksubUdRNIbxxixu/ahu/WJAvgkL2gCupdl169
t4d8vZkZ0iFFBvbZICl3cF4MVK052BGgUL3o3vcQS3DneVNQUnpioNdrxCeIQybaYwuQFT4YSAbR
pEMaBVcUpt6OcfATyJRzYgzz1CAHNlGZqSkoVV9j6ssLNztLaErZgu9636GTAa4EXcUNLXwnDNcj
1RHL3HDYyZ5SR3CYr3UHURpxR4MQN7GHV0Gjg70SeWjcSUSxHpzG1F/LylQKDBicHNrwihSaFeSN
VeIE6lT899gyIoVFtITCBvdVIpJiriiNCh51aQfnyJ6tTPq7htgAMXOq8OrYA38+1PJVnhmh8Vxl
ss8YakAukGIJ+xO0uROni/l687NuLJdwlrRI1h3mO52GtlJwGgAQ9+pOjisJTgvWaoRyahpc5Xu5
GdfmGjnm/naYr1pHrwak5uE0nnjPx/bKUtVALMrgoDtcwpSzea0HwZU2b9+ikLju1mMVXYmTZvHR
gZY86LIlqWtbfv7sqaJ/MbeU52GdhCEwM6rzVynS5yuytcWJOS3b7uXByrMlD0rQkJFe1UZRv+nI
fHDYloNzgU3srnSc3ak2eqAsBonx7IRd/NoaX8ajzoDzDZiCfbBDfcoRRVLDVtJzaFz6SydF2Nz4
gsYmjqjudmxRXMxtL9u+fc4dn+e/xj04xzt6DhPeGidDomn3qkeDhBq1FVOk9wYt3+1GjRqI7l8Y
NZDUHvhEiKzDi3GeTIE+LeXwIgp+71PvtkEDcMIC2XRlckMRzdnb4x3JBVOawiFLHd9Se3Zom9H3
IVTpaWgaqWfdUEkV0SRWxxegI0AvVnG5HZws+d3O+2m9pFzWFINjj45ei+SXLk489GPr+Nm3OTTh
8tlOgZDybYz0TAVfYDrA1j7xiI9YOy+mfBiDM3UL3dFsWVG0bK46cNJrx1hRmWqZmxiQ4Dqlh26L
HXniUS9GzeHOeT456+UmRYDPUbHHuCD8vsktAPHPzUe9TneAGU+81mOn7POhDtxwatKi2HQZyqzA
LrfoohSkxU5M6NitQbRoqTda4uzWwXwc0RKsohofAKyb0OI692vVoT6WtQ9Rk57Kwh5dGpSWeJBi
bAqdDs6BfO7zKlrOUrfxkSEU9eUQQ5OnYN38Cyccx80/RzrY+Q1t8U1SE6PNgnTYGGGdbXVtjBsB
80mN1mPUufXm7bVx9H2RqljKS8iPHSatSGTNESgeguslz3OY/Ot6nr+8PcbRB4jJsVSWULd46LM0
RlbEXbM0JXdL4Xr2ZAADK0p9wv59NRUuXRIvy4ktKdU9jGN4XdQRrCeI1YRSRNsuc9VDlxV9duKS
PzqObcD9oBrH4X59uZuwkDwqzMHaUn0Wwq6wkWyka73q6uu3n5u5GNEv9i0z8rCOOB8DQsKHGeUo
Kk3fHQgDKCNsd+1UNrBq+/Rb6drqMnVpB+2chKbhaQKl7NIdPxS0QJ74Eq8Oj+VLWNZiC1Pk96o4
GBksRVkwj7U2kSfuCmQKk6ag6X4e5RmZn6VVupfrsDXhQ80LeM/tHXhbwjq1PY4/jyV3gdq1QR32
wU40DdNq/SJHHUu7NrD4WaBaEiNCq2N7W/ZosMBogQaJtM6Zg/37MYeFfOLtv1rMloOVY5PdWKrN
MEZevv2stxOKyrBC2p4ucdMfLlqnOJeOf6rGbJnMwct/MdDBITekQZtZAQNRQRCtZWHf1KCyXHeg
RypBwibxHx0PrMzbr/v49HjfzM95nYEIK0lbqGvXK6tPkUVQOFduFi20Gi/Z/q+GOgwIFrGIVCYZ
qgEMU+Xdnv7rC4R8Tpxwr2/dX2/sn1M6jAvWVdfRX4U9FSIA6NSjumoh2j00l101DShzb7j6rbWX
Ws22YtFSxGqgohhPOVzhOnr8C5MGmcZS9e3XmYNZAwCKPIxK0RsfBmdcO0O6nTr7/u1hjpxRNEfg
ulLOT0bz0JoL5eiNdu5DWTFRgBye5uRUSc3xESTu8VIj+6p2GulXu0p7F2YJYm2ZidEyK/3j7Vkc
2/BLMpHMqImqBqUVLzcbB4tovWoZBCYGIsP28JAW/Qep5viBykH/LqLJCflVdPruiZeBYTBH3Vcn
bJpXTt2ygEgqYNXTvRP4Bwf+NLY9GEiu5aZxo31t7nPxMb0sWFFNF1Q3kQ6mFXhM8fvbsz+6FZ8N
u/gJz1yryi7pZTMYtqR6sFqa/mEuLsTKt4cxl4Pk1UHzbJyDU1XqkG7cpRHWNyrM0AIuxXztlMFN
FqZbyHlwWTIkg0drN4TOxuyM86xqToQ1jz1i4s5UaJBRW4y6l3OVRVoo7WCBtOYjxKz6EjsIzCb/
wOkqgCz5wDusGO4IFfSnOitemZO8X8+guMBi+OWuezm4lUdZ32pe55ybn7RtSvRyiocO1cl1MBan
yk+PbRyCxQT48WUl5XUvR8utcGrz5YStm/wq8PX7ucpPZQ5ft0ktU7JRH6WH6IhbHub+PCX05YG9
bBQd4a5TXU+mAaZCpuXVQDXMk0vv8mcRl+M1YC7jQU5tddu54FlSRV+5F3K7W10eXNdZUDy8veSO
rezn3+5gQ+WDLGOd8O2mAXzMqKmgbD7EUXDCfjr6Xp89hIMN5EQObTI+Z+2w0IAIwxKXdzaUNFKi
N46bvzAnF6OQ05ACsMMqjhhlgaSbOHE7wwPp12wTUAbUUf2VYTxioC4L1abS6GD1lIFRU6nNwQ58
qJjGXQF3VHl/um5qWT/Phlne4POzZ0iKGUEgKmHSJZI9oBE1UXlG3Vn5YxT2qXDV0T1BGMChQMW1
jMOwmWearqWnoF4laXxj9NM2U0l84pw7uhoogVluxMVpPDDcaoUuTS3ihmJsZe6dKn5Pd+9VmmFL
dUlhnXhPx0cDCbE4Cdarsv1EKasWUjAjZIBWsRl/En36UdnO7/rP+3BkuKjpsYLFTSBAfjCzuJ7r
PJgVOhs9gCcPJQttdvX27fV95BVhT3CWkLCjnO4wK2kC/6S2Da/HH+fuItVgtkCqVCfKTk+NcnAX
KVpfwrzIeEljezeXI4eR+vMToWwDg4KkoI+vfXAqqC5Hmj32m9UE18QNI1KP3gk//sgseBckRmzO
d/mqoiusCjEPQ7jAkb/Z3mNoncpQHDlAGYBiuAU6YlHx+XJ7CmPojLhhDoV6yFLAbiHMNBGfWMOv
p+GSZyTIQrSVktbDSxljuOZGTFHTSh5q9U062Ykt+Xoa+HKGy+7gaRF4PLh4Jyrowa1OKEcmnn3T
CSE3cjLkVkWj3r29fI8Mhe9K7N0jtOkQGH/5xFCeIqlkk9BAeSZwbh1QvRb48bcHeb3poTgvh4tD
965FOOXlIJ2RtIb2AlZvY88wgbCaS6qPGgQilFPQzDLOcfxno9QWYy4HAL4g7QbB8hKfndQiV3NZ
+SyFGHbNKmhspCBMP13RNLQ3zTZdLomH+WRF/ZG14To4MQH4FIpSDqeK4LRZRZIl3vWZ+pzF5NaL
Lg5OvLVjo7jkMgkasQBf3XYj7WmuHzHKNFZ3YZI+Ai495cgs+/2l+bsY9w7N5JRzcRwcnAepikAa
uwr5L6St4gzlreBzUORX8/RlFt/fXiBHxuKk9qlPYk6vWwQqS6F8auYLLzTvrhyk1uGhlMgvET1B
joz0aZoovXl70CMPkZObm8H2WSccSC9XiFV0rWgaqGIiG4BC2bNJlaSTn789yoEb4dtABjjy2Me4
tbREHz5HNJ5q7gf8zNLrzrUHeyYmOoG2wD3F6isF5XcEaphM83kjjJ2PfM8flX//9oKt0P5iLXwr
q6lJkLw5+M//uE6+NWVb/tT/b/nYP3/t5Yf+47b6UbzXzY8f+vqpOvzNFx/k7/8x/uZJP734j20B
kX+6734008OPtsv0PygQy2/+T3/4tx+//srjVP3499+e0EovNkmrm+Sb/u2PHy3YCBMLghPrn5yJ
ZYQ/fnzzlPPJfZn813+2Rz7y46nV//6bkM67wMC38lyfFlPaLThqhx+/fuTY7ywsL9Y+UVMShgaX
SVE2OuZjpvWOS4Yrn7sMy4K6gt/+BgT77z8L3kmMDmeJgS02L0WQ/3gAd3/fX39/N8exGFTUvtyH
S55dUixAW+9SZRscRqLbMq3aWEfuejIlknRx4WdbZOaiMl6D6Gz0rpEi/iaha+tV65nxd1rLUGJ1
HNVFlyJqPEj7I6Jp+7xtem+rO8cgjwQsH80SliOEnlzP9XTZNIqqAYFC5J7CtzlfG6FvVhctIQyE
2kMMbIqeygmuV1EFlErTBiHRvB7GYdM3JRJQaSumYVP06NrdgqNF88+oSAWCiSdoBLoxddJu41uD
4O6Hpr12h1lAauppqOouFMlL/B3+DXI1razx62yjeLeVtYd0iZ0m4+Pc1D3AAlGr/jIlI3aPBppb
bUWl3O79XPTQnkoLeuWmGe1m2KZtTiuT4M/kWyks/r/QBvDk0inHR+UO6imdZNWAa6osB7Zoz3Ea
Te40r9AVhjgq51SGOyHL8WuJ6g3lB3Wd6UtJGe3eqAL9WRptD/A6Kq0ZbUFdBtXa1bN34zcDTDik
d34AFc+GlVCpO1wZmIfOWjgN55hIRn+4ssIMHqStyhAFjzxMOX7aTn4IIqi+fON0ePTzBPlDpWig
oOp5cnySnlNjbIQbCu8WUE34ewjSSe1a/gpVpFkwz1cYFMl944/NXYr2AghWCHi949/ZaX4Hi+cO
TTmbXmoKYup1Wvnjd8Tm6WrpsGK/x3NPi3VWuKl+CDtRjjADw/C7h3BFexkGxhCtKd0K5gudWbWF
mLWnYYbRq4fkUWNPxsVotX0wPKhigvSTVkGBgkvrApnFZ7LGXU3ZmU+OL9+pJCsdlDZKaKPQfxLY
aswW+BnoovhiEIDf9JWIJTUfgOTz9MYYnLi/6Vg+8a5og6Q4dxX6FBe9r4OQIHfqtddVWjXZtc61
MFAvcCWC7Gk0uIaDXxtaX1hwRn/eTU2cXvlF7bos60yNG9Byw+MST3PX4BQynnUwsRijAYMJyhYw
+3XZpEZ0XVJY727LaEQtVUAbLp3VOGknvgPXBJA1SjzS/LSdZaxzn0tsFzkUcW3awsysWxtELwqm
KkAj6dxQbgiWGVpi/gmwEvqSs5s09d5GVHY6i+n0itfS7FHQNWZdi33RMuaavYZ6RABL20X9xKm7
7VROuB6pHc7ZWWAEKYVbRTci8gVJZ9GGMWWLDJ8swosgwEnZQlUyn6ApDbelWYW3qZ8hfcV2gdoY
lmkMXikZHW899KL8UoxScNSUzXALJ9BE4BqT1Lp0AmEbK1gzwY2nBvExEFWqNmZeNsvhUoNXlmk/
s5dRRUDjx8qQvmoynfOV9VDX58kgYxRhkzLsgHqpxt1z/qj2Uz1HqXNVGXX5sRLt4MPx4vjdoMfa
mmvlZNFXPWeQG7FjKQFCE81Bkm9Mu/I+l370sUHiY9u5iZwv6rwZXDDqukXVOHel9pl9ZkS72B3D
7oMAFgNsePAN4W2Va+RqXwfTDMubQFpzX/lyQZLOVn0pG98TKJYKbz7TflcWl/0sCnlWFlZoQGKf
0njV11URbbwwb27sWKJoVRuR7NdZyRG7hc/EEerL1K23UxyXSJeOXjDvvao1voLDWrQJ+TeUV1lb
KCCXIigiFjP2CjTnnHNtoOy13AwZXIVd11cDVnoe8n8S15s/wS7y5BWCYQEwhEUyARBir1ZJ4JRQ
4AtpXE9A2fKLpuu1tTbaMvoeZRx3e5he4wxF08cmT1M6h3alYXPyGYUhowc52LBDqUINrtKhwm7W
hb8d2tHelHUMDa5AeEaOlh0i3ErM49GHBP8dfJX3YOvSSSHE1i67CESah+qDtWCbBXqjYOydXOQo
b7NZnuZAlv091ZRtdItgZTqdeU1WlWsb/dxh5Zh9B8lb22EPGG7KkAtelG9SdWmPCSmfOOL5Eo70
RtY9ODlzpc0Mdpcbdf0u16b/qayWjo2pyBk9cqa2fRoncdlabu2QsqvLtH/QKlEIyPqN+hQESK6t
tIwDbzWp2s72iY3mwlMluzTeSj8Nkb+NNQrM/Vx65lWCsZqt4mDKs1tOBTTm1GTDpXZVrJyPhlWh
DxEHfQbdMunHeY+6iNFvPcQrgTGkw6i3ZMkL/zKzkLCEnoE+Ik0ARSl2rWG3CZGRxgrrWy82xbif
3bFuSG7SUk9xBGXyGxoR7XqLQis66KhPAIX00hb9s0WaxVs5RcZd1I0V7k6Q4kNm7AKh+cKtMoP2
pzFTw3bmZY1RgFvDhFjhT6MtiFJJlGwgwvT2vaFj04ZdSgk8WG6EzLZxC3z2MvDL5UmxqtrstqFR
ukJkKUOQCmnpQpu7yaoaCbS7kNaqA2qQrIwI4+u2F9agKNPhwgBlbbH6XATN2xXKQxqJ1rgZ9DWl
8LW3Cuck/e6ZejRuhOgdhND9eVgUIUbwT6Vi9a0abAbog5nb5pdDTxnS3hBFIvddCNge4Up41Xf9
oNrhrHai0VrPvW0O90o6rj6f+qiL7rk0ffe6ncMaPGkH0w+5BUQud9M4ipj6s6RzL4UQqiNspGfq
1Ujvyou+6CZ9j9/Xqq0f4rHQEeRaX1o/wt4YKFKArU55sHXbJ0TLb3htnffVQBIiviuMtIMCYE5z
fh6ldR5+KPyBc60rRLct/KQMLjkq7eyj4Uw9ciFF41lL2o16h6RqaQLlkHabcYW0sxPvfMHZSvu7
AiIfWZM9Ij+g8u7MaasWCG4VK/vODsNK3JgyosfSCRrniuC7nre/rOn/cy1+w9wOcAb+e9fiOime
2r/tfzRPyQsH448P/uFg2ME7OkDxnk16GcHALqyCfzgY5jsiK8QnKKcjKUFA9JmDId8RjiVNQRgI
CgRV7f9yMCzrHZFT8heENfEJKDX+Mw4GtToHDoZLzaFHyMznKxIo8Q9ii/1YIAbAfkWdIUbcVE25
jncZRqF/7wtZsdS1Y2oy0bMHNxnFablFJEvs/XZRVEhaX8CKjIZ5YwdVku6avu+cq0F07HSWdye2
otdVtPUK9FPJY9ktBG6nh5SuBXqhqyYoa71KRNIPZxbFKmAVvbDdIFSU6+sunkX3kRoSO/5J8weI
TGcU3U/XrXUFml6pcTw3fafpt3Pp9uVlY3DEredYN9XNjDWAe2BiOd2Wuu5v847mnbkFWPneqscU
cLSZVM5eDkFnYeL1CNGsi7ZOhvMy7Al8zOXsG+uKIvEQn6DTYpPFnk42ZuXMxb0OYHqsi+4XPjnv
bNwst0JftY0aiMCGsciG9UJZnYvgpzRSTAiauxG9iZERzXcDFxw4ksiVlLEI32+/DZig2aaziqbc
GN7cQsocnYceAzDZxh68qvM40NKkUVWaTzgn0jq37d4sb3qko7DODMiYq6z0sMNEqZwEu8Mfug9S
Rv5CQfcteztUeSPOCioae+wU33y0cnCuu7ipMnDDiWN+mkc7prRBBTO/EeatuwmnwerP4HYpb8fZ
5jnluu9st7qusgRxTclEA3QzI8Q3FJJQ7t4HWKnPVIjDt5mmeFF6qwjC3NPjqLttjQyp2gk0P6Ot
cgbPXztl5VDgnTp9cOXFmR7W8wzHA24QDwB7ltuFa8+C9SoAT07vM2/g4Rhzn8JDpWCjXxV5Nthf
FQrmxapr/PgeFPjCRw9l8LQkabN9pjVGOUpkorjKW09XWzyavroUY20b16NPiSN6SF003VUettHj
ZEkLtGkWGlfSShyBTKzTp1QZNWgNpqEC++mGQPtXE/pT3xtMte86zpv3ZHHIBdez0Tjb3El9QpvD
WJMf0o3tfCN1NX7Cqp6e3DqDiDw1jXC4x2apd8QMhceTjeDezk7Z25eZmMt6n0U6Ty+S3I2Kx3ia
w3AbmTC0H2DU5u42oDYOx9bRCI7JedThQw7K9KlKKNXZx0VgfO0ztC7ZcI5wHzlM8vK6CsMR6XMp
5Oe8A82wjymKWLCoA7BasFhabizQyCb2QASBcy6RfKLhpRaBu5VWlIu1M/YPA5gEjIUQB3uVuNr8
mBghqiHs6ALbI8jTrexB1S1K2JdqmIo9H5g/EY2rq23eTGiqjUGvh11R2om3o1c+o7kO1YbufdYn
OUp+bWehCGE3vb6aQ+QFyJF1aienyVFrJxz6aIsUFubkPIwSmvZo9/V9UUrEgwRdggg/TTWNA4YD
M2NCrspoRFIhlVBX4SaqhknuiqYGSpEIMaG2MzdFvBtabY4X+eQM9lmBW4brhlxfcZlPw3RmisEp
CWGbXmjuo8JH+g89FwDpQ+/3sGxFgTIrAOJg3rgY8Pq8gzc87auOTyOP3rE8ljReN5bogGICowVd
GNHF2Bo1kouuGpvzYagm84NbA0i+NPtqas9k3aLAGwVIhMKccRqEQAsblFcU+xFC5CI3209pWC2r
NyhFAtmg8TIy15OPeYCHpPKLjtWVobnihPZd1FOJ7oARdJmt2UT1Yx55kNdLWrlvAgNe2NZJbJXD
tSeAfiVjs0KNB8DirdGRIF9hnGSINBa6nInkFJH3fmzw4fAnAgiZnYeBf5n0uUBqAmu4WMexX5dn
duNB5enbQKrLxImmZF0Cqh/35BlnVGr0SLPtFtywZT2aMciGrctXRlZeO4V4wLoZ7FVMfGs8GwN7
6PdWBY3rNo7Q2Qh9/zxwpwqZmNSPP/pz7kGTKiLiRWcU5df5xWj4w4wQa5S5O1VlhbPDiWjFLjGH
CdCsbZb3rps3/XkfklXeT/WQVGepnCIVkTnSQUCT8RjZVz2YFJTjkwA/rLVliBtk9XV72RLRyNdp
OPLvNm3pBqP+BujeioQHHUYFN1S5Q4YvQAVGpyXO3aR7Yxv0vR1TpfMrhlBayojOi1/BhWiocZ1k
AEF4G7XNL4nQJRhh/wpM+HDs3bXIiVfQZMF1lTSTCDdWbgl1Rft4P25tO8/lWukyS76RqGL0fDaF
W687GYb9tqpAUl0rpBDtC5TaVLzmyM2NbceJX28DXc/TRZ4Gw3yf9tVsXyilPdTtfgWAOpWhYxx7
hVS3HHmNgMMXYtXqJXRUjsLA/xFu9KMQYVOucVHgf3aB90V10zWE7+tBDm21bwAvt1cp5XT8tA8d
hZx94HyqzCjv7oIhcy2uHGPBddmdOe9sOxSwxH+Fw35Fxlr6cz6Uv+JlMNtFsTV/xdF8t3Q1MnjK
6TYQSbWzblzN2cH0MJsdVSb9jyD0z7DtGwMWfZviotmJYOs0ZhF/6k273HIKKQvB5JTLgtjN+FWO
gRUiPbcEBKN8ybjIgFD9iggrQUOj9Er07ZZYIrmmgTrkJcAoOQ7LTYRDnW/h+McRSdslIIlqPMum
zHNCkbIMzZ6Om3BaokoIA+yVivzigib9btrJJdwJNgcIeGVF0bw1UnPmy1g1qy/9FSkdfkVN9ZRE
9k+rDsJmhyb2HKBoYi6xjz63ip7aZcIbO19TM7kZ7Ji1YOF5WduWJc1RXVtetNZ57nR731TAsqxC
lVvupxZFMBBakLW7nOCv4TvxcAG/1VPrpk7Sfp82hd7A9wsEEhteRwyZU6OPHsoq5WSwVNl5nM56
DPaEFttqU5luWl7Wk0zNnbahU6Ba6VNgsLAjnoqRO2E3TYLgAXEQE0l6xxqqlIOVbC78/6jktS3P
ZDMbs0JHyYsbua8GbK6biphBthV1yk5JPWPqlr/ftO/DCEXakIiqSNvdMPhVedfPjjtt6CsexnVU
DI28bbK8R0ZO2WGUX3spEYP3LecWkbmiaOfyUea5Cj73icdbZQqod5lEItJNM9Squat99vu9IrrT
Uf3eTj6KYWhobJvGWGQDND1OMUn0WGXnqWLNDvjb9OP4pMHvbX9Kmg/EDJzoXIfTQnHxiiUAaMgx
+o4bHJTbuqAjZa25O6tsRdgXsZUoDCp9PhRdNd6FLeXjZwVa7agONiJVj4paTSIBQdDRl2qkKth2
AQKN91lbNpIp8ebQlmo4JlY1xpJYoS9e/qQhcko/50U10WQal5tOmTV+pttUSOVGqq73veyc/Eya
6fh1INuKIh9/YrgiDmpM58qjXeW9N4jqQba1AYQmdUsxckNNgl6O0kzqT7ljV+baTYI6Xgvqkefr
MJpMH1G0yEGYyUXacedJ9qNXm06+GQZA0pdDTWp6NWOjjxsvMoz5og1tNpAncmD8smPK6znJ53Zn
113brjGRk2QjVIYcS5TYiA3NBA2bM38x/Xn3GZoLPPxyDQoTdXd/si3zsuNlUY6wMB73dt7m1aNM
CFNezwTakdzLMY/OVOHg76vObMu7bLJFD0TQPq/Trv4m3GzqiQHTsHgmat+6RKDX8r9QPNMithWC
ft15Q80BOtQilWexo+mksaw5TC7nrhv+KEz4P2/8NzpxaUvGc/3v/fH1j6fmv/7zearvnx/6hy/u
vbOwEukPpx6IvjznX764NN/RIkE/IA1kNOwZ3jNf3HpHd4ZExoO+aH5Gzeu/fHEP7x6XefkcdANJ
Af6f8cUPEQdUxTAMSFjKLPyl/f8g594TJI0nD+3C7Ar3Kz3Xj+hGvU8+VGdejPQdV8tqeuw/iI15
9+xR/ZF2fE7fp7zkZRSA1kzq9peiHAlQil7ppYbjWb1EHAQTFdgccSoWCMumcWi9z3PRfiA8au47
2X7p5rr9HiVD+9Ppo2TbuljyKOqOj6mngpuoyowzygcz2o16zPolZswNzq9YbvqUyzC+5MKxrycK
zTuKowvnM/WdxV2K1sB+bKT1maC6QLXRrMOrMTer9wnlLp/jyDfPa+no97bOk30nzPKsV45Eum0g
MagnZCLWSszY8BGWOfUdDWVyraWtD26rpp3fGfWmSxrrSkeeb2xZIP1jpUsTv9ibaRFJ6hvkUPyd
U0/dPqwbqtL4E9bOg9x/Fok5/lSRSVijDJZT9Ft3uw7RnIFztHMebTThdwZ0r20PCeu603jja+TE
MYTipLRu0MmobzVRX47voGy3BJ+T64ZznvtPqn4vI9e7n4SRneOqRt9QdEdRvqiKEEEWErt0jiA2
lizBv660HhnWf8BtRjyAFuZ57RR5fplbCcpVOhe0u1jD+IEoTfa9mGK0xboGGbVwLhAA6NrkXiTo
TrWGhfXCBVHwSjJvhIvKyupybe+B36aIAHk9iV7Hn2c0KhIQrWGMrlhhxflmHpoWxVHXRkHFKtZV
N5gIgY2fCEoAgJ6H+p6E3HRREf2/IJmqto2sk6tae+F5K83ws5WFwd2Y2e3vVk2SZDU0qrvBDZeX
WHvWFfIZzl6EznzBad7eOULGm57UnET7sTTWQ4WOCQQ5N/jUpjN0d5lHBaCPIXvypBq2cvCoWyoS
a0SjQyLf3rs5yQJTn0nduNcmlX9k5SJENeBpIFWM0zwgvoZUfH/WW1VrE/jGYViDqxidFUrJqG2p
wYj4m6qSX/giDnKidjStK2fJoJvSxFK2FjndQtb3MTDXq7Y0xvf0Rkxfu9ZFuo2cCA1keYrT7+qh
XS89/O2GKyJ7P0QJaWJaecL0LCvzWq2Ap9S/+5i/V7b26pDcofRCvl/UPNp27KDVbtIHTtNLEqzd
IOHeM7lpaWMYbJnstUO0C5GXEL1BrUobO6t32cLdLAYMO34lgfXXhl/GwVjE0gnJ1D+mNPe8jU2W
+YGEn3XTDD8GKs5QA8yCa1uPg7suRlN0v3vunIKmRar1/7N3JstxI0m3fpe7RxnmYXkB5MiZEiVK
G5hEqTDPM57+/8DqaiXB7MSv6tU1u7u2lhU9I+AR4cPxc2TUjfX6cyD2TX1oqimiDIe3pcZ+mAy0
0Du9jSOHKf5svOfOzLVr6IMB/SpIfylTjKqaohRbtRr868ILusEmdM17gD6+17lRZwjalv9NJR5u
p4HanFYYX+j7ZZ4L/5x0FUiUIVzFGxJrq2WU5APZAMETBZ3/U8s6wd+Ok5DcMA+lfLV4UvJ7ZdAG
/LSumqc6L9GuihW/R+2jkZtbKUTmGOLegPp526DGwgE0fqDhU/sw9LZIBY49QEuqHF77J8POw4sa
o+Lb55L0nNWV1W9rOZD3QxL06sGqTPNqinykrfNKoK8maeSEXj1O/b1ujSCtPS8zb4PBT1DYEbXH
IS/lZysMk+ce4kWP9LELPnVD1ex0v0y2Cbkes771SFOX2Vhh5tijI0FMTi/QjrvQvO1NGH1qiyls
Zghycwc2IUzvIpj7vyOmpDwj/a6YNqMixs9CMknKNbF80JhdelTMOP8axEmx56cOiFeZXaxQqPUs
V+2Mel/3aMPcEnTyJfLRI5Adg0oJkW5Sq28FkryM75PCfEkgmkeiyxwQdDPkWnOYiwh79ISrlEZf
nJoNHKZNljhGy10QWnnzHDAp5hqhn219cxjpSWl9812u6+ijrHrZHY1C4b42SwZXeKRCO4gGCSRD
Xn0Ugy7eUmNWUCob5C8+zyfXU9fVogNtdRU7Cs56bHSvopHp12gCJ9n0ZAZW+LEvU2MnB2V7hFAc
GbIikrMbyMo5nn5cST26LF7y0qOo82VgwwMytjh32kQUrkNDzz8kFVS/CaiPesNH9B9SRWko6zIT
y/9riE+iEDaI5alK4MZjO41Omk3pkxImCeWNaUpuqrKfxr0VFjHpcqXqbm6E5rHLC9KPeEBIehO2
UhFsFEsUrlowlA9tMkbX9O/bXR8nKvLL9HxoI4LWfIiKBvwiY4/TTyMbrZ/iUEifuXrRTC4N3hYP
aOwhNzNINEpG+O+tklNleXp3ayhgol1hqMAv8JzsstZPDp6IeqGQWcWLLw/mD30UCw1NtG74abRB
+KHjR9/WSCeBy2mkPa8O2OCoi/wdMjbTwSgtkcTXD2/oXhaPUELG30OhKz/3g1lSVWQUCwyRIByn
zB8+dq3RNG6g66iNhboZXflhGRw68JgkqIBtnSFC98039fB5VkLapErW33owIX8tu1R5IDmyjhVg
l53iSfKPES3DH6aZ0H2UUnl4NtJCuqpD8A1Ozzjqp5CqW+PWgtLs41QVP8FEHRkQuvlkJmJqiN/T
vi3uirRQU7uGYwzKc6Prn2Lq7F86uayeMsTKRUZzDWYKy4aptFgQo9BucVy6c/TBH4SG4XVHzich
tQtPrJ8Eo2KAI64l+TFVA4WCvtKjhj4ZKR1BpYYr9Jh2Q/S1j8vutiLxPPQUDIZNLZpIG6tG8TFA
6mawEQqbckcC73LljVoJiaOfP+OsgpPRqbjNonEcb5tKi/eURox0k4cNiod5I6Y/qnFoPxRBJyc3
basLcy0V5gjOtGREdg8v+TEiNBoPfKrK5xrNfO0KmiYDZqGiz8i4i1b/nCUB0JV8nOu7nZrQS8/U
jMpFGunCd5qqw8tAIR0FR36z5A6CNTUOv6Y5VPKoPgltnTzG9FSRuWznUocX1v4L0iHTY9330qbp
CYTtsahzMFFDAdrLpxY8emXwomd9Qhhojdl13809fDIloF2mOgIXbwvAIo7Kh0XQeRi01PYrX7ix
jPw30aE6t4cxE0khvUh/+t1wNlJXqRRahOJV/GSod9DHXo64F7hQ4OmqRLoAJS6QPkOXjQX8FCp4
v0E/AwPu4IKERt90DwWvA5q82VmHNSLL5ejTbA+0JE3NOcVAZGuRWwT1KEY1SA30f0YKffts2+1V
7DW3IiLDu+qmvQu3a0TWS16dd1YXzcVibFVx1FlldEgftSvoARzV7t3iEU3k3eUdfZ1HO0Esv7O1
mCDrFBiaJQtb3NI7lTuCJ5O9teAIaQ7S3nTBPW4a/y7aeC+Kk+yb2DZC2B7Wfsj7XOrtVssLvDsq
kZTbNX6IuqsO2r7bK2hw+c76kl/Hmt4tmaETCEo0+HX0ubd7krWR6RpR471+VGWbuTnooEPt1tfN
Y+wiYbmZniPVvbzNZz8poHPmPiGoxqcWqwNGA3tyhka1uktvy6O/oVVnm3b5sdkZa+DpefxguT5l
vkHoL3IBLdeX864PY9BDafXQb8QNqu4b3iqnO4pb0U3d9E5YZXxdDCtwEhkVkmmwy+jbkPMvtlQc
YO6JaihlUYl0E6Bm0ialafDXLv7/Us3/gYWIQ/6f6zT/N/nm59/q00LNX//J31Ua7Q/wEDPM+V84
CcUECwGC4l/FF0Dav3AS5h8wUs/TFvCtUTNhdOBXbUYS/4BcQ2fqRGLUG6Ei87dqM/N9fOKKqoX0
iwK9BQKF1EiQ2Xt71NDsRDKVxMMunts/+29IMm7MQ3hIPvdb4xg+r18jC99/Z3D+95Oz3QRCSsqL
wU4pr7qwgv041veVhWDbyf6fK/68XRkwdkZy4KuzGGdiw5YvA0X2VhkopdoAqraZYXy1muZerdYI
iKH6f2eIj8hUDvNyqsTjuniCeKkVgHSwJhi9BmpWEFtqNXpdTY+pgJizHctBNF0XZioljoKSpeBW
kP0eAANG+o6ahcKoexhOJarZwOLv2kwbFbLKLtpJGoK7YTKlW58xSfTXR9kJwuGJ/0izI12blI9t
GKg2jOKjm7RStYe4JnrUvIa5gzgYdhqfY1sHIX0jiiWGO2Tq8Oj1tb4t8nxA86fUWzcSxLraSqOV
7VE+rUn5WuWTBJbFVRtreIyA63lzZhlQfiDw/pQWhnRHu2YG1eXetd9MYfKxo/lyZdaD/kylK+tt
xRyKD7Mq61VX1eqhAsrMMNYQBRvmw/zuCGvL9Kcm0td1O9Hw9wmoMmhWldE8yqHUfSMUsmp3hiRQ
3U9Mw3Ijccj2oD2DH0KcDiBjpfG7VUnCTpNNKtx6lMrXNNBRnupI+8nAQiSrPb/UfhpxHN2U4EiQ
iQrTF0AgwINrKUu+mEZBhhrUykHMjIqaCmK/LRCSAMJNs3UHpdVvoyCTN5XemsgKxExB2TXViNSm
aDDs5YlPJVP+OBLhl4c2NBtCST+4CjJN/4h2bvOYFEa6y2KBdU41oXYg9188Q4xiqLekERBJllz7
oK7vysGqqDcOGdx7MSRrNiUGuJSEVjJvOohWfgpSFfg098Yi21STWl/ratLdaH41uhNTMh8iJbY+
COzpLJauFF+Kpq23MRC/xIavgKQF3r8A1c7SP2pqURxaRWz2eKhOQaDK1W04kcKCluxmCXBpSypu
ijZInw51AS+/zRmB67fEwZYrk/fvB9NgeiMeRqdDadShsoR0pRzExl3kl8rRDMoQvHGu3qpUs740
4wiOMmSSAY4oRv4Nu1Crepsw5SV3UnmHfqv5QZdGjUEiWSGKyXrpXkvT6ZqrS/oMpD3obBU50A/g
TFV6OkWpHIZ0BK2LKpdrgd//Qqlh0B3Szok8ociohSZaR7PMSK+QL5ce8qbrMkePNCl1qiiKj1ra
D5+0QY823RR5sl1mdXZMUyqjmyAf9auIAuZ0lRoKbF2hbn1CeT2dbOYWwk+G5PWuOpTZl7yIrF1T
RN5xzJXpRVUL5efgVXHp1LIcuPXU0XIxq5xaXvdn7eXJFzGT/U09WZqr++C1fB6Bb2mUkVd6qhTe
+0bePxjCACS0TxRyE/rzIcBuBkr2mjZkjxkFjSt06bT9IEvjAK1jTkSvD4ZAYaHqkxtuRu++1gK1
upvEgu62UsT6n7ExEzoU9CBpklbRg+9RVwPMJTAnaZmR+n0IEVVr05oZKAD0nwrFgolcklJJcJDS
Db817WC6PkKeByFR+2fk67rPHQ28FzCp5hbQV/CcIk58H0tDZthBqqepXVVFcTWi5guhQxeS5QA8
aL5obTaEVwMEhSNkD/xJChZzIoQUuz84M6y3s43AzKYj+f5QH6lHMfNKe1f4HJOL167lDXzaOmEg
gE4bNQ83MyfzKsppAjhCYTS31EI4JwaTXE9yJQ0ixHNa+T0M9P4HUki5ayqR+hiJffzBavOa0lOS
+9HBoxJ/LQrp9FkEJndLwtt0jk+ZYrRVKDNVh2qqcW+oIWxgOkFVZg9ioH6opTK6VoJmbPewdmu9
K5S6sJk0TYPBwvum0j4eYkv4SMiguzBfpLd+mjXHKeBqBE0vIjqh1erHZMosc0WFbfHA8wzS+50V
BpmygsF1mZC1eaeNgHoTpoByKkjd+LUa1hiRz9qg+QIxJFMx8H69fdNLEpSgL7FhBB66TrJtTCtZ
0PwXTsKUv1ZxYmGRcJVJ3g4QlYDHzr50EcXkAUwcBIFims2ooZXQYW09i5RrBBUnB7O1Rrk2ys+S
/vlyaDL/2gurWdIPdjmdZs3n7zO5QfvL9z/nQbeRpu4zuLDdoPiQfmfVitGVRS3pCHnPgb9V80cy
2pAqX3tX1uFKZrMI7pafSZtDpZPgLkCzm6kGbGgKoLbiWisr6vbVyudZs6K8tdIwlZIDGkyowdY3
EtdZbKVunD9c/khrVub9PFmL2Y916aGqTYPgvlIOSnATJyuUJdKaIyyCYdTiJ1EUKBcH1/JR3JQP
oe9QeR7s0CEddHpXcczvAWWz776brOzimj8sWqN0n/IOtk38jzptHJt2ADfwf7eF86k+2UJZ7RXQ
aWyhagALCj4AeLZjMVqxsuwvv/O6xeVQxKqYTior6R1zx0gyZRG7dCxSebt1k9rWt3DVHgFHrOzg
awpx6Rwv7omoUKoBdCGx5rFxo/uOCOI2eO5vS8c/qh+j0UZW6NYzGbp0tfv/amuXeVuVCI3sz6bD
utN/9C1aWpZENGWjL9SurPP8SZjBAGgTzjnr28/YDa0hJAa2JGmwq75zBy2zdWWF0PGsFSgokD+E
mVJacjYongzurFbZzOChG65zGm6euraUd2WQ+TU8MbJ0+nIKWl1RuKC6qLll7HRHW3EPL0Z9kGpp
5ek9vyLeXgqUzFwveTv8Rugk3cIYpKJX4EkL4gfJUFfc/+wdAj/Q31YW9xSM0nLtD+wbUEO7Y9bV
FluTATVAfWG2ES168/G4u+x9r/Q57zz/xOji4sq6PleFFqPiDkK44jBdW9uE7qYdbfsnYVO6xTf/
Y4Twj4PYgxO6QX8QVshj3pd+X7/lr4UvvmXA9dyUFb+h2wb3/Z/WS/7IUJAr35sfoluO/fix2rX7
ywt/XyZcGF2chRLEQ1LROSDojqxD0DYik6YNw+taQX9Jmsrips9kfVPogF+pGQhOI4vhwRSHbuWn
nPMuE+k+TTNVRTf1xScoRcCtQcqtxzgKc1up02bZLqFRdnnF507MqZnFLjN6L5Y6ejS2iOi8Qv7e
zX0M7ykZxJVr5ux1empqsbeZ1EmDl7MiemlMz93Dj7FJEKm5Sh1rMz5b2ja/jzaWy2yw/Hh5lWub
uXhClB4hnrzEdFhUmJWUbVF1ml1na3Tf517d0zUungzVDKW2ldnO3NS/joJ8L5nJykW6YmLJtGlI
jJJ08fwcWgZyrv0hGKKn1+36rTrv/2usGnBXKCdO8Y5Uw/4WhN9O67d//Qd/12+NP5RZVsaCmgNK
F+Rd/13JVfU/dDIfWr6zDh6Nccz8Talh/jETDcJeS3eK+jtiDCeVXPMPJuBmpmT+GYAp/91vUGrM
HnpyI1PoNGi6SdSRZ6SdudQDyQQlk/qUatkEsuum9XzjkzU0wQ2kB+M9ZBrRLolr9d5UK2vl3C7O
zmwZ9lFZg80DCPq7FpxQg5gOZ9yzPH0dvC86QQKi4ivX0PK2f2dlcXAMMCptqc9xJCCUW+9obBM3
cq2NsktKpzwQ4+0sd+2dO2vVQB1ERowdxpvX0PMkgu290hcAUHT2+NC5k9vvIOiMXJDG7vCncgz2
yWbcaz9O3O5M4XrZ8Xtd6qnRxT3IJJUiUDrF6K7daFtamiJzJo7HSNJX/VVSInenTXstHJsHcR/d
0DWmGOte/hWLe3/5I5YEemMLMiPQ+RG9n+yVoOfCAs1dfycPX7F0fpM12iMqLGeMjNLtOE0TRJUJ
uGJUMOV4D+ZxOITH7nOzLzbmnWfLdnUTDXb9e6/nX8s7scmZPbXpa7UWp9BoUJUap6+W5xmHyBJq
aNi7/PeS4n+Z4pHWqFTO7fG3pgy9IMlL8aFY/Cpod/XwWSR+uPy1ljnQX0Zm1VuYu00qsYs9VHwv
0ZOWz8Vc4o5CT+3Em/Sp3ooWrC22tjOO5ra/Kl7SNTLHJeHyq2UmPbkA4VqEG3jxdErxmOfC68F0
+s3kzqfSdI2Nblu7ZONv18K+M35JOYvBXhH2IklZap0MiaGDP2WhaDzbkzox1EWtUfwIY/WaX869
r8WVemIKJPXbD5f2kMuge9TZlGOcDq/0d9pO2cAN8JvhtCaahkJT26ADB1SGs//Wko+ou19EtE2i
a4mRuBf5W7qR9vlNfKP/ML5eK8f2erweD92T/DnZ9RzJFfdZPB4z8R9atDNamqlpGaGOt/bLQvRk
BXYAiL+7rTftFO07aFPbHPVjb1bAH9di99nnT7b2XwYtHWY0CobvdFZrI7e6kj6ULecfyla1k7Y7
MNvlMOdr57QC/ci0Mz3ZZWZ3hCdhZ9XWNqQdEZNNhYV6SOvPxvAN6lpUm7KV+On1u174cUu1K92r
KYnk/LgWyKc9bUWnPNZP36lJp/TpOxsmhD/h30w+DZvcTR7ye3kf3IxrVa6z30TXYcITAevI+uIV
gMINtowZkBfVBw8eQ463zRgVgrBIAza1DYnCihe8w128usGJyYUbyrnZZmGKSfUGhLAYOOmttTUj
KkR2L7mTUx9kNwFesnJBLo70X85wYnZxQfqTafQ9ebmdUA3twi9Qh7m5DHjKWFngGUO0hKEG56KS
CVYWzW4LACbDjy38dIAIBX+yc6na9NNVYn26fB3P32bhQTTvKSRImgonxpLdLBtLCa4ifr86VT7D
7mHqlCBuNckPbQP45AexNleYIdUzJjXCMDrRVODfFRtCgZ5c2Js6TZH8IYxum0FfWdR7h5whJESX
vNEzT8PiktA8y+dChr2aDifjspG2Z9DxS64zwqR3T6Fs7hER2P/uRmITa4bEVQHeYZHkdjTxC59O
Enha+SkCgm8EzHkK4jE0y1vRjH9cNvd+E9+amx3oJNzTWqUNB4Y10dDqnAnAZRH8Zk1Igu0cPDyL
QU0PDN7C1w1UrQy9LGnfF+aNbkT0J1PfhU8iWXm9zizlVbWEvGQGiSwBP/6gmZkfUZOoPfkpV2NY
FdZo3NdMzP9+slux3lWiVDLeiMv0DMhN2zZIXi5/kfdHlguQoiCnCJQF2IC3Nl75gQs50WyTERE3
VDy3DvVr1SCcsiZxDU74zhrRzCvDLvibmT128eL7og63RNTKtl72t60HXRm65juYAsqN0CjCynX0
bv80kJgSHOJgb1ABWh6o1koC2QpAjCJZ4Qzlp9RcK8Ar8vJWWJiY//3kE4W9ooAtAEYwHvVdcVAd
ZZ86IXBFdD632X22jR+s2/w47c1r5cG0KdY9jFsgDbZ8lT3Jt74bCk61W4MSLjJG3B/FHkCbr0Gj
RRz39lcZRceYYCWJdg4/WRwnj1L6A96Ob5dd5x0WddZ0ZGtnTjxIkIwZYXW6+BruKgn+594ux769
NnXfANGXw8JSTrr2KHt5ZpeJ2W3AL5dbc8iljcEDeBvOZOsT5EUrz9z755XfQ6WAQRpllgRZ1tEz
JgfID0iU4Spw4QrWHZK6QwHHki1vU/QfrcPaTq/aXDzpihHkE9P/DOXQVnoZXG3b7vwjDHEjSYF/
H+2D45oo2LvHb14maQ6aq9Q7qAi83fZE6nsVDAwYIG20E+1n56mU258tOCzEptpc/sjzH3vz0r41
tnzSYYBr0sjDGCi6o5dkrmfEH4UUEoTI+NMUmgcNrOMQwG1/2e77s/tmkdriMazaMinMei56WPF2
0ERnXO1Cry1tcXZVOIKmtGRpGRAXG4qN46BZpj0IxXXdMjwdqvlzpfqSHSVrz+4yqeOEzstD1hJw
NQd1Wfeoy0aQGH4n1XhN6tJN5AoOWAVnTuqEg74SvLy/EN6aW1wIY5sGda2zmyhwbMwIghUNZ8mC
FWdZXdbyNIRjGisVy2q2/UahgjRchTfGRrXLQ7rNntZy1fNO8msXFyehDNnhLsVcNH2Olcda+v5P
nPDff3+JWWbeyoKpg78/+PEV9FBfZahHVhz9/A3yyxWWhSA1bSGz0zDSbbND+KhufLgpHG3DOCiy
104PP+9eOVxe2KrRhe+XVhvVo4FDVK75MLiK62+aq+KqdHNSkMqBt2aln7pqcfH0e/BVDIifzZdz
mdiDqzoh+DAw4LR6nPqjfAUH1kpwe97r4UylYMOE7rLu1TFPyNgKixTGaDuGD9A4brTsw+WtPHsb
U5dmApxJb0pQb29jsYM/IEspdEWeTgvcS2BX6ndQF3xREoNRggLE3WWLZ73+xOLi2S0qPTasVkAu
TdClQwRo7NqCZePjZStnN+/EyuLKSEvwWVrFupTiASIFW1OZfpJWos+zRjQqItTvZ3DT4pYvaffB
mkNlMpQOBFKOP1614ej8g5WcGFl4nt97PThlr7M7P0UMsk07p+tUfVOaQ7/570zNn+4kHIzVWpPi
ElO5wp03U0NTrJ/8NQ84+3KdrGjhc17FOJVZY6bQqPDAhh00ga3rLybqPFGP4vQHoVgLps8fYMSk
Zo5yKM5nPoPTtTF7nQR1CwtIcl1t/Vv9yDzwVv/ROTq3u3gt7tfEec76+YnBhQdGWhGLJaVre1TG
7VTH11ZbfPoH3+vExOK90qeqK+oJE/Vg3GqReYxN3Qn1Naj8sgL/13OPMII+a3LJqrJwwTHQjKpO
570L7RmIlG1JGSBa2Rq7+oDY4jZ2LXet6vkfvtgvqwtv7MISuXEqfEw2VQfxadpDM7Dzr0n2D9XD
bJEJoMv7ubrQhWeKct+lTT4v9FpidJ8BS8fawtrqMp/PKPjkiNfdrtiZK+dudakL52ynGoYqxpFZ
qrJVXGk/1xFLF8LcR9TeHIq6D5dXOi9kERczykQzEJ5IGfqLxc2lQLgxMloOBKkNdrou7NFD3+eq
/+dlM+cWZpHOUJGf5QH4n29PnYxKqVHODbLsemgd1sZAGuBfw5lAfvhOCW/Zbu3gnXnS3thc+E00
hdMQmsUI6zjUB0DBQ690GA/QikMIW/zTlPaltYEQU1nTy3wH2CMuhnAcglJ6tvNhWfgPNHdjIGUs
t3UaV9qqDjpygLPhDt3mO/PAsCcdl52+RWz5pl9ttcwfbfFR31hfeNEE0nkwZCbnu9RKkn04QR/M
TKk2SruObp3vUEgL5U0Po5zgTLoUf2zqvimuhtLwG1sK01D//bdrZoCl2Elaq4Axfvv5hRC+CZ2J
T1uGobeSXhKgzEq0lsWeceaZ2gaQi6HNffTFTevFKHrmXon0I5prDvxv2kYdC2GD/Mm0vezQ53yL
WiMySCijI96yODd8eM2gl8a5CYNkHlwXn3MwYzvIwsi4NK8Gcw8j4mWjZ14S6oHkWlz1JiN6i/UV
qiiY4mxUH6IjnF9uCrnDZRPniiFvbCyeEo12mWXFGXsoxDPzyU+tjY9eXT2RpRzDqL0Jy+hzV5SD
LRrdJpaCzIFipFxZ6eyhSw8+XenCX0LkyqSsgMdSHMbdVDIZz6i4LzKAID5fXvDZPWUImUq/MUe/
i5M65mEbJ9p8SYw/gT7bUrMmMnXeAmKo9M2QmFoGh0rIwP0wYEElwkHswRbIiy4v4pzjU9GX55nt
GX2ycIy49QQTOszRnjQfJoonIWfOQ/z+3xlZeAZ0DkMOVzuqpt7nKL8x4O1vyrXK6vxLlx+ekcZX
IWUVjMzic4hy2WZGoQzQfWTgSG8TQ7Fr4Ycxtby61ub3V4QqEfrm9HgkaZmyJm0BV23PefKY+w9N
i6mYH2G/8vSd+/ynRuS3V1+ti6pizkYmL3VbeHX64nd7BTw2ik40xoeHZXvpwm2uGJGoYGEIakeT
Kpj824NMUnp5t84uxCJKmJFDUBYvnKyB91npY0iJpdA7SmazzcS1ZsQ5P6aWZFCHlVH4Xd6qzeRX
kYh6iw0N850Zjsfc82vb13vdvbyW94Zo60H1pcBArpjvpCWTJm4C0Jm8R712l4ntU5TWN0mlfPgH
ZqBMkzTkHgFwLV4Jc/K92jM4l02QHBnB2pcmb36arLTJz67mxMzCxRC6ESAiwUxVVj9Akm1as33Q
I2Ol4T0f8Ldnk02joUdV/i8Fy7eeDMCz08X5Uq6b4BkNgU+6Evzw23KrxcheKBZpgPrbvSMMnthc
KsqNPixJRcOHKsqRfnOQTIyA6SsH6P1rMxuZySFM8ORcB28XZgZVPUbIETH0SGhv1PlxYOawkoZH
RUdL4h/4BNwBkAjgfe+oNTKKRxpTfDziGkXaRHO9Kdh47Uqd6v1hZUkEgYZGdR07i8NahGKstxPV
+4Gq3B28menVNLT97vJazhRK8W1aUxI+Tka43Dmy2aYTBqUnX8kh79iGR8sZHP2lvUZ7xhXcVUaN
M58Kg1xCM+oSwTxl8akY6rOyQqacQ2+kuZZceHQhunYbu9mAliVQuK0cf1vuLy/0zHa+MTv/+0lB
hBEKH7UuzMqw7WTwrM5wl8smzq8M0AEAGwLkZZggFI1SCIpKzTn+mpk/w8bcFdIdk18rNdOzS5Gh
roDtcEbxLEKrTs40v4n4ZIEaXCeQlvnD2sDL2aX8MrEExmjtOEkljwVEQEjZo82olR98JqiR93Ev
b9r7cAH/Q4rUICIG7PXqnyffRRxCSxxRObHlsdnJCAYkqbYpwwr2wNI1snh72dyZvO6tvYUfFBWy
nRWMaSiRWBkg2rYPJRi5ki4wb7SUgc2NoLTtNTJO2gPyMRkD/h0sXK3nxHn1XdXrT1bcRGDxgyH+
3JtKUbsQ1OeRAyO3+C1OhMz8J5/7ZIcWd1tWQicXKuyQaua20qJMpa1Mp72+Yot34c1HmN3h5CPI
sZblkYyJ4UV4YbZYCuwhuxlip9fmejzjVZJjHaN9NiCmsZcDG1V58ar8LKzIxZ8pMrz9OotLLzFG
IyvntdabwRU3xj58iHczqxDjJVfylXVY65sv4ZSYmy1yWGFKIl9ZAgFCWvOi1GJRae0Z1Qgj1FM+
2JAqOuV18y3a59vqJtmttU7PPPhvzC7cEJ0rwytGzOpeYSdlCfH95FjFWjD+btJiubyF8wyF4CfR
bGfeUMEutrq5CdBT2OluC7R4PAw3gO0QTypWizdnElG2licS7VzmkYla3npVHaq6Mo5AenuHzuwh
prUI1byTztiyh7V5nfmPvXNh0wCeKqoqMr2LQE1OSwgOFWtuXjWHegf79lYFKb5WoDi/qBM7i0gt
84YBWQ7szP1SVEvc5rvBg0lbfwut7ZeV2+rsVX9ibfFYdiOUzlWNtcaF5O85+lJ9CTeC0267jbCD
xbNaL2C+Lz3x1SiIsIuQJL3DF4uql6dmgsnkoG3HGxgBnX4LUfcDSo4rD+a7GatX7zyxtdjMQfWH
vsvhJoCN3Sl+KHthRvk/Vg+++/sJ9ttlLXayHhCQkKN5J80XbXrpUPVT9a8rn+vcqSYiJNCY2Xbe
iTY3ZiYaFH//cg6Njuaf6uRkLt0J17zTqwfNid3oafWQn/OSU7OLQ55lXRf1OWbNm+SjDpAVWJMz
7ZG12cTWQdqI9v+CGe1ciEDmq8HI8ookXnw7P4HKDooE4rg7c6dsqYxEbkAUF32aKnvYyLPNXfa0
2kuY/+7yoJ/aXXzItCupK1XY7R3RgSWHhQo8UfBjuuJeW3l7zz4Pp9YW97SaNEmq1ljzbkw0Duzg
i7xR9vnO+6hfj1uJ55Bcygm3a+569miArSFANkESMUj29vLURkPtB/T27PY4bY1tufOug9t5xFJY
PRpn3efE1OKetkx4VKKZIcRX/E3Rgs1Oss3KyTiTeQI2/3s5FFPfLmcQywQupNeLDEq76As4kw9R
uFWQagGyJtmDg/QHIzY+RPjWp9XdnJ3indOcmF+8DnkldbDZs5vBQaN8zQPhudKtfKfttCPcEle/
3/DX3yx3cTigpzWEDMUdO5h5MvxZDEq3uz62L2/rueD5dFcXZyFWEWosA8xY070wvCRq4KDRwKDu
MQHDftnWikcylfH2E2opygVeh5vUml0cYOzcSY/BJ3HbOGS/a/4y+8OlD7a40gr5b3+JDt0h+ZA6
L8g6b4untQ7T2ff8dAsXoW8ooU9djqwKRaXiUGz9Tew04x4tUtqh4TZb617PP/zSwhYRLtI/bWzM
cYo6U1kVOfxX00NWhquB7ZqhxQWiogsF7zMLG7oP+k7exBvvwHGbHssXvbUNJl0gIITJ2L3sJpcv
E+oXb70kkZtYCaFMsgtzsjsLXZy1KbKzD8+vs/zKXnmSrAQDCtplgoVKBF0guX1au61nosPkr4DV
zq+F9hCig/NgxsIJS3VACzkkV5S1Z10K7UxdMXB+KeaceYAWZYrg7WZ5o55w8xKdV9Dvdjlk2JPv
9EnqBP4/esgA4/5tanF6raAVi0nmqjC/hvS3bgW4RWlkfrScl/J53MKd68Yf1p7P8xv4y+hiA5Ug
FdUmmLMc6LuKvNkYaede9rczjf75qv1lY3GApWqEVmz2c+aZdvFVdSdddXt/p+zErezqV/K+/2yt
VGv/w6Xxy+biEIeCynSJwWbOWZXkhhsdEOMBEcdNdCw/52tZ8flr/pe5xVEeY7lNELdDb+iOyjoK
y+HtPBTrfzV4Phu7fEa5F0JqlasYwZa1DT6XEJxu8OJEF63hQzaB9fkqzraR67kvcw6X3629muej
rV/fUl1ECczsaGjV4y/ddqLvDult+OTv0OSp3W4jku1A93wYr1aXeD48+PcGLzEUGZSCXjAXoeak
TvyWQ+W/nel2p02ugE6112Ous4n5ya6qiwjBr3sO5OxCheLoxxoaGxTGhUf/p3pPZXl89mzRDo5K
5E6E1bvLZ+bssZQpuUERDYBqOY6Qd8gbQhJOCN0/+tF3q1urkK8ZWCzOyi0j0AISEsGiQQOrXOwX
K+HI7HXv3tGTNSyuzkEwBSvpMNFt53Cu2/dbYfe/yPfPPqMndualnrw24oA+vDGndHOKOpeHYN5J
7mbOJmsX2U8oC2TrQcnZd+HE6OLeTIoBjBbqp/Zg2RUl8uBl5g22HGVX1xtxm23Gq/p7vV/jzDlb
fkPk99+OsbhLp66ErS7FbkW5wQiZgkx3odO6/XW0j8g90H9f+Yxnr7YTi4ubFO3Vzo8bXBE8QkQH
yn/Jk5r6YqrvhLrba8Xq3b3mm4vLtDF0Hykw1igeZUd3pL11q2fbejts5uw8KHmL7eT58oE7/2Cc
LHNxh2aFJFipgFF1N8g2IGe6LCnTvr4z3PwvkseVw7EMkZiKtABys6t4i2OJt5nsKtfTPnaKjRhd
e/H1sAuhGZN3/Sevsf31Js/Z8P3Xel9ziZNT4xPHlOV8wyCOQNmRws6tsrOO6XZtovRs/+p/SPuu
JbmNZdsvQgS8eYVv39PdHPeCGMeC91UwX38XqBObTRBnsK+OIhSSgiJzqpCVPte6U9lfN38nqY7E
sU9j3CzXbAMP9U0sX17UfQEczX37WoWw3atlq5XnOe9ZqCDcHKVJhSon3dSYsb00VgEcN8CrfvAf
4RHc7i6/ttL6v+jQr7VFrK6hb/mnJcI8I/ZQwLoOiye5ID36QRyA0V9FFwSdvLmaMi+/k/+Im4PL
9FzTgg0P4qbSY/6i7YD6hNyocxXd4u0ErcF2bS35V7Pxb6P+W+YsTQdaTt4VEWROw5PNQ+83zuDw
DfQn+FWGbB+ln9MrnTRWBOSTfqKb+mCs470txjxoUWIjdbrrCQPm3uonNes7QJ1M7xWMEFfQ/Fj9
lm7irbFZvejpz/ru0DNPloAd6J9Dd9YweRgzdTOv9jUAECSnNde/7M5+H2zmztoB5IPlVCoM1F0F
8uqoeYmjz++t3fLzwFIYgHKAhiPNLKzAMYDZDlO4CiDp1gCV1UHQnDJZW1hZkoPqo4w2O4jmUQD9
8yNxVd1wcpFirh2wvZn8gEaOGzDMRnKX7w+09BSAdgN4Z4y6Y05n9vKoDBJZMUIjI9d8KRvtWl7r
ty5Gvnci5tttJO7BcAWM5f/JKCor1E2RM0fqpjvMzWH9BsaUIfZGUr1Wklg53nzDLUiZ0qodZOeg
t8Xwsh3Sf1M8AjEh1ivQYpuQDmZ6B5blWu4KfkoiIp9dCZoYyUZ2g6f1Sv+SoYQsvNsJVR+AaTO9
UChogko6Th2MyI+mWB5E2OA+xbJrx1nENm7fq8dST/kPgTNrMeaxVknaMG0UUWcqScvhNnoAnIKA
/Oxd8GRXBAG9ybV2IjrZatq08A5EARvTAKUXJhqN2XkjOdZjzJXhvIx8gJHNGbiLFrSfQP1caRQv
qSlEAWh/GjjHsMgsXAMfb0lrCVMUjFV2zWsXI8dCLw/ga15KNrmIoXAjfakFAK5Hiq/G8S1N0ucm
wVIhRmupLh87mX19f/0L6ovdauyOi7gAjFDOguUQ/Dx1RXH8cuhBlRu8BmX18b2IpSgD8xZATvk1
p4ehnD9NTR+CGZZGUKnJIQl7AS0HjYe/R2PaEXcTo+FmReLiqUBBYAgGvi1s3J8SRz40JKY3/6wQ
j/uAWKlrOMpDdBsfxX3hgnRyLaVaCv9FQYK3AwIoGqnzNDiOwZelDZDZWfmm3rTnCBEG6O43Eo6p
+v+qWPiHwNnDoUo4ZuUIgbxYmlr3Q8Sixvf3uODvRFAXYsMf7FuAVpk5V8GopNBQanw49gaeqaca
MOJ10PvfS1mItycsHUgC7DZgU2fqURGMpQnGhOoDi6PsQNcFmDKw6Xrfi1lWwzs5M88aigVVQ6Iy
Uz2MrgjgIICnW7UDInDrv5nVWjQsd+Jmfk+N2rSMVbCFUoW3WYc2fp7Yo/gcrjnYX8hYsxjo/gL1
WeEHuHJGNpaQxJ4nnhyKhuJEUJJ4E8iUeutcaTvYotmIznoXelFFfp9y7i6MJAH9ag/ZZVWcmNFU
plpiizwAz5+18v0mff7umDN915uKgpaNTmElDiiYoat/ls5gIw3EdoltrL7oSb2/EzhTf34kmUwq
nK1xBNxo48EXnidkOQ25GPhE1lKjRat1d5fTr99lY7GQBm3Y4YD9eNYqESvsaxuHa19rZhd5Pg0B
a44TxWVzSvnUbWLxMzVEd+VTTU/2u5ub3sbdSYCqiHncFnLA8E1h9CM/tdFpxvwKwwcDQmo7VXud
7n21GLl2hzNjEkpVkAE4458G92gLZnrV0VfnXVP1gUi24tKXZr/+eHozm9KzUheGFp+ss+o9txcB
HjKBAGjHBCuqrQlsPsxk1ha2KreF3flgM14pby+fFx5OwCaOihbxnzfdg1pVamBdQCQJlC+hUC9V
Xd++/5x/I30hHATeNDDIMOMK0KTZKSVaBQkoYzpzPMFyWhnBzCk4z3lT2IEdxwJSyB6sLwAPpzvp
qz4oFvhY1gsHy0r1+6eYGVS+08YywFnxHAMv25Jd90pls/Qzj1m8m70M+/6xsAd/CNfUedkQ/Efy
HEBA6wJejSdDEG5GV3EbL7MGBQEM4Cb8xA2AK7ly48vv9LfAWVBKB35slMmqjnxuJe2n3kYe8Im+
/6z/i0P8LWVmUGWdhQEwt6eCZS6a9IhqngVQOw8zsZgjDp3Vx7lswX8LnBnURo46ri/+5wuCe2kL
epCpQio4tae1q2RuiwqDvU6EFYDmwBLKn29DL4D5kA8SRjMK/piWldsU4okGuWLXQ+smXOGtXOia
wNlj5GkfFSEHgWKJob3RDp9BkEwfMBUOqG/tQdqC+/JBIugzrW3OLpoBHRiBQCgENNY8i6FZNBb5
NKCdY3eIqIJZ5Gv798KijAndVZhAiQDG8Od1lmPMFQCf+sf/5hUMevs0fT3elr4AMjmt56417xbt
KxAZsDiLIX4dLIB/ykykWIoCCakDc4UPoJHseE/cRoAvD22yH3eBPZwS2a4xz4dhvsyMX1cBLxaK
sWA5/P0TzGyf3OtKXytIT6diVrYt4MMkL/TBtLymPUv3ey9pZt+ErJG1Iv6VJr3+AxGKQ5rKETQ+
QJNJv9bCjcUP+lugOB8rUodmGIiOo03xTVZbOUpnU1bWYP96g7E3e3haNQFLphRdMyzPo7aFf8xs
Tsx1MeO7XzKn5u+0D5x5IFI2lS3zouuag14sZ0CYCpgyYHdiVuVPBeqMAj0ZbvKP4O67CXZlRa89
wcTUBEvMCmu1pD69gnnoI2JcFzil06L3PKGOGadl47T6XLvKVX/QnmUL9SgXSK/ULGvc7jRYS+z+
5Xvbs6g8d2Jnj1MOZRnsRbjXKhebTZKBh5thJWllBWppXgA1vIkqSeBlQ5+XMOJUHY2AALSktZld
XAB7CYJh8Gg7CLIQ2TUCikT2f+E5ltTmXu7sFeocbescRBEm2NIbVzTqAYCUoeqFMqipMwD8Y9GA
BOeq6MEHr1PVRsGhpWbe0cCnRZ1bhtrka2HBkpeWNJgl1GlRmpsbxDwMDU4Iww4JZfVI/O5AVSu+
9hhGwVq/YoFC+2t41z6//9BrQmcWUTIKtTbAimq2/JUOGEPBvCqL1shiltTp/miz+1YSyiWkgBSZ
K2FkW605sCgnl+/PsixFRoEG2LZArpzFA1LAFL2gBAFIn+90MQyBc5uuHWUxzJF0GYv3QETFEv78
xlo+HEiTIQx44z4IAeYzceods3Kz2DTsv8DtWzIB9wJnl1foLeiYGQSyGPUu45U1j22a2Kxcub5F
VZhIpAHlIgA4e3Z9KY1BShrGnakRT1NHoDHeNEEx/8U3mijRJhgH5AAzAyqAOHzMJmDzpAy9seX2
jVpcvxexfI7fImY+oVGAgaNOysZxus11tS+Ao89sqCSunGXxw9ydZXZhWdeqDYwFBInEFNt+U/Xb
FHWDNKAradmy0t2JmlT/LgNGlFlKKoOoxiF+jpa1dtEB2TK4dBNulU29puVLR5PBdiuiho2/9OmO
7+XVGRfLWo+Mm0o2mJ7sNAr2Gn2v4HP+/78W5tbRiYAPxw7drNo0UKaA6BJhitqB9b5ULZIUblCp
a9Z1epZzRwqlQ1iCujzgLGaKJ6t5QepEgXF4zh5TwGRFZoNJnwfMi9ndBxjTJiSaR+MxcYm7Fncu
hg1TzotN74lnaY6nCq7tkQo9thHJUf45Qd9E6N1yNZLcqX+q2N9f6WIP5E7cfM13FLhmgv+GuX1I
gMHwrG7R9rcrLOKAB3HLPaSX5JZeUif3/k394F7y7JaZHJG2iHFQGfyXY52YRbwSMywZ+XsJs9dd
UoCt6RUkZGK2AVDxoWfDShlmTcTsXQ9hngqJCBFSXpkV28XC2nOeruEvZfytD8bsOROiZjDhkwQ0
qQYH3Ddb+TwNVYN1YSUPWLKG9/c1e8kVbSNQpUIXyFD5at/4EUZOmKz9X480WZQ7i5EGNU366Ug1
dgpkLNr8A9yvu+HDatS/+Jbvrm/mgnP0G8u+QmI8lckG3gdTctmiJxPYGiZ54rfBjn218dpje1hb
bVvTjZkzTrWqMcJf+76NCl7pR4EV/8Ig3n+wWd5WRVGZqxkOh9V2UNNKVoEDrWFYLmkFhgGw0TKB
g/zVrkeWlg9hA/uuNpKZc6IlR7wVJGv4N4tiFAxTI6wAJu28iaUrCVdLKtKlvqsOeVx5Elc9F0R0
VgzekruaQIKAVY69+b8wfosk6sHsi7aj7NUbw1V2tDJ1u0QzJsdofe8NO0AqrNcQF493J3amDGof
Zgb6rXjGUrXJZc1WOeaQZG0Ud7FscX+8mUrUWSknPPfreNlRwt5mZmZAj2a+5kwNJ36fHwmKwp2f
2PSs7tYXzJa0HqMCBtDAUZJR5mXhEItRY5HhBwCJxg9VKq+iUq446OW7NCRdmhBc/to9bzOMx7IM
dopTUldR4iNr2Ya0wtq4+GS856YXAPD/kTMzvTmjIkbvcZSpe9y9trk5wR1QW3T1XY1il7tWF1k7
2PTrd4aRDzCy2vc4mCIRYI4jvlAxpQ6TtfIGlr/R74PNDPBQ160UidMF+sFD+FJiTS0EU1P3goKo
NTYYYM6evhf5C3ngu7uc2WFZyEomdxDJ3PQWXQOrtBHgbPt9v5+KP6WjxZa6ARbkR2P3gKjTrAKq
WlslMCXwBWI0EOXL9z/TYqR8/31nb5LRrBSy6bpRoUneECy76ibagAi7R6lE3nV+tub51jRq9joT
2iYV6mIwcs/idmoE17vRAwIndp5jB+ULb+WEU4Tzza3P2wdcpI28XEFeZ/W2CDRzpTVBeAjmH+wB
5Ks8IYt1vbsbnUfOogqkKmF6mcoJjZILvaAABcVqnSwwJWfi4lpz8CtP5hdV192TyZU8kUDXjqIE
eR9FBJGZjq261Ybs2kXO4rxKzzAdNYnJ94Ir2MoudBO0YTq7ObfemhGf3sJ3X21md6hoBCk3TesY
bZV4SpbHZlSkAIlMqZ39SrLEzxVFWbEI89rhEORNl0+KKXrBIUC9mV4ajyDfGbftW1aayfp+ylJ5
+15XZkZI0422yxhE8tsGbEqANtgXG/bAra62LeY495Jmtof1MOS0hCTOn5qIyY7lZtZb8SmfLHqE
jQDlETkIFoLh9w96s2JuF+9WA3o0GhiAH5oPKuggYeHiEEaMEMMkMbiU/g22LjDo7mRM+nv3DJKw
CGOjgAwMqtvNceoEZwc0KDfdRn6Kfg3ermjM4ou4kzh7EUKaGVIxSRRO0ke9oV7oBi4AVgA54KyX
YRef+Z202ZNgGd/XfDedD2s9fXfGPLU9ymsx6GTw/3p4d1Lm/lfVk0oZ0GeSIt4bsnMttGahb1hM
zDwHTXVm/B9VY/YGyjymIIXFsdK6NEXM9MuS//13mv6E74400/2KEFFpCST0IvZCxBy8w50dJKFP
+DXs3jVRM3cqNyi3ZlPkN3ZPFIijgvGkcJ4sVtb3R1psBYBFD6i5AB4CKeHMi4o8CDR5ER0HYIbs
WzAQYvBI8HtAv+gn4yc7VieQLq640mUF/I/M+aCvochtXMvIgvIqk0256OtbGWm6mevSWkNlsQR0
d775YG9exlxPJZyvdnvsDCQOtkzrHZ2WPd3u/V8se2IGVQNoCGbmkRPN6jBBnFOMYZaQhilblZZm
8a/a/ehVYEgE+FpgIZx9sDHJ9KRQarxetBcBvnLiOZBhm9kzSoSaV7mdr3drwftC3QSEMiBERwsO
Rf55HkI7Lhv1idY+AT6QaAlm82Mazgc5wY+1FvjCB8P1KWCMAcmzBC7xmd3gwkRsihqoVNhlfdDc
cQd6tH2H8bBp3WItSfjbnUAYKNnQtsDQojHfJ9H0umsyEcJaLj4QDnGWtsay9beyTyLgsDDCICKR
m51HFcdYNpgKEfpHUL7m5S4FMPz3r3hRBlAzJ05edWrJ/umxir5UaN1M36fVjkFdOQDZDYFRsEYS
+bdNx1nu5Mw8R290ZSyPkJOPgi13kQOgWFcfAaF4SoR9p26+P9ayLtzJm91d1PV06KdzgdBpW7rB
hmDBeJphDx1ir6EFTA/nT+v+5+Fm/qNquooENYTFG+JL/oSeBGj2VfSkRZWbkJ15KIPwV22G0ZhL
wIqGSjiJHpnAf3KB8OP7e1sWoSsTFRTY0Ob4A1KH/F0d0JALms9QL60ief4/CZg3D4DPH6qjBgFU
UG01K8wy//hewqJG64BnBZ0bEKrl2cfgIrHkmwAS5DayxsCta7BRxqX9vRTQE/4VOYOHF1C9QHr6
pyY38+nayPosKHPD7Gihyc9q1/O5Dv61stXe80RphR0XgLnMH3pRbd+6UGvqwzjmIn3jE74n74LS
g5XGHPSWG89tyXJ0F0ibB3bYgxoKiBpa4gdDBVIBcawUUxYjjvlAvVZUs2ZgR/SoQdlb3fCDYDOm
5y9517V7vm+rc42O3QEjg/1nEwGEz2xLrqEW1kUlOxYTEOnFQCrXTA6YBvWhpo0evBIjFmypreVL
WWTQMbHraOiDLYrfqG0v9rsySJryoMtZmjgKz5PxhQe/4VklRZC9lGknh95A4o7foFteWLrQtb4Q
k+JBFaaPUSsSZV4yhj3KelpWt5EZETmKLUOLsA/XC0phB4ExbgMONKY9GSt4wSym1bUHfZTTS01p
guYBBM+GSB8y1lHglBqcn0gSt5MbFr5khZYAe6dUD5pCi6PKlPwV6zhMsdpSicwaOxAvmATJ9iMg
vj3StOylKfr0YnCq5PYYETnLoQams15JfJkM29oIzgkRW0sYcuyyc0xwlI4zLEXJzmNeKlaXkw2X
cR8ZzXxSEGErjJJkkSqLnSpIb0Idn6uwfNHbwTBHjtTHIM2OPa8c06beCZnMrCgdiAmsxIcEtl0O
ML6vVGTTs3DPq8ml4lmzq6UycsoSOPUGP0ZOLTbCjjLVsBCSCTs10Pg98BRVV8kk0VeMNjHhsAqX
lSLY6aT0PWCstPukFC2mE+TkaPAe1EAnt7DS0DDm+82ghNjjVcjbGOUXnRFm8x0P/0zzxpLzMbZo
MkRm2qQuI6NqZ7xG3THkM5RQkaOlslBbMgujPaBxDYvg79HQX+VaL92kKD1wEKOsO4IzLuxLcFUM
QnIGFrkT5Yl2AsL5W0RiOJ0yDcyx705iO3zIQmjcEkb7g6Gx6FzIMoA98uhL4LvS0iT2IqbiJdeH
fTGqhVUxw0p7dMZYi4nwNrSHUtlVaZI5CnqXlibXX+hpi9ikS91ojDd0EC+k0F9oDjiXSpIUoPeK
xqEhcmynQqmapAd3LkfFvdJ1TjviKw3ylQiiqYHAoGmPDXHDMXwCqyMWzFjns5yzBmkfDtVF6niX
qyQ/BPlr3JVu3xYezzAIHOAJ6qNfApQTYyknvRlsOlxTHnNXRnkspcgujcgWJdRpqg+AYjpBWjmV
5ibgbw4lADgo2YcR9s9JHu0Jkz65LHW1huyquDtrTc9byMv8HBdV8gpwNGqGYzDMqKZVYrZdVJgA
w3quKmMv9sFjkSfHUUr9Qgx3ClHPBpVvTRBtu3E8qWP6GYuDy/XljUbBkajalQJAN9TRZ60Sq1c5
pyPaiQ9UW0gbu62GfZU2u5RlX3yCWLI6Jq0blVY/fFHjkaWCKcomCuCjYWbvif4w5hboiuvU1Qcz
Q8tJeiaVG0cvegYYF2qN51I/i+/CuQdMfAA2AVf6EMIfSmiPxmv9Lowwi3amgncwB6Pcc3iTL0Bf
RIyevzXkURZGWPyLBNI3PrS74UxE28hsQ3IJ1CszMZ4jaIfkR3Cq5Ily74nmZoRwR9d9LtkOxGbA
s0I9/io8wgqZLE3BAvAohZuivVFMi0ocqA5UpNbZaHIRJgg4zuwGfCMjjX9glPaQc/kbeD5s2Gts
FbcXsS+fgGNlcezatDFoGZyeDx4KQOxrQ252jfbAscgMK3bKASsJeiOHhILFywCULG3uTcoxqCYD
VdpLMTHwJKGo1hhOVLrdc84uQrFDjyaMLbLDpFPKbYX6ISXHIcTAMJLzw2hYRZSZhu7Qxko5wPCA
Y+gRIGUwiU1s2ODetSWIVKsDS4FVEHQuNdhVqJ/DAK3gMDwA58LO47dcazwufJZF7OMpT5yWmDAC
yGCb91Q7iOMtVCqL509iVHscMORjs8qcIPJz5qMnNgAJSnOa2JIHP4cdLqTK0aMefQmrK0SrlgJT
0wpQD3os+KFWH9Bwnn4m5KUwOBNuLyojEI09haNhD8GVKhirEkYbnMQacBU7WCIMvfMXqdqO6gYf
VNjJrWWkdkM9TXHz7GnEhqtKvVZxW7HASP5XxvxQ8UqYj8ST2muXbkiEH/9WjZuqPIaoffd2qPi5
cRMY7FtyiDpfeQpzV0lTu26ijZDAJDptnoNe2k4QOetfdXTgG59QC9Nm2KjH1LYnAPO1fKaJXQ2N
1SOnEzVH6N+N0DKypwLtT+NYMW/EMGBwhBqmX0qy7xQzKx1cftRabXzGVosaYa5/l3b7XN0GuRlf
eIy5gqc+8wzNRtpW5psucWok3wMWziSUlGuLGuYQvIa8HQY7wG1wrZ9J20Kzu/oihlZ57TSnrT2D
9WZwbDqP0GvaOWXhDu8h59TGOSB2hUXt0As0U+i2Y2LmhzoGDSdvZaWdvITCNr6UQJmB/znoghen
7jSXJ7pkF6JPAnrO9sDg8jQfFdOYs0Lm0sSr0PkNLT3Zq0CJIVZ749u9krgGsmnjmJNjxTtSYUJ5
mXgMeEforJHaMm2tAI9a5CydXocn7N2ZWeb0xSEDDDU5ZvFBDjdcDTtkR4FmNbJPOVvpTn2T2A3b
tgQhgeoQpH8ZhoNRkC6Tx0rxB9x8eazabZ1iPhumorWa9ooRrbZ76LTbIG7i1gNhWoW9MH1TFOAe
Cr2qDM3ROHGICPhdkR5I5nH6KTCOUf/DqA+Z5NXKRoFahOlzQH5QwY1DmGFbBAc5vzFiaqNaBoK0
WBW9XDBzdtSrzCQwj4dYfWaKi8sJtM8mdHIFIO+2iKJzf5agbaE/ps9Rw1uU+4wQlMWfPYosnIMJ
FUtIX8VkE/0kV7H/aUgmGS2Qh+rpI612IBQdVEuMvZa6IMQqb2HosGaAhjwBmY1TLDzn8Tpdu75r
Ir/AZLoB/SK+Gp6Tr6ZwOIBqldc8clns1T9U/BcyN+hnHO2k2Il0TGPuA/V1TDwh2orkmNzAwNAA
0IH4OnsqKRL+zta+wvaU644gmxn3UNdvQ+RooYX/My9thR1RVmnhfJ6wusIBeCLQN4JqJkOIqTa/
Z7eBSHaTb0LlqlWXdPTAZASO1iSyhPw1H3axtK+VDxy87TY6asd5ahsk8Bm9DGpmy4ojwmg2FmUx
pss2EvPRoDe1wauwaVztRLD6idTjiqOIlwxCa8mAgjbYHD/14c8eMTYodPon2skuG30N6y9gFpVV
0Qyk0FICXIEXhMchAWMgoKRkYrcTJ/YjhlTNMjt2TWVJ2pOuXUodFu4AQjKEZVruEHglCZ6M069d
tNeDDeZjzEjz49wWhd4Zai/DHKuS5j4CUFsjP/vomnLXmo8cqcK9IJwtD3yyAWS//jYaP8OksTUj
d9QaxcXUgtkk5CHJJHAuXWBUAqDfhBE29PZ17IXA19COObPwL1mx1fNdRF3SfqTtRxV5LN7E9U7h
HL47SoKHD8lLyGNeVHroAIKC5qvO20p5zow3SbeL/hRniJv63tT706DpCA+9lBpOqudWFGdnQ2rs
CKtQUXPN9crWh9Rv4ltMU09Pvzrps6jwQ/IpAVLge8Xf4uJR6N7HMvLDcYCJxccwuCMvKOe2A6c5
iy+YIbKUvFLNXkKbSSrpIeCJU/HCrhwzXw4EU+p/SjHc3qjYANFzKkF4baXejQbJYRUcYVqaeYrt
YwG5RzdcFenWDFuB8G5VvOfwCuqlgwWvR7vkTmJ/VBQ3oVcCFC0RkVW6jWsnjE5sdIzkDOUQqWMM
x7DAFzwOgN7p221u+G3m1OpG5TedkblD+5KMDo9hcHy3PDYQRG6C3i1rp1BiW9ZCsE1Kppz8MLA1
0tBthtckP8sx54eiM7AEYZybSKKjc6oTGW6WnZTKA4NvjKeuiE+xdAphB3hCbZRG8Xm3HBorUgka
Asy5kyywkIxwgUO7Bx2JGnmT5VchuEWBAk0UTFZfp/ADY9wDKHp4TOVkiWBlBWfWQGidWrLNl8ZX
IHpGXCG5NXWLdt/zdl9jEgrpZzjiqrE0ADebj/tc2yXMKceTUV3TuMYArF/zwBrpXwXZasfCipMn
VjuGiHG6dpNIVpw/tNGt7h0s/avIBmRL7z+L3itkixZOlzzyLfN4YV/hR0hHYhflyYh3FSxlu2tB
zBjWBw7NMeEx7620qO0CV0mxAJZr6LaKkxHV970eQYdit9Z5N2l1Hwv/eLsVVmT2RusOJWYzhm0/
vkTyke95bF1aEmenJEUX08cpESfbfGKRcS8mt1FwJd5N4Q0RG0b2lPH13EYoDkTdGpVdCvEhLrBt
PgWjOxZcWPvKQwgXU98Y3xp4keyjZxt17K1grO2qxF0Wpo70Jwe/R1kEt5AbwBHf2VzFjr1WbA21
ssQCfxYxOYAi9LDcTOeR+l0BCWHWavkwArDBHDGMYRv8iRMMSx+0q9gWZkFgC3Qni76a0QMFDwJt
J0IXhQJW7I1oTz3ZM3rWhg/WXFXFrqLnRFUcxh+LYqc1W8M4dfk5LV+jqrcDw1K5PdWtXPd1rjQ5
5sH14nnn6lc2ggl2BKJw4mTlvgqJOdHX/GyMWx199cVlaHeS+Mx1Bzk/JMq+QvQmv6sQtolys30M
VZvkVgeeBP2KmocQX4sGnGU2bbGgXXFbMjQejbIHo+E8EQj6UoFO6Fmiby3KoW0QmazpHBZ+dCm4
hZwqezYCn0OarD3oSOgDNYeWKIghnmPFquCuDYu/CMFj3Dv8mQeWVOGUjzQ0lXxPDew1Kgg5LPxm
BBapO/YusZRxk1CTA23Bg8gea7bT6DSNWr5kIeCFJ2CKa6ZuxhdEL23oy8fsmCACTRDjbuD5mwxQ
YynyKwy5FUCX3nfithPtXnE1ZWekHnSeSD/wA6SDjbAqVM+IoSplm6Fw0/A3MQEWewKXVD8LHRIt
Uwa2/1eaWFr/rgHcvzArOkUYF/WiogbR+oZgk588ACmBspDtm3dFtapdK8HZg6O+h77qIE9NLP4L
Lj515ZcJgkndMazFd6cxdslW8AxxC3BERXGCxObFrVqdjSe4Qx7J3WP4gTm6Fga2tFCqeikeO97T
0UBQgOYMDDLl0cATCmBNwLdtJoojPVE4qt7C4H260QLX+Bgju4NL6Dal7vKb6GX0jMA05A0n+hpv
1jo1a7B4AQYbuYwZDre890t/gsFDlu7l0MBdWPh173GtV97EDFDkiDM1E+cNkVRcu/cOG0VAegku
Yn1Vh4v0HFPM8TbJcwys4tBKZauOMDyQUewm46LaryFz5e5YRS5/iTQbSj4gQ6GZo32kn2hYg4jy
hHlnEhxHBOSI4jQfczIK8ZADqo6OkD3YD7sC6ybCThLMSNzGnJsVNhc9xuKOlcTWIks76z+iE09N
I9u0vNVLfhWb5AwGMZ1aGfX5TdCetPfIi3tbw1N4riJT3JeF1cUuTPAPvrfqJy7ys+JUvCiK2X0m
LfCm8dtFG7YBHBppZfZfwkN2LkEkT80m2dQo3BR7+YC8S/YUTJy5I3vUil2pWzLZ5naRmvVp1F31
NmZ21jwkHxk2tFEzED2unwSPLQjiscE8AofsgHqqltildi7aXWLcNP45BA5ugOqiO8ZfBWfFqoW6
nFIgp3gq+4dqQz/aY2Y8UGZ1TwGPvNSJEtmRELyj/x4emGRx+7bH+p6EESN43LchscLCyrFeB2C1
pxI+jYEGRvrZoFlQfyWHYs/IrzHsaZJegVHWbUF1hJ2+V7b0MzqEqHONu1RwOMHTZL9vLF461c/Q
T/ZVCFbXAUKN3wbJJjBiqwuOYejF47FUL9F4kqrboNuGchGD2Kq2GnLgzIGH1Huv6X1AiAiCG0Uv
tQHGiVuH3plML0hi2gAEniN45x0i4TfBq1IvTbFbkm+19sqrVy3u3aIBdnD+PGDaVucupWDJpYlu
DL7aR10A3T5oHRKdA/kj1G5JZLZvtN1I/GYcELr/UMihByy1cA5HRzRgee0KI6AlFqCIFZASS1e7
gWxQldOtXntpa4C5gUAMCQJy5P/H2Jctx45jSf5KWr6zmgvAZayrHoJk7IsitOuFJunqgisAEiAJ
8OvHo6q6p6t7zGZeMk2mq1hIEDjH3Y/7ccAWYdMWrVNGUNqvRmzVD+5vAukXT2PorB7ifuWpdHqb
joBq/N8TdsKbHdP5oZqvo0kBHmizQWjmvE/QR6/RlUL3X5QZ7nbsIYJ5izDcEFpGDLxiCdR9Vj4G
+AB27b4wCXzuYg7wB4TH1BGfCHW7PyLzZS3QdYF+PPAnfimcncD+Q/hx2ZcH2eTzXRQ1tan6MicP
2BluNPLUhzSedt0bMA3vtXjq/BViF+XOiTbDU2dxvq2iQ+/8Ll+GEFl5mxBntD2TB/iSym3jZ453
RYOo1ov/4nYHdMLtwwxnsmc8XUsuLxWWTuEdhiMPHpc3e4qb74gdZ5GL6QiwCWl8PoI/qhu1aVed
YS7V17gJ/UbANM9gM897vrHePgiPxal8w70evBVa+ntRhbl8Q3YSXWGCmgLuMNjKkrxrENCzU/WG
IkHkIfyo4xx1O0crP+eomItwWz6WM7zVq3BjPoBdLDIdzkgds3ILlTvQR6o3g7zO4++SZvxa+Ks2
hqWdn+FBL5InArt7VBIopb6XMi1woqK7R5jctyl+AZdp1Qem4ixi+bAX4zq9sy3y3FtnM79q3Ov5
rCkyi7YNzoHZOUyouXDoDc0hdL9dF6cOyuWsoctqeALp0QfnCSDB9LDA4m7JTZWVTmYBT8D82cvV
L4ONQe7QLHo1Cj1g7L8iH7BduHf3aGP59/ylcKLyzXTlBqRTsB1S3a70z4y8crkah/uqXS7d+ADy
Or4afMsQGE2I+BeawlwFcOGYRd1Ld3F+cVz796ZEMcIPMjm54VPUAm2Ql3na9Rs+5N5XcNZIvsbh
iLAa31uDTNPsIC/hMUHhgo7/hvsdQjLR75YsiDccLeglyRq1ASehPBTKe71rZVa8tA7cqLi3LeI1
Phiptw7J0QOFMZ7RnEb59H4vCZPn4IjTrftcwBnAanDJqAFYu7I3t8g756F2TsABUMIFau3xQ8Qf
qi5t9+Up6N+i+NMd1kTgNjEsPwU4LG1qTOq+jsD31S688Mei3frPLd0wGN82jwWydr9gBgoMzu+y
EIcx67YKVYJ0sKnZGhc2RV2VALtPcMywyktFccbGJ2cgcBgqjDIbvNtg39F3Fx0luPPlJbDtviv7
rV0+XIucKdws18lgcLWmC5px3udgWoBnAuWrbk77Ax+Y1eiKzcIADJEqLcIBvkHIGFUj0Ng8XO65
sWZtrZ8XSYQbvCXVnk+fjokvcVjvZujAWlE/xI7dB9bJAgfxxR5dicg/xv1btbwYwLkFMB3tLc9j
9xURwOdEbBJ2C6tyleCUx7zBqrBiM8XT1ZdvuvZTm/hPoC6A2LW3Jf6yyD3+e0QVRg6hAU+DZUiN
++FNO3R1HYbDgpcieBDmlVf7sn9sqk2bPI0C/2Pvjnxwl30THdF7Zd4Eb7T6ytiaOTblM86bo8MF
Uq7IakCNgJmXbnio5ckLHWCBj0nxTuurVdtYXfz2PLObtXkynmOkGakWXpg9OymnywnkzZK/B/xx
dL84Jt8DpC8U+9h9LVDYDv0DVWSlOz8V84cs+pPRrwYV7NzwzHV46uHBmZo5D5yPSF90uzPR1o/j
18mt1z0Wutcnq8YDMnfzMDzoz4fEvvKEbqPxUSfodMpM0l1NsFx/N7gn3qXlzxxmwcGOTdNeYM/X
XZtFBQoTnKbEQNPn4mTHha3eTfTdS/YaY6cpgvekRc/n8i0CedJ2gElsZ7YMpwEjCFXqeC7R8yxR
vCOJ3pZNvCpQK2tcXwW3TF6CxPefWBI9tSi1+qBYk/bsDJeRHMzwNlZPszU5d89FQWFq/ybgKSGU
fo5snRtwQnWD5qirU3c81QmUqehwLEYoKvvcCihkzW3g6zn013xsd2RC4vgEaASWbLKbLjUOFyTw
rhm27IrYdVW8J7TdUw/tioJXOnohOA3jwQVgMNXY8Jl+H6DuQsbRPpk5YBo0G23Q7SXgYA3neILj
0XVICnu4Fa9gv1mJc9M8W+8Xtd0NMR9Z0x86cVza33Fp8WA1K4lONqTOjjrO2mvlZmDk5EuFhYIv
M7z49WnELtMW3lpFYt0G0Yq0Yr948zEOr2WIF8f4kK67O6GyDu2cBuPWn2WGUdmMhkiztZ8kwGMK
1ssCbEwamJUBO2ncQzmiX+qcR+X8Bjra3MtlZtfE/R10aiWabh0UzdZ61SGs7Y6P2PQtECfgGqrG
hxHV1ivH1APHa5uvrm3TNopSDf+LCfN7xj+2o67ToL0A2WFoKKt++tCFAh9qdku9rySy0YFlVeNU
5TRha2T85mU0pmYBVh7iXggHnWCBcVQMy0m5EzFG63t3wMnWHfkdrBWgPpyyxBJ+stO4nSG9mxk0
XH6yMWj6/ALZkxD7yWQtJxx9/KOqDrZBsGLIVmRGdF1/8+MX3oP41S+07DajDLfRDEoreJtDdZ4b
iLcTnz05jshBY1lxDcajR7dddRPodXD/e3JI2KmyW4dd6mTIVKuOHK2jp3SOm1cENG0BQ05duXWb
F10F2y4Sn0J5+xANh6mxdPvm27XVcTA696P63R3HXCnvoR2D6+yrc3gfA0+iPIlOVe1nVR1A2YqI
XdIAhvAXVHyd1x5NFe6nWmRU63GrR/2tSyVTT7S/cRduVAv0Yy55cb1553egpChDxKPD1ko7AIOx
Myn35nfuTSXmFEjkfIgadAfGBuycjdFvHcmnqSlTDEqctcYWVMt41UVHWS57t8JY9xjM6WhpRkE8
oDQVSCushb9hrEbJAa6Le78k99dtX6cOwJUJqgcD0q+kMJXv6IHiDLDe26TUuQ8VUKU2l1xnAQND
gkTh2JpVM6GnqsBX9WBwFhyzY5s3M3bjYtjGrD0keJRiqdIhYnnJYYcWbHrzNKPsj8ANLuTiTbDY
QSkrLf6Qnj1+FL5ENMac18iKn3ifUmdZIQJ61c3vWl2BGhrSpAWAVRAJIGt7f700ry67lkXWddmE
XI1qC+6utIc2+egXAGupBxASBNXUPvvBOuHZOKQRNHEL6rS8BSDZpQHdVPXJd3ZRvyvVE2e4iGuN
o0PtajebvR0zpwWuOQztBpqM+FUFV6e7cqHSZr6gHorhj0JBLrpb6derZvnAEC2MTz+T8LuMX8i9
5yZXNnzOZtOj7lc1xUGOXh5uRsE5GvZ98B6GJq2A8crfvtKZz66x3YT8OUERv/Qt5n0zoGUBOj3+
NAMpLn0c7BKofBazfeh8TPEXAEJujv5ymYFi2leH72IwizVfydGs6HDQMNHWhxL3UqBHddpLE34k
qNzbD5qcZn9Dx5wkKg3hmeX+KuzRS34rUDUE8t/G+1iiS8nfDKC4AL3Jy+L98vtv8IFa6jyOU79h
eQELHMZBWKLTL+lBuHiSxGcwXECBRtXHqI8qOBR8jTZF1r8keLKoeAmTdusBKpJA4xeC3hlIX4vt
9VQGW+19CVQWRj02dRoTNBtDFiEXBu2xH19rcCFD9MJQGVXuSUPf3q9J8O7EoPKANQdObjz/MFQo
ZmFuXSIs9jqgXYepbxC/TFjlogFoaJ5IDMokSSBayjHDnVtxwwqJwetRjgCHYQQ/iAo7BnIXrWuI
hNhQomWoUg2urrRTDq7/ZSRdpiJA/qZZsQhzlSjKOzfIHNxlo0GU4KpbXJa4b08dVFgctasO6U7C
l6mv3Idy+jXh2KIIg3dAw5dS5l4hVl2tVnCBCKYHOx0g71hF7e/Rf1zia7Vs+v4Av5A8jo4s2sXJ
QxdfB/sQQgi01MfGAcMIFC25F3HPybjvsN0WkdwKHqVlSM5GsYs3jyyd5vhYtxO2nulj8vo1k85T
1MM+Dq1i1QwfoQs+E3gHia9KwE6f2A18OY7cJRsJuNhybx95MWhskcdAd/sS+WaQ1Mad/W7LMhtC
nCe22xU0eYNIbDNUTZEt5QPMRTLusFU8jSAj1C6aUCsHJAtwc+8fI4FqIeFuqsEquybKAypQDoyg
yr/mQWX1vQNSuE+Ovx7CHwJQp/JhlVD9zH5wMxzrpxgB6N+7frZl3vjcA/oZnWDHvfbcGnpKymBj
FsD7/XyeuzPtnXXpVPvJAVg7sGB7n/fkHNOK0uxccEuKeukQVoD48Kh0RqwoaBEEPO9sjxy3Sh5d
/X7/kOUEimr8Jsm7mMTJL4AfW1T0lNvNaOtLiTVuXNi+gu+ZRuxXodyamK9HCCyYhyOhibN4xF4K
NKwHqQCR/NYFszTVw3pyw5U7tT9DoTaegOFJXL06c5uaLgQxXW7acISkCeqkJNokYnhQzpeYf1wF
aUMJVswpT1Fbpt2kz14FWmR+LUW7ZQODq5z40Ev1el9vsquGzJvFZoDCwYegoUV6ag0+PpQrhlBZ
m5wsVAyT1+2UgxyQcdy3RJwi1B8TxBZkDvbFBPdgPmaFiZ8XVT3pmu8r8EJ1U+bam/JGOPce5InF
r1Z9WBsDDVXuBiVeRm2T28XZkVpVa38G9Lr0oFScAQu5LqcDmVDCSiJ2mG/fI1Lj1Rnf/QpErO6u
YVW/hsAtyhEdQeXPEJkQmH8B2zEDhEdN+Owu5Ejr8iRsALgRa32JX6rBnCPvrg4BvekqbMr9uhjM
YfLie8H1XgXRFZrCI40l0EO58diQEdf/0LJ6daHfU0mRthY3kvKsnzrwCj1Qe7GrA1CWYtHn2B8u
rV9kxbg8Nw7kJXoq9m0fpA3OgMxz3KdC6sy48RHhIIdy4A9L2axLLo4W37Ub0ayMBHh4v4vnj7IC
DELRT4m2ShXw4GAcvpOu2htsGw7Iq9bEu2T+1Tr9TlM01bEMfyRXUc5csaz0wMDf8HfTNGs1gysf
3PbFosXAl5jwjtLQjehlSnEAItXp1qgltWZHbZlNy6OczkT8lsW4KpMpxx0R03mYngyMPSD6FKi9
nOBMAVoCfUEivOpfPMTWBXFamDr1QNDB2GsVSQkxwl6bx4Y1OXaSpZp2Au3RFCcYtGZAsTZNA1zn
EWb+6ext4aOcCoOTb0ImqxenZTCeFYVAjehj09+c5H30h21RbER36odD5RNofzSkcm4m6/ceIHkx
X1n4yFHIVt0XWaDmOAi2JmBr0LVNUEo6Fk6tEF02OIyn6wSw3REjFJInv3xLGNZAKMGRpZOz9odv
Qd453TYD9jzXT+l9iHp4Nt55WkheGMjIUBihAaV1tC71tE6GHV2yRos0ESrr5FcFEIKjed+A3tHA
ZA3CBGes9lDuYv/Tt6lO8gE4flD9YsWhHd8MxnwBMSh16JhO6yJcJcALzYkC4+jgcQf3uXHE+RPf
Ihd3dUFf8YTDfJnYgcxPPgvRzyGHmQUpSuO4fhhck/VcpC5qoAQoQRg6D158lSAePbR1+i5haOhm
mpB7H0CZmNcBzAoJlIYgbTVmKaF1rPpMO8+zOLUV9vd+k6DlmOarB1lNA0gqanNMRWQTRIJW3WwR
AOHu14sLgt0e4d60wdO28oA9t92uS+p9SaFqgd7SNmjGHgqDjEoslYYfO13mjg2yYr44WERuVWeJ
eTLjDn3QyhoUeJCbLLS51EO14w28duv2bEQLu6oT4Hap4Vhn9b5lzU5ASIolB4oSIKq41nGFvgaw
yYi99oRGGGJJ2D/UGzSBudvjNgSbJvicEkQ9AkJG2F4PL2G3aVLO3HQaITfiPJMVFJvTb7rg2Wq7
LdThJ5+oqw8uIPAwUBLigEZsuzUWdQDUcJJfYTV/EEp9LEuc2yRZQWyz0gDhHZrX9bfX7yJozhC9
kkrwyFOgz0YjwROmSVQt6yFBuEXjH6QIoIrF/KyyIP70Gl971/sQBc7ILElgtqyghUqQ8bVAHn0/
va0Lm0Jo5GvnlZY6g+AidVs0ZLiocQMmAACmbMwLRZp2iSs/VdsR9K5mAcStoATDz8Q1G90CtIZ6
ZvRJFt/VYSMkTgBddAgdXw9knoHbjrICWoHEgmLFkYzEo6PLhg0vv0wwH5oZAHDhwnXabbY9BIgF
hHdDGKSqo8iOgkebnlJ/jgDgAlRrrwWmw5xpSe9N4ziX6AuuZoFqpIMWmR+Lrk2jqDkGKsrqCDP9
7ldMAYXkQZItBsIfjQpZIdPJWUtmM+GQy+L0pzoO17UJViEuLEVLP1n/tZxsGuOVQT46vIbsMMoF
sFhXvw1BmwULfDpBqNkF7PK5DJa0h/yJARb20BO1bbGNBIUOr/Ty0XgrLegBZqKQes5bC6UenImQ
LmgOFMdFAMJlAE7ViBznJzjvCLxCjPeGehaZgPfNNKA/A9LD2BUDcjejIePU0WmAODAq+5zgdqhe
bwG0mmCNPWRoZSoj/6dru37LWn5LlsZdJyHbeB1wZoy2frLEuel5+pwIlkWHhO1cwLro3HYO3zqL
r/MQoJ/qUI5NtUS15O+Uh4Mqiac1RO9tZtFGN54DDXtkUd8jgXxVVjg91IBvMnY0ycLBFxB6jm3K
IS8qBudWiBFVQO//6rSLrngcfpORfNkRPIN1ho/YlejqFnb0Ww/H/xC6EFdAhJaw5cGU3iWOynMj
3Dc9JNteqceZALKdANaZVoBTBFlPZXyX4SWbyJcYF1P8lycACsFAAF12Mfo5jKsvQk1+ynAf0qkS
e7hPoEubB2elI6gCbVgd4DpwrH2zp30EDTxyM1I70ROGNe7COXSPPtNsg8ezyrQXFalPO7uKDOj2
UPBL383+isXLWdfhF+gpi2bfP/Ya3Gep+Y3OcsjcAG/SexDid8unTPy3eCm3oiuLlXLkjU/dM5Ay
ELgyWcVcbHkxf7lJ8R31IueJD7ob0qCkwgjmzB9pyE9hPwMMrS5zoR77Sn/2aEElo2/DTC7VRM9c
QXnodU8FFU+6pPs6LEiuITqva6i+oDc7Md1DA3s/owdm05LUeJ6CYRNYAGUYmMw9ClK5rdtrOUEo
1VdRyngNpYj+JCUAMi9uNo6VhxmJpxA/Q3Md+eSpj9VdWhElKxqVV6K6vDHh1h/UuXHI1nbtVs8O
ztVZAJ9yaAgiw3tpSraNjPczNcruunHuwPexu51hiXO0bh7DsbuQMEITWqAS72kD2J1Vn9yRyGYi
dQgCgnAI9eQNDj4t2OdlgNLHPMh5AmaGgM1CnQeFmiIepovlpE7rrn024wjRKiTEcT98x2F7JpjR
wDTRTXD+gAkM9P1QC3F4CnozlnvfRxkJ3ecZUFS2DNjj2mrBs268C2kqvW/qtlgbx+nRjMxHqQle
WMpNz5emSAHTgfBSFbrJUR3bwQPa27V7l7Lr6CYP44jdwZ/63243kgzRmkE+kPB7RoQM1HeGvdQV
EPe0X+LwxhkAnZjI50EZ9lij0XtgrsvDXItp2bi8QMNogVi+kiSiwBN6kBN+4OrTMoe12MGqFgEb
xIRXOFKYp2pCCSTrGnOV0l0yK1Aho22CeQkFEdDF9t0NK3/nsS5+GKvEPzpzAH12Ejdl5kQ8eZFD
MpjXqIHXz705d2QPCqZ2Ib9eVVPfki02h6j68kM2IjeMDzTJy7JGRiLSS7E2sJdzz7rFti24CwJO
ogmCoCaov/qu6kAOLJU8qLY1Oxi7JGsisSOaAhjqHPDwMicFJE/dPL7aEhzBUNYgLLy4XDtoujJV
YkMonMB9cp2peZqZkDsshSUdfa/dT9bSXNYm2ZQw3tnGdFgwU2JL7KjCpnUfo1iCgMUe5ECnTI4K
5kURMt+3EPc12wQQXS6HFn7N4R10izt3myR9jJPN7zc2IHLtLq65YS0A+Y+SaSuLBVhWbcqcBmV8
nUAe4BkCup3ULcl9GxaQw+oXMraACW1VZhg/QXOAfAFM0Ti7PhRF1obflJVr2oF0x4RHC531WBOg
a4T8RHP3Hgi4LBoohVkDXEQd+wJ12tLLUwhef2zhb9YG8zcryIP26ivp3Me4WGAJxZF22PHGhcZ9
3DuwekDJ3IQw7gQo3I2ogXXPUUQSCp0mPl4f8q/JYz8JC9+5Mr+9JhnTmk6wE8KwircKmwCKQHiB
RvWbwYwq2G41U3ktq4rAxjfSI98VA9TagGvc5gcz5264Iy4pMeYxDJYlOR3EDNdGdS8wjdvoYQ/o
GiXtOEPs5bddU56dhRbioWZhgXa5UEUkngIZosUWozOTPW/iCHUthORIHtdlp/K4n0m8Gdxo8del
gvv+ue94MkLvQBKcOjEFbBnPzOlGQE2lTDYNsqgtXtrDnELhS/D2STlBweJHIvxZZhTJm1b1cbil
crwfWdp3FHgUPrWQn4h2ymZbQZCNfw3uqWBK4GgXnZk2XcnmYteUzdynwhEhO/jL2J2qMOblKYnt
4j0GjEQ+BmoK1E0CnoMgbCrS8J1LRTFD9yOhkqq8aZnzarJtcQx8MiGZYXKW+RY3BGhgTQfsk32r
A7EOVCPJbsaXQPEWsIreykh7YGJq69lNNQ5z9FuUPbDLGjNZmLTg2ht3IoBtaFoHicIiokBc14rJ
sDvauhtgsl3boM2R3jMl60lxD2VyOIcyZxqIF6prJxjeKjrz4eAHRYtJmsZhZQFpt4IsoHDH1qy5
GxR9CrfTEfQRECVsFsGQqJyQvon2geFDdxBdgMkzjuN2NK4SeL6SaT6SPsQeopBr4kGjEgMQXApF
4FLUTVxCvNJAArDQjsg97LltkdXoh8DHxm5TJ1sZzsPygCfWVOgB77adUR8CeV+CLvTyIgowY2Ab
RdH7BI4XbzyUVW7KRJP8GgGpAyYswVCtNDYjs23Q8A9QYpeMgttRSZNZVRuVlQ2/o3bSm19iVOYr
5sqB5M0wzl9FRKTvomZXsXh0GUbkbmOduPqpUDD6vnpDAJwJwUx9/yuetEFXhXNLbkuFeaPd1I1Q
IzQWrUwWtZJ3eHqF0Vk5lxCxT1YskCfwIXI8dBTWhrs5GvQM0WUp77JijtlDmAqoIBfwWHGvvuEG
onPhK3xP30PLu3T90oLNJSJa6w7Q12GgLZEZ8Sdcfnw02jz3PO6elBIl30XG+v1WUFmrnZ5kHR+r
xcHeGILm5I988h1wSB2xgK+S0ne2jAMo28ScqDpv4kSALp89Mj4UIpbRQUgC2IE1Hf4r5MDdm6iH
AdmlBexPU1W0Ktk3WDs01xEDBQFyZcT8fNSSzlm5KmLehxONoEbvcRvDhjak/6QEmkwdNkJnvZEL
xDvA/Oh7oWPfDKuip8v4RBYHFmE+AcO56IDCjCkWbn+YlztrWFS+UG91O5L54om4OM9eYC58TlwL
MVOs2XpWTAfPDgXxkzPudsOx64oOmNks5nc1dzOF3rwNI1CVDbh2iok5hpwGEyKLaep9BrV3oYdw
E9WihKrEI8iGTRYQhrFf++Ap+nmpoKtkwYtymb2YkRYvzYJ6dePPg4i37tJUj6qrq+ns2TuebTHk
6KxEX9RwKHawLabj/QGDG38Yujn1LW2fMZu5QBHYtiNmLJCfGu8KZDysaT1S+ARWrnjEGCwFJB9R
fBUfNVCQVbRlX4VQg5d6g+vSDHCOjU+wrRcvFab36FGOlcfeiNOZcI3yewZQg/nUKRWikv0O2xHS
go0kULolCfeaZzIPUOH0osb4otuJAdINrP8mN92UFLlRhfQPrK5ov6FC9ySfJke8JxPH2WiWPqpP
ySQDOJJJTAKkcwVm1UwUzRNXDU6TOJENSFFGeLEX3CNQXnjB4qLJNlWfF27SQBkRFEu7NQL9GGTV
dQgWX5IyTueeAKPqlPHQmo6mnddt7BV9RirRmLfBtEGyCooYYwwN5jeBXBQC5lIFrVm9Hb2hxTx6
jQZiqwt+6JUzb2TN5y2DUF5vWFMrZ+2QQdB1V3ghA6LEgMwCLlJNtcfgWl1uqamFBLvPQZMpQ5RC
vYPiCxJR5Zpt5yn0rh4PquFGKrwJtoChBmbkNXP5jLqOYr7Mm1D55LxYCvj6RQGwzVGhYj5EpcE0
ME5Ip90OSwM9Wjl1zrg2hR2cPecBi6Fh6AiiGipTVc9FPSCsnoJrURgOAsEJjQiP/EtQevLDCpxt
py6Z2S81KZzemOPsT4suxZsqXUgDaqbjJyNiFuW2Vm2CEckY87MQYMzoFGsY2HV76E8gzHPhcFyd
gP52Qqducp/s0D3g2OclaYAk+1VHG/CLdBjwQGHpwy4mxunsThKSjnDxA6i1Z2m9Z1ZbO+xQdfpR
Fg+xCHZJXLR1XjblaMQZJGvZDSuv8ZZ5p1Vf2g24+kjvtIW/blZTM4dAvuKJ7BNcT3Ad6DXLfdNK
1m8TbA4wThoE75+BK8bh0XAyupk1BeaSWVSgj1ROBdl7V07z7wiLEk2W72PijImlg8q19aGOaX14
4FvTuWsX7Nc6aCqAOBhUhsiOmGDqr4DqwLIFcMLqU+00bgPKzFJAqMbV9RpeeeyXG1niH4RfGQeM
VYTJmrkwyfioeNdSPHNBFa3tTMUMtdCoygdpsKZzRgLzCAIkyFW3uAdYz/IsKNEbwicaPG2vJTRS
ocu8FxL1S4CBjySuMOKgoQWcbqRuW4yWmcQO9/cck5sT+kS/Cd2WJLO9FrBbMhESoP0Gz8sGOxF5
S3Bd7xp9BlaPU+pAGzZFHmYnm8b7VI5lxWbEKvkMFqOLW0E1IPguEByzCFUDWoo4BRcPQVuBX8Dq
5OD5xq4sW40KOVz+Xy51/8OLISRu4CWwGKAoO/9H+JopnESQuIK/APLkgByrtM4kpidW/IWsUVOg
Tjo5/3jTf/s2/4v9iId/mFaov/07fv4WEiwfK/V/+/FvF/nDH/Xw86NPn/Lf73/6n//0b//6I/7y
n6+cferPf/kh57rS9jr+DPb2o8ZW//098Rnu//L/95d//Pz9VZ6s/Pnrn5+/ugoDwUoP1bf+85+/
2v3665++S++W7v/2X9/hn78+f3b4y9OnFn9sBuCY4o9f4o/Hsf2//PnPp9J//dOh7l8S5DsneHzC
IAoTCkOU+ecfv4r/4kGXA7MHLwyQkHn3AOZi0CX+zIvuv4OHSgJHU1CMEVwplBj//juf/MWNMEgO
TwoahTja/D//46P+yw35PzfoDz52D6LiWv31z3+k1vwXtxGCF0pCigAW4nuAS5P/ZvCUGJMAuvGm
jI+BFvmShHr5ssxJmpuGekyQbLIMYxa61pRhUkkwUC9tY2y3h3tE2e/FMjghTkdZYvyiYQ4ImbgJ
lPPwv7k7syS5kWTLrggpmGH4fA6fh5gYESTjB0IySczzjD31KnpjfUBWVXqAXu6SVV/9vkqkmKQ5
DAYzNdWr5xLQV/7XQaWi8UU1WtV4a1oAcU5gyHkO/tqTZJoZY3ZS5UGPhqlqLrKk6N8y9Hf1Ss9c
0mdYV1bGKhqiJgSGAdnaIWPYJSut48ry0CQcxxtw/EpCS1RLP5+vKV5Dossys2PPOWIfotjs7GfB
aacetQhmG/KFlMKVbBd+lDiyELnyMarKjjaBVs5a90DIbFqflTaXUBUHdUAq08zzeBUmGpcQUQYS
14ZC9yzCI7968yjuUmShuPDSub7RrkUMp8jBlcSm7JSO5drOQyN+CMqo7R+sVkeT7lVe0W/lxASk
0SdpQ6oFZE6zKEr+eD1opTmxSOsaxXBLdtZelglGWislTDx9G6ixFr9mIsjsA2jGSl1HtqoGr6Yy
jMlujHzKLDLAdu8hrLwwRhUhaP1fV3obq/TgCM4YYQV0uQiynwU1b4XAtUuboX7U05jzQfT1yPCe
FzUOHRGBiS4tjhG3xHke7kYlLdxNF5WqvC/MHvGCF+VdtiYg4QKjJx2vzZOLxna6tuAikSUBYWI0
WqW974TQHN01yALIBbu2HPJjotHI0kc98ltzJRPQBA6pl2HceslYig9ZQAr1sfP8zmyXmKHaVIF8
pSF1C79GJjtkk/RPTJ8Md2eOQn4ayEWNd02YSPGOKLf4MGRZne7yJg3rF02q63RNGmnkd+glM98V
nYV0vh9tZGdEJPbXoQUw5MimpKONt8g6clGA7Ls2eje0lgZIHcS/RocwHB5K7957FmWafSISm2be
xg9DytdVVD77fSZ1+5TmThQ5RZGoCDVk/+TFOv28VkiTXJqmSZLS6SnVn+S6Cu7VPFANR9Jr9ZuP
8sxycNXKf4S1W6BhlhONWpjdEzj6SmHRiS6FI2nwBEbMxuwEN3u1S+iYZ8b08UQ+UcSrJujjYTfU
mgDHyKX1e5iOrI8A6xz9ru1SFwV/QKVh6dWjIXZx5NOJqee2pK5MDZ1pW4gsWI1oKsfvhc7r+pDT
tdoBCSAQpQqcuv1dZjF9ThEnqChoFQykdZCU7VPtdV23a0zOYtyabYl+YLcmHSuVAQ36ZWCi4hOd
UiPfLUM5dxrSeYhGSKQnD51U1PSfywHFBC8J7a9l2rusFa1O2/zVC9yiOuY5cm5NkoaVLk91uGpa
ryIeu3FrRkGsACVQO5mCqayZaUt9sEYJn6eWp1NRnFAJZYZMcBE2nlots97SXZw1vMiqqlUdpOH3
ricBtOz03m+W5FDwDiB2NWtHzwra5riWljT4ZG1sLytJTj2HeApkN4VcmlcSgx+w1uK2szbxGOje
SlPDwnhoU2Fxp/caemy5QxVQylNf84/5CJB7yflPPSJVSSS0CqgNhyZPmmVEii6AheoykSpSPkIi
yWgQ1Nh665EdrD2aGztpApkYhf0jKVUydLaCXgORuacOB9XO2+plSIoo3lt53FiLQKo7dzOU3E92
Mp5YqEkqZAS9m9NDppqZWa98JabJOjY6qdqqGnIPrvq+CQzCKhXuCsPUwMM22C3QGVTJhmCvtLiL
IChHrS1XUweY7D63TWd+6INkfG5N1aM/IYuoBXi5GrkfKNf9qZlDfmoImhHEgH4wnDRUqMOpCmml
1VD3Tb/sPJ1FLZrYStA8JIiOPLeWtO1Yxql0MPUUXUusWiOayYh9wrElEEMLxZW7F61KW52URe9b
i0KXGxohQ9vr14WoqxamBRHzAwG+oOG3k7rmlRtuAcqbPIV+kCXyeShz7RKgr0bi/anjF6KCHd2A
FggQXfE20MYhfc7S2vOWqpD8AWF6XQ3oQWq9dHAI6WhK0jGlfvHLJK1filKhtaqrJCOhXUZpuju/
QjuzjyE1aQe1N/rxWNda/xHPEhq9qtrSvbVlDc1zWuqNR3oh6lWE4mJUnV6YgbtNc3OQnbzxgeJY
UroajHzf9R0V70QfWVgJSls0GHE24K7kNqnimJERdHsN9C3UTdzf/JOcFug3uzLP2lVJ2dhao7WR
/1R0c0S5rLVCf1BcN7IfzbwF1SnKwfS2P2OovxUqngLak6rsR/0+LnwfX/5/F1Aq+uSw++/jyf+h
VSMDKHMeRf76O/8MIs0/uBbKMhk5FYw+179/BZGW9odF5Ibd8a/ocgLX/SOIVP/gP8ey2tbx8MP4
xDyLIe0/hIJDOX+EsTRYO/F3QkjVnlEZNaEKTZV1w9J0cGGEpe+pf3oX2MUgjGJppmk+YIedj7r6
OdKQkW3JcAa0kPZBWdKL07r1TyuxodDqr3JKyXyli9pXNhn0UnfZhFY0fJMGsw6+mFaI1MK1KT4c
LBctnQuxq7DpoybVaKVb1x8SHL8VApNF2ssNjby+bqNS5voZIUIt5Er9lApZkp78wIdmkOu5Em2j
KrOsQ5iZQYFgo1WevGoMy++cHaH4SGEMKWc8tkZyr7hhZbjkPsiEhCerm6hUi7DGzOBYAtMTRDSC
DM1GymtFvyvJ8qjf2zGEHyT0kbu5NfaW+RSqUH6OnlCgPIee5RV7Py0kbZ82ovGWeqoRl2VJSYAz
YsY60nxMxtwa4YOSKg4/ayFb1rGPEtc9QebV5GMoXFk5JYnBkbkYFbVWv5AL89wvbAZIGxEQhvQU
6Zpvjd96tfTtdaO2RIvWYII1o0KehRTPEr8vm0dJ+G78oHRek2mLMm7J8k1MplgSCEhyz/XdYqda
rW1Yn/1wqBFeZwEnzrqz/AbQbEAZVH0dU1NHOVJzb9DfqJvlBOpKWObqo8elNj4ZUqUnm6zyFHdd
I74YHnxyRO7WroaGnho7okL62AWBZD4ilB38N1IEbt5R57YIKcYgMhJYOUH1JYxCWfrsapIon8pu
sOrPlq+1wHZ8IfWvnZqROVskhhfEJ65dSfzREC3Gbk4k/DyGrtSEMV1cEYjIGpGchcmrkKIWDUZg
y8L7Ime6jWmhGw+yR6p6unghQhZQOT90YwEVoNIHo37iA0XXuKDiWncbpQit8iGN88DbISKsaQNu
+V/+lT61MAMEk0kly5fMlPY5I2yBidHPY7lob1Ih4bJmtJ7fUHDn7+hARnIl/S6GJmpxobZTErcm
gAHZscrK72nNIdtThcvUH0m6La0hh34xejq6IitGz2HZmRYeJNtMUOkHzdBQl5ZJnH7KCtEkG09g
fLAqzSzWyfaXhjdVNIbQNr7KTd+P264jFXjUW0mrUA6IRLmXc6X0v2bk9/nbfgioSOh9jCyjy6UM
CamskWP6nHVaQFaSnjDdfJAbH1kPmBptRCdWGolnUhhRPRUxqlsa4s0qkmo4qUULEEAqswHBMd0/
obbvS1BOe6MetCpm2mtJiumM9Dtrl5SFUW3E0AoSLJrqVbGjxyPpMhQL2SCfUH50xMIEWXa2542U
9UPLUR7sS6mtVDAaneae9LIt5S8Wx7JLX1TfBadAq3xll0W5JN8bpeo1+8LV8+wtUxQDSPTA3/va
5bzrj9zSgmIXDQL5Hiy2pn+NzMocsBBld22RraR5XBQAIvGnfInDgSi6bsOAWE3U5RD8GVgitIRT
9WHUfDNjv6Nlj1txvesMtrPTMEI9RohOnKEgmKk8I4gg2tDb5iMrmBptrBhrXZR8rSm8b1FtD+Or
SLzB6J1cG5JA3ZpsB8NLRj4NbZ1INFhXUS4HOBchg7XfLFXKaP9OWz8PNnZDjfvJCMGC7Rt1iLLH
LpOb/MeYdYpcLCq/9apdnLi9/+SPmq2B+TK9UbEXmWxoKH4bO88QU7EQptKaTk215ooKAfK5iAdj
eDJJelKybmW+qkPTSQGdtOpY8u8Bf2msWHmEN5rGH9vOzqWPReQCdczt0YxfOpm4ZVcNlRIeWzNX
/BWTUIqtWoyFtu9qUyJCGpKI6LH1jTxYKr5rUXEr8PZaq3oSxF+7AfHcg0KBsPizodIXUyeVzeYU
RX2gLgXJXjuCGCdF0bhMu9RCYB+NaWyLdeSlaf+NYg+C3rouW+/Yl1yJx4UC/Xh4Tdi7y2zn6YYR
byR1jEkegvaWy6Ov18oA6YZ7Ivpu3crDTFtaZkWWieuYTi9YLa8itSZTLS+FkhScIQu7UerwTQ0N
KUr+g5zb/9JAStZ14pt/H0mtqvz//p8yID334UtaZ+8Cql9/9x8RlSr+IO4xhSDJZqswTv+KqHTl
DwF/WcgmOTYycJP3xFlaDmMam4wxGb0pM8ef/Sstp/xBahXTdMuasqyUkf9OTDVL1hoy3oiqbpFW
wBmPDWcWUUlkgxrUAvWimLQ8tIYXqBbOpuYfmcDzzN8UhOZnib/fxpgl/vwIHPnoj9wxX+BWrCZf
WZcGhYX/FcU0DS7G3WSFQbF8JdG0WS+5t9z4BSQ/r/0Cc2b9p5LTCmTNAN7jJF8GGl8X2Ol+L74R
KtVrOqeXdBXfGHKGs+ej481ZuiWIsFE2zSnzFrpNvS3pd3RPxqf6WaHO8pq9AcrkWusgEH6MS+KC
Rbr5m5Ym84GN2bNWRlzVbcHAZfKS6/eydoy5OV9/uhmr+LcxZtD3vtYlua+nZs7uRXFppqePtkbg
8h+MImAha8j8VUtMv+LMlSK3es9rOprH48ykrDOGP6TWumt1CpTXB1KmVX6+QqeXZfK9oVUhGS60
af2cjUR3pZBEwUj6ic47LJB3NAtsq+/SHX0THEz1KzSXfXCvPRjP14e+tEzOR56+z7ORY9fjzhMx
cpWwWXOceiDWUnhoQ3LDa1D57aXBi9U1S7YoFOiKIc+mEyu5wK3qmKLgsltRzDSR/2cOHl9Osxy4
UWGOsTC+S0v3xtc3//y5Ub4bdwa2znSSBUnJuG6oIfBIk2YX6CO6aqMD7pfqKiGhPFT32KW7pzwl
/Xl9ii8+NxWMyYzTosgxe7lIW5rBtQCzoFvh7oBsFbZA/fH6IMpvL3J6yrNRZi9yZPsuhMoo/bp5
TYEIYWeC5nIHjmbZ3hGVRZ+RWvkrDC68G2PP9/CfE3w29OzFttFAybtlaL1+reGmIFG68YHcmsLZ
K1RBifuxwggBgJUIxYBGapEa3/L6JF58EIzdOCt1bvdTDev8Y+jbwUjQUGIypWA4DkZqbD9fH2HO
18c+jtd0NsTsNXVeh1RaZojOISOApdX41XyAbnyEI3oAFHt9uNm8Ub2RFVIVVLWEimJ07lzRJHVE
3xnEPpU+EPqLlzLNWAOCgf9qmJ/uaWebCDq5Ou4DittcUrzgh5b/ycXv+hCzHfLXkxh4hWNFTewx
3yE9RTKC1DWBNQVPNgItoUJQuo+iN6r6NyZt9iX9GspWDUH8g5fj/HvtIlCQImPSuOFCC3itawu8
Jyb02t31Z7r4ds4Gmq2Fti4EEZYc0hUE2cu2DqRcdn1q3Nh/bj3P7PNMY9PL3YHnmeB5bUdqRL+z
Iyg3sr26/kCz7+e3mZt9poWk04w5ASIjFyaWmjz6fnljqd0aYlon50tNkhpSEQyRoHBWw7fauPFS
Li00HXsS7ngc+cSk7wcQZZXU40A8MdBHbckwpazHvKfbN/qzqx+uz9elBXA+lvp+LDmMC+gePExB
W7ECMmvIhFPQ3nF9mJ+/+Sy8+PledFVjKbMLkMScrQBFkzEKIGfiyBtUKqmBiHsp/4DktCTfAV/4
R/Bg/wjvbKffBw/ykh6cZXFLlXFpFRJI8fHqSBEJSN8/q++2ZLjIBDnpUdoay2rVfcn2qJAdmq+P
0tu4AkG7uekgOEvY/nzy81FnT96VEZ0aU51y2IcP+qrfQmO8z3bqIlqaT9dn+dYDzhZ/k3sQUCSA
da0QqwwOcjMWTp/CY3Z/XB9pfoj8eirUZ9wSBfu7PlujgxSgjURG5NBis7HWQDQ39craoHSbLOBu
rJ5LHwSV3n8NNlukKOILw8rolffNEumBvlTkEBbIc0iJvc6bG5vvz911tlZVqocyGh7DFOwW79cJ
MpLByNDROcDuxnV0KE4Azhbhl8mPqN4EN+31LnyD78abPV6LdtSLmx6uozksq/K7AqOlBQdx45Vd
2LfeDaO9fywPtb2olfLnY8H+BnOPR7n11v+Qj3A3FvkT6+VXoemdJOndvffCinw35uyT63IhUZlg
TGh4y/RZdzISMQDqHcWZlopHpN05w8Fd3XjWi1NKsKHQmaIbmjXbo/FK0CRYwCDEfzQrYFoKhuyS
01LGc4DtOdVuuvHecji79FGosoUhk2Df1gix3s+wpYq+G0oVsshpMicN9sZq3P960tS5dae4/IiI
nXQVjylFnV1y1cjKMsul4bOmN466e4kyI45v+SNdWjSabNIhYKBl0+XZt0DuF5F4hsqygfMzJt4C
QNT1d3XpaFCx/OFWYltTsDhbl7XW5LKCvtqR9yAy73hVjreqF9ajdfD2+nPvSJvxhP/ILttaD8H6
1jxeWqK6bKpYS5ropa3Z8ELNFFklS4nWSSyRUjsJtYukgMNkejc+wUuvTCf05gwy1Ckb9n59mG3X
2hSjY8fuu49GDgbZk78Emn5jmItPZMhkzshpIR+dLcMgHwuF8g040EHd+MZrqn6hD2Rve9+vv7mL
GyWOd4JIRWBsrk0/5CwSMo1eK9EARI52r+/Hpe9UL9KTvhD3vLGX7vA30zrTmaOeDzf7qJtUF0rb
SJw5gfZpTFwoOQPFrmT5Xz7WbP6ECAMEF4wT7vznYDse2kWO9/e0/Wfr4KZntTr9e/PzhjwZPoxE
+xZX6PfTGOYEd4qZRTg6mxvpAIJ2Q1PxRn9k4+rXNNk/Iazbw7rYpl/cD/W+wYBJXUyGwE66Qku0
NG7NwKUVdP6LZi82acpwRI2PQa8L9NFBiX4QO+vNpdThVDT5LXq21FX6CP3gZtZwliv59ZbPZmP2
loeIa7ZGOzVbN7VsCjenKUOjP5c4b65AcNaLduV+0laRT1HUSd+s3fXXf2nHM0hZaqauqRoKgPdv
oyptO1bJCaO3CTbgVhZNcCvCuDwEl3yyBqT1fqapzr6bKmHbtnoe0fdePe1Y2I/XH2GezPs1h7ZC
Ig9lCZfI2YrS+q4dGo0bhI7SZMVJ74zbaG9sJ6/eets70OdfdQSka3Fj67m0wxlnA88WDl0RbBcl
hGUp/9yLz6r6UFq3fCkvLs6zMWYLJKT7Km0DxkiP5U4BE78IVpKj42qz0PbSXhzwLnXK9T9qPf82
lrn40s6Gne0K9GK0QdQxbI1PCSIzp+9vrLyLK98WvD1NVog8Z2+N/sS+Khox3RQmK/V2i0nZBnPs
W/egSy+JrVQmbLAMVuDsTOesz2PJhJTcfwqfqZcd/Jr1Ia2mEoTcLqDcvwQ3V8al6TORwoPAIuJD
Bf3+swoaIxisDB+qhja7hk4N0S+vr/oLj0W8ztWO1JltyWKa3rOvagxQTdALQo2leo0VAB3A+sr2
Rgr5wmOcD2LPoq5Ss3kQ3wzgVAK/PzTtjbv/pU9XIxuO056hKbI9j1yHqlRpZJAD3FCcnzcrWrQW
6vNCTdn5AFgsoAHdB/TX3rxlqdPONjuHtEmgjn6JWoClzT6sCEGklMnT9XHtbe0DBthOv5ZpXkg/
YOJzTE7lwXqJvwxLgOM0cJwQUyQfzBsTcOktot/nFscvwBF2tk5UVADyWGEyUZnjkTNz0/jqBwmA
5N9fLMI0qXaYOtIQezbMmBeKVqpIb0JIui2d4x2MWwPLvOvDqJfWy/k4sw0xpTlKqSvGgRUoP8EW
RI+w9Z/LB6Tgu/Qez/alttFQ1Czir+DzlnhknZRTfrMkNpVSf3+5Zw88e7mc9kKHmhsQq9nHeo2d
2dJ0wLCTYsJyYyvhX/Xcb1L0XXfJcthWW/0xfLkVa88LMNPBpJ1Px3wT9VovCPsJqX9PXIGafeqM
AeR2p+7Ao5MQdNDe3K6/XF5Uf73t2dbA3RqN8vTwZKicEOlAUKFXBsV9/W3Py7yzxzPk2e4wmqGh
tIYGEWid78ojfbl33dPIXs7muuTQ/TGsmx1t2WBcTrc8lK8/ozG/qSkm2mlP5hkL8UHDSr54CMP+
xgNeOHrPXp9BO8y7LRYhDP37EWPE4OfSEBiR/Dn0n+nuvzHQ9c/GkGdBWE7BvqWjLyCdT59GfsrL
G1HE5dmyESSY1Pwpt7x/EnWsaRMVHBZteNTcYJlRjNMwZbm+IC4/xl+jzHYZQSdwUdARSsfq5zQY
nLL0ltdHuJRz4JX8NcRsgzEBJypBzBDmo+pgG1Av/CVZVGdYjqf0sdpeH+7WA812ESnu3QSKYYDL
0NdIeSjzl//u35/tD7mGMHecJkxONTSfpL6lp+sjXFzC9HRhRE81VJ2XVoTdZ0bXAzZXWsXRan9R
N9+k+jPNMTfe/TQVv52mZwPNVhjtx6HbBkwVjSz0+R7pMXPS7Ic3Me0RgF9/qsvL4Gy02UprC0PQ
pMVj6Rtvm9+PB1J7L7SqL02KeqQVrw938es5G2226EBXcE2zGW2CscLBLNfVrWry5ZPzbIzZUqPD
N25LwRgqThHyPnnSVzHof2llrLoNXaFO4OAI4CQPXIXxJVjT9r++fW5eXPBnv2K2IDUQDZpS8iss
1PkeQE21idfXJ/NC2A9h4q8VOTuchqrKDbliCPyKtlNO1thgLXm7EHExvBMyygeDvJBtqO+3vEAd
87JIGce4b4/aEk+8VbQTC3jKlCJgct1Ykhdn7my42RZe0WILapGzcMgOIyXm8dv1abv4IZ/9+7Pv
C1Fq5nWJxOOo6laK85WPbYNSIeEMbox0MSYXZ0PNPq6AliujqZk5faOsT1QvV9YBCJa36fdTRD7J
YsynZH0re35rBmdfmd5xR7QbDkEzNBeNB7Dc+3B9Di9+x0Ij7Wn81BjN4pVYkVzXD3lH/mAsJPXe
wCjF1d+uD3I59KRoPvnec9TOY+0QdKceuNTdJulZeOwfxnt9IzvaGrjXytuXW4z3cJKIHXzR1sl6
UlTf3yr+XdqNbZnWX+JPgy6M2Stk04f4AkPNgUEKSp67FXUIMz6FOrZEt8RUl6b1fLDZi4P/kozR
9OIwf8Ys8zmBuJXYN6b14qo8H2W2QQ5V2msg/8jofOr2gzMu5T3ge0c70Mr/QJ9f/wqV+eQtb2Wv
Lj6dglBSTKcxTiHv9xEzZy+rdabSio9V+Bq3x378dH3JXDzObDKhZLABfJpz1UhadfEoplswJTix
wen2zUaipaBuXsA9ublXzaVLPwN3mzYdjQwzd8J58NzXQ12P02FTfxv25h5b0bv0YLwNn6k3rmln
2WAJdv0RL8/iXyPOdmMZeE4bSsyinoHPHb7TdIhT7XAjCPlZBZpHIecPNtuFa1tJjNwloKLNkk0/
vS+P8kp+yTYA7R/DJ/ceNrlD5f+h+QBWfHX9GafD8drgsy16oC3PlqagxPCjQ5bJx8outloNC8HH
IrDgkt+Dgb4+pjLtWdcGnSb+LA3kdnreuj6DTl4/2tbcTYcc/mlcaa+PdPEN6upU/kBTZ0wC5fOB
6GYcvMKfvvIg2XQVPnWtvgKQ5Fwf5vK3AM2OVB36TG2eLR5jel4ysk5cXLGitsEgFwWHTt29ZAV2
Wen4NA7o7KxwwDMEy1OfzgJsAH5c/xmXDiPUSP/6FbM9zVfhFeF5wa+IXiztPi6e/rt/f7arpFJP
b8sUBXl288UN5Ne4ETfS4rceYRbLBbX3jztfFQY0zX/IwxuZ1VsDzCI5gw7SsFSYo7zKjoYU7hD0
3lreFw8yg8IEsngNOf3sgzb1EAxuQ9iDY/lKbJIvYj/lUKbiNnUh/OudcTVVqf6DzL5mA9CYlLqy
/bPN8ny1Z8WgNAOvyMnNHxr6IBo7FqBcb2T/LpUUz4eZV7WbELR41LEM3FR7jVychOkGA7+0bhsf
6jBMRQwGDmmhPdmcEItAC++S0sWf3KtvbF4XP++/Hvhn2fpsH2nzCnh3Pd3f6GtrvTczAFsJBP76
sr/8dZ8NM9tFqlFDTmbywN1ebKaoPD9MpUbSVKvbhb3pI/1tbzwbbLZ4eG+pQJ7FR5b/SHoZf/FX
GRYTUOMbX8KtyZvt/G7VmFI5MlCrklbFLsMYvnRQua9P3sVREGLSkGtY6Ndne0ZR+lETjDXaUvNT
nX4CSgqOX7sxyMW0uH02ymzbUJTcrgOfhfBPvWxpnsxwGazyD16/ynDq2KM4tlbNWuEyEONUiLEH
lClI+jLIx+f/7plne0xiarky4pzrxNFRzgjC0LBb6dfrg1yOLf/5zLRDzy4GcJc8aUQr54jT8Fqh
x0jXYlct7c3oaNPtFJGXtLZvxmHTsvhtfdqyQohOAQChxPsjVeWD+6XiDY1oE8EU93GBv/FoF4IS
fBW4AyNn4eIxVwFSOqr73mAC1dyjFOWrhYRldWpsKrpw8XgIIN4umkoWazBiQOGzAB+dTB+XfWLj
B+GnTEGHO4os4eQwtYAsQL0oD3lXtB9yeHU3ooxL8QxCNFTAZAjAEM0LIqOd1WMU8yrUjbvJ18kG
y5ZduMidW4XvC1/Tu4FmJ3zSWRGNdeTm5REyCEJ6IBBLOlflG1se1KPfXvNEWqIdAY3KzxL1+9c8
BF7RhR5ekGmuAsdzvWBIVyPIRXVh1LpLLmdIa/yhsXIAKW9K8odSrczPAwdTt2itCPK+345gQAFa
isMIzu3RL6NhCwgON3twocDW+VAcTbTVp3x0ozuDpYBDpy1VuzTExygKKLMKUYyPvQ7jJs/xs8UB
C1smozO6x8BkUwmspLhrNDLdSiilPzgARbMYa480KwSqfQaHftn3kHc8WnqdtIolMLfwAztRDFv6
hhs6qsNmXTduCy9aQtCq99YaXqavkNaGJbRQilirnS4DiqfD8lAW1ojGBUp8FNyLsRYoRpNIe1UT
tVujok92QZAMbwn24gfKhNzVY8v0XrLOxoKipTX+qY0T7STs4ZudNRTFS7NYVkWtbjTANE91GkT3
qmxT1/MyGEoZYriRVvutAqF5oRgxhsRuAooSoHc77PRWL74lcsv/q/Tl5BYcD8cSV4OtIldczPqR
xq6yUo+qSEdpYQ4WvlV1XJafAJL7f3YY3m370lef6kaxYcjr1f0I8xGMflgC1USJmK0KU+lJbYxN
D5qX2wLGRBluOBVUc1/tgZHA0Tol6mji16cE1l0Q5HjeeC72BRvDloaH3htAtmA5UWgtRktpXO/L
sNAsmKt8TN+tvMsrHK8Myzga8Eq7Y6ipRrzyBHLTleFr2DsofuEb69AohuIwWkOqVmsByAWvU2Uc
mwKsWUZJDhDWGjIOfkthHWrhSoMP9KmVFD5GewyX9cA7wxgJoqcc5fT/DrXa4ZsmW8amZvoOI5yE
D2GD11SBOHfbgBpdAcjqNoYVdmtugtGjSqfug58U5skyRfyJrsTkySyadNlN4XBStPqTp8fK3qWJ
a224ibJNI0hXSmj7K/oFmgeweMUq9sBx+pXW0EQMjBI4oSVWahCIz67UatjjQWnJVmU69RDTmr2X
jAGEUpIba8mogu+W6TKFqllN9mKZj2uynO+icBxUp7GiEh51oe/kQsEtFYn6n76klrjINc1djBKl
XyQtTuCabMP8+0ly6KNi2XECuAuqgqAah4qjBNTmM0wAiD1dop8aRRKeU5Fp8B0LGgtmxwNQxRg7
gI1mRnDw3S4+oDLF2CycrGjAFAIed+1a34yR11l3eek29/ATwk/006t3ooXVLzLop3UK9AgWZLE1
mnwy5dPs+i2LUyCXsJAnW92YfpdGpN0hHCz1i56OKubvvvsKL0tp93R9+6cwMPHy6z27PpDbUsMN
PKXsY9JloBozNVkFXVZs81zVmFnL+JioafCY+lL4MAlGHqtBKribyQqRQZLTMm5ETbXFyU67U5vS
fmALMBe6kkH0srzwAYzO4GiJnaFcMOxdEspYEsN8+6ClbnLHXjQcJTCHO9Mzg6MuJ9ISjKO2hY6N
MIuN8Efhtd1ahvO0KbTY21SybG/c1itOQzTWKxDd/lOLucMy8Hp521pDvKmzyFwWTVBvAFlh/gSP
+OiDjXPAaWTAqepu8htx652oE8Wx7KTa+xG8ndBq/bWqls2qaYNm0yki3IcjizmlL3zdBSppk1pN
dDoxbA8UulbRXwdwrPqRhe5oLVrVt9ZRHUZHoPzSU2eZLSat/fBSNDm+n7kR2eGaK3Z+X7r4IeFx
aK8GfPHoKUvHTSDZ+TL2a2w3sHuIjgJ7qlPQBeNT0kjlq0y/m+c0samtq2Ec4aaLeo8Xb/rnOMbt
R4hTcKRgM+3BxvmbwfKkicyl+x+7BoJ5ACJMx8FKmCttMOuHSi+sz3LWUCPs9NDFe12Pnz0Tu004
fhBypZyGBryPlGetSeFZaHrzJc8DKEuZCufJSP3+cyklMuB42tBTJ8oyG0KvARHPy+o8WsJe8J8C
RShYQg3hGn6QBllYaeuN6WXDQzd+7vIEepUc9t90Oe026ZD4Eb4XpfLRK/PYXAYicF8MwQXU8WPf
eA4BsDywmyubuMhhiwPgg5+ku3dxRqO+0bjVMjVGpV5JCUtwYXWquvNCNd5LYADWptI1+7zNCkwW
BvwgwUYkK3xJ7VVulDgLu4ON47LvZo5m5dXekF3pNKiadiQezw5WV8pgner0K46reL7LxXjXyamx
T1IjWPtiCO8KI2FZwXVItynWBPc5IPGd0Vn6Hr8Jf63luMfWcdNuszrsN1JTW89gMvBJA54yhKNL
4qgoTgrWeluAFdJCM2N3CVOBFxSX1ToLm/yExaeLEQkLrGwyY4HTb7NjF+jfjLI3tgAWjdc286MN
NDvxBTkgnRnCEHh6lyZbGF9f1vsY1tbjCAzes3ZAjyusiUOEIq1XgrivTeWNXrq3LG/vq5FzMzeK
bhUHmMViWDio/X098vxD6uPt7FnRYYxMwOwEIrqPZQ3t8NrCLwLjfhx6cZISfOibAXehts71laSk
+IerIGgco8/cU18KK94Iq2sG7GNEgw14H0l/jiz01QSaWUE7r8cbodrvIaGK+BltCIBWsEPzrHkO
XEe2etzcQTGse/8A22IbYOh8PST/PeqfRkFah+qIvpx51C+4Jzah8MBD4i7UyXf0yt4Y4cItmyHo
p0Ri/lNYNbtYeJlXplkq48G8BH2284ZTvLZX3VrhJDiE+1upwQs6l/fjTY98ljwY4v/H3nklyY0s
XXpFuAYtXpGiFFVRFckXGCW01tjOLGU2Nl8Ue/6bGQlLWPW8zltbs5ueEfDw8HA/fk41wFTBxllv
maU2Xi1+sgf6dnQYtDgw8h6CvfwHHv3/Wb2gidWvk1G8/t58L6L//b/OaCj++b/+oaGAa8IBVQcT
F0gn3lGiBfAPO6zp/scB9MjjB9ilRjdMP6Gh+A/3igurrOAPwnkoMfxfFgpN/c/fapjKz6O5pdov
YaGQusDU82CesDX+GiYhOG3SiztJue/SFCAN/2V3gNCQyVw7aEjdc0iE2x4c3pQntwQnd5dZSvb+
+hmUTvqzec9juJVhDzZALmYbC9N5kM+hVRMjpN323melJN44Rvky4I0wBAaMOQ/IOxgakAt8YTrl
S1aiYQad+3Q7ltqy7230dlI4tTZqpVJcEaYA9jBRgjFR1pIetMhap1GzNGgpNsG4j21IS+1pa1hT
E2jZk5rFXyugrLHkinqChKbVyiIKQcRAJX6j/OxvwkO+C25RTXx8MYztryl4gw0GKHUaD1K9K649
HkwDjWDD47065ppxN2a1fmiQgjxe9we5EPvXFt/KhhiCUTgZLaA1nhoCwCp99T75hQbwdxjDpxtz
rx4bJhKO4bFQNiodq5+LK9YEt25AxCx9LviIwtDqcmhHLTe8nd2s3FVasoXRW3F0wbxsMtJE54Yj
fR6ZJygnyyTGKeY5fCR9vOOe/pByiV7fP/HXyF5BY91gCsyi4GpKxxn9CU9BygV5V3csbJTX+unH
4sFatEtKpfqRB1X0oRtTGjnX7V5uok44YgcZCxN8HmL5JxdPrxtpY6iIm3PGorfEGfN9kzT6p+tW
VpweM3D2wKPBHoLqPjfTznPktMLp0Xg9Bp+Z4t2pd+Xd+HG+Nd5dt3X5wTAlDDEpAam6vJMOKlBD
aFs5OVWPgidYzmNfM9kXTJCuXTd1+dEM4eysh6l3iybL+apUBGiRx9EIGBCEvW6a+D5JxuJnTMnp
dZ3P5rfUsyCuvm708othlEhF/Mc2V8250dI0IF4Wbr8E4EKVovzYB9YWNn7FiEvVgHKJLegjZdTb
qBLeUV8rfcXydl2J4nZ2c30Zl5+JEHhiQfyCU8dz4SEPZmLTmBmhCityGN1lHdzO/rigfPj/ZkwK
FVQD0RnS8fJw0Hq4+sq3U01VbcjCDZCF+IvOjzGrchk6e3YH0CPnq3KqstBjCHf90W21r/B7a7dM
DLsf9HKIfgSIKL/cGWAAt5m1NDRb3JTn9iAEdrOgd3JkHuvHOJ9+luH8wvPEcARzlsjWWngd4UmX
TNhWhLZiyZLM7MElwf9WuqP3wEzSFlGCnHUbwpTrknEjIM4/yzlNtxhOGs4QF+lesrztG7P+PGeF
cxzywth3+aA+8OSej2pjJU+U3srXi/p60qHVC9Rmwz3ljJycTye98ngD8JihYy8tW59VOOPCgGUr
yvCJWnN1axsdKEktd28Ak407ajvwCjdTd1dYI1SSkz2Hu4L6zA5Mgb0bYKtH1kcNKVvB6f0ih/77
68i9mP4jXWHO9vyjFGlf5IFHMaqzKJhk1T0iq4cw0rd2Qfw9J/78bIexaIZCcWnIbKVgo0VlXs09
LOgQijdfB3Uw97oyaDAITs0haOB/mAqtvVOC0tk58/QpSWEvvr5U6UjJP0E+Ul2sxozzJ4XP11Ke
8rTKPsb8YKobsEl+MwfAW8frFqXQ9NciWF+RpoPJly22bZCnaY8OY2AMuzDybrU4uSkSfSMoySCi
f+zwRhAexh0irpeTEKhlIzRWs5pDYtUwLQ0nNgInUYXK8lwr0NJYi3NIWs96F03qaPk2sptoWHmB
foiUOfnFiLKh3DtOZ35u46x+aKiovO1iJ+53L90Pk1vAUUmyIM3EG85/Z6hQwkaQp4D9HUJ6gznk
pg3QJmmXjVxfDgDsCJZsrLhwzOgwAJ5bUkZU0JeGNEHwbZmQfZhiglRMdHc3iuG/EHL61xypj6GD
yWEMX7q/K8aFhj6HC5S5quJRaDG9qTzDefn2OToTSozeM23mPY/znnzmsQ/VsKDpQcslFuT4ml+Y
6WevatOXXQZiOVAGqLoDzSGJpC0tpy9T0QHjMujG2ToWTRDceWUwfLnuDVJqIKxwwZF/QGnH8dCl
u9SZWzSWY9j+B6+Agy1DF1yplHYj8kgtP2FFPCZs3TF4UdBRPvcEMys6JQ4oHQ0oIPm6USEMmYwj
ypP1sQwY8OitN2o8baztMtacW5WCPgQ9wRg4IBxonn2cAjWC9r7/2OjTZ1gl/4VfUMNilgzdH3ZS
pqCK5kJxlWYq/fBZhNjd6WhB023YuCrW1kTODaUriFom5aQ1DUgp4S1eQbepe5+oLW3NTvmOmi5l
er20N3zwMnaSettwjsNGBie6/FxyxsJw55LbsMry37AhlyjUNERRxdxizxCx4Pxq4jEG1xUe+Ey9
Il1NuZVDEmsgXoUswo0D6RVSKE80b/w20B6c2v1x3e3XzHnMWNp8K5NUSzJXBfoYhxXm4pKeQOKj
a7sLmtvQuin0rTfn5ScDa0BLEb5qLLGT586fBDQUELam/aHZuzxQbpxROWp5+js1P11f1eXnIuKK
kgenDDir/ILhXdZD/gs2PUeYCX2TgZGTvN6NaryV3K2sicNs2eAeDVfAus/X1M11Ese0BRApR9nS
NxpqPn5X6Wq1T3I7f59T541eHHlhvHc98iPyVmKiFEQCYxxtQzFzHxJw+pGY+Z0QoW+jKnjhfJj4
WowLWrzdMQlzrdjokyDP59TUWeM5k7hJs7NqN30Y2izeB5ZXb+QNlwHYsnk4UUJidFkEx3NTipmh
6xyVFJAoXt6ajMQeeK+ZX1/sGUyJqUQGnriEKenFHloouKKRzvFyEGB00DGvHlDY3FiLXDYS+0Zi
gV4wMkzk/vIMexvRWG5guwRbv0eS7YYO8nD7kyvlBmB/Tu9/89LXLq8Wy6E7YXvoL+AXz5n/yaeC
pBzO/gjd6SBQMs5zEYfoq5jlkUR/9ElndZ/+3XJoHQTb81xpi9tccQxIKEEJ/WqbCaAWiwkddLoR
cThQCzU9H+1EUGtm2R2HAT62DU9eOT3iVWkhKCHgjqKsfOpeRWx6gz5GhGzLfHRn5wCYeOCb1BRC
a235F9bA0Iv9gVuA1PTcGgotQY6kb+l7prIbx/BGKX/TqfSVdCOornwKciLelRbFDCFQcW7IbDVy
DJFLOEx7tPXvJvfATsGalfwZonzf1zfXnXrl6JzZE9t88unR8SnS0iazN6MJjq44PoYRF+J1I2J3
zi8mi/EsQVHEoxwHkHbP0pEga3pPPJgXDby+EsRfo3wGrpOHA81Rry3taIc8sLrFhbK2PIe3hEXT
gt6FnM+OVe31ucVhQjfz1aBrB2oDf64vbtWEoL62KfEC65XCQqogDGmXLA7SIIBBES1O2xyerhtZ
83YHjAPFBvqodOHOP1OeT8zBdqQsgwPAzpoOkekxEB/fdu4W0+2KB3qcKEvnrhXU4NJ6Mq+z60Bv
hXQTk8PROIBmSoZ7wwleRY6q78syf+pSwuD1Fa5sI8U7lOrwfUzL9TVEB5Ki5NGBJl8d7Smb/4ns
auNTrS3t1IZ0uJaxpMg1cU/E3aAcGPND+3eafzqO+SMctWA3Q+Q9dS8stYmAjkAb0YMzgBfKlV51
Ruq2rlAvmpX8qEfTpzYr3qD18Xh9A1cSF8yILhvMHVSnxOJPTvIQwI6Mjg4b2H9SzFda2/pd8utf
2LBJzlWbyv9zL+/UBmoYkWnrFVXDUqeKE4/Voe7MaI80WnK8bkpGbf7dNsglaCty19pyzQElVWQH
5pbHAEqJSEwMGTyeVW4l36vIiSiKAu2hO1x00NfwV2TfaYpFH9usRfLs+k95npWS4helN0raJPF4
hUxZ4jm0iEqdoFzqSj19cuKmhh7VqQfFH0BRqHuMZuNtkiXJU9n3PTJkU6S+Dcol+GYGMXlxZy1B
vi/tKrX8OkUL6CC0eYArVo0R+UO+mKGv5EhM7uZ2gYJusBLvI9xgNrqzZttovPfCxhsQz/PgDBmT
oTCOYG9bDa3zqAGtthQtWo10W/fX175S9YPu2EZigBDOsZRzgzxT55xXGaCx+RDc5If8pngSU9GN
b7/VjwmDr8Vuqwqxcl8QBUR3E7AuMgUiGp64clHhga6SE4IQPPkcO1Ow7wSduZb3yUcDwXGRndfu
p+tLXbVKvkqdk+zuYkqoG9EB0hTOabo0H7pJsf0oVXNoXYvgUI/NT6vugw/XTV6eWVuUdsljSGOE
YNb5QtumqygkkSMvofce9WEfweP7jnHfF5vh5FMW5TCJuot0/7rBmMTAk2gAxe5bcry7qK/uIk3b
2EC5p8WRtbHj8nF4u1OElW8pWw+G1KAsBvTG9cdmeVP3Y+hzMHcVosuBO79RnQT0aQ170WA/hf1W
w/oywvMWtchlOa08BWT+yJzkowwafkHuMhSoWvWtPaTfIRG4zUCf7epc/ZqlzJK+dH/PrFrSlala
+TLVCbnoNAXAq5f4AVnvBoqUZOsuubwlsSQ4HvmU4HzkN2O9KCOKel7qD0Veva1VY3zs0xmw6PUF
rZnBT7izxAiBKnc4Ok+pDSWdeRD03+0R5OMLAUu84rnkkRrmwoIojifwueMjZbu4SGTS3PUyC5hj
hKrTXWC2o73xaLtYiTBENwhSUYRTAK+cGyIi2rmm0KuBDTz8kash7Fx0kt9f3y9t1QwHWLwMLcoG
Ui3Em2ylrYoBSfI94LJDse8/EUiCvQNRXOBX9zY01HfXbV7EDrEyUDf01XjQa674SSdBsreMkYZP
Qq0cmfNyunXqeK8A0Pg3VgjE0KnpZDJShEr5ek2r8vDpm8918nMKH9Hw3LCxunmivi242hnRkL7R
HClt4gQAd9po3PE69hVk2a8v4yK2s1kUtGkrkDtTSJWSo6kODaOsowLMTP++xdfK1ASRvKBPWx3S
ftlfN7e2IjAmns6VScZuSu5to3rbKR4XWDaCqZ0UZCuyzt5Y0+XVLBZ1YkValF7VMWJ6ICQEY4l1
O9wWRvJqPMLC/YycQVoUpZwdUoUb/ac1z+MxxzuEqhVHSrJrlY06knWIiQn1fdkFR6dMPy9G+O76
Jq6aMTlSVGqhc3OkLACwbKwmKreW2ViHqf+ThPUuCeONPHPtUzG5AlEcb3taHpKDl2PnBAw65H5T
ZB9Uc3gDmH5r3v/iVuJD8aQCliMm8ukenh/V2o0zJRtJm/tA83rfsyZbzLJ0Q+lndTt9Q7EXlYLR
DaqnkVx4K9hebiTzfTAqU42jWELp6ty8bgxlWxkjj+C5I1eMYHnM1A9J++ul3wtcBKmMIEYEy6VL
ZupJbbm5nuuZSXOvVnaeM1DSlAhgm8EWXc/KmuBe5KEKooDMRq4u1smi9K4CrADdinmnNg3Ufsrw
IQyS5Pbly6IbRuov3sP0Ts93z2loaEMQRVKjqs9KnZa5+MEcN93e5XmyVWm6TKJou5n0/AEf4ZYX
z8U6ZtDKdiuKJQ1qPk0PthyYQHjfGQjsFskxV5SYCY5dUBXT0TUnMU0U2huLvoyXbCm9fovfguSI
jCQDS9SEpkuvvzRaHsrM9/UpkpDVXeVOd1744oBybk3ynCazPQYAQTm487c5gormTx5s5AGXR/Dc
hPjzk9uSWlvZ56KP1dkNjflaL46kisrBcLPfmasG78OyVg4lkyIbl5u0k1yaDjc0uFeqGzy/ZPdJ
9SqDSZpmfbdo6BTNFFOYHcFMhn7MZHkb5qRz8WzO4QGjU0Ghwi/PXBvA2gUrJDpMADZrL3m06uim
NLoN/5Ci5l8zNgHTVEG70vw8384MMdWyZgKIsQfrFb35O3R8Nq63lZWAN0GlV7SI6UdLJlp9Yacg
bvAHG1XqUqveoR9j7uyp+Xj9gMv3qFgMpV3Go4BM4vJyjmjTXgdDQXKQ9IuOjE9oV+Y+GhjW3yeZ
tfBamtp7iMbbGS3RMHiaqmx5PUR9uezTwuvfMxE3JT5qsPN93+f5YxBQq9vYjYsN5xIUJUzQZ+Au
QfKdb7hSVQpS1x0Pm1Eh+6/MN1ZcbxzDC1cVFVKuCbwH4Ryecec2Rrezu7HIyFqaYdl3Rvm596hC
W+3wQYuyRzOythjexMV3UljhfSFwTWw996Io00rfGDVTyrMteRJg/wJOEzAfsZrakNZxQt40o+Ld
UyGyD9FiGjdxrm6Ru1z4mGRf2tU+jYtu1jmc4InuCjgS8nz8xXjjC4ubF+s0znd20kvDTA34oocg
p8o+BF9H1dyAimytRXjQSYQzrTIeZg8bcdy969PlfkbGVg+SL9dPy4qTcCwpp9OwFMKT0icbgsrN
zAlH7KfkRonc10uk7topOS6Bvjfa+u11c5d+r3HNU7XgpfiMQT9flVcEaTY4eIgYVGpc9RXjnRsr
Ehe45ITctTbvXRApNNykFQkywyhfMDEmSMktpnOrFckdbeDZj9xiK2tfW9CpNcnlsqVywNFRg27i
Xu3elYmRtbtBm1X15uU7R7pHl5W0E7SetKw2sE2lcvhQy1Af+8V4pydbaoCrazkxIa1F6VALZ/aM
rvzYQ4u7KB9tu9/gM1nxN24Zop9BbYlsSDo6elRFHRcNiH1Vv/UGje7ke8UN3sxUTGdH8a9v2soh
OrMmH6LFs6MmAmcg5rX1EJ2/sPGb4Nd1Kyv7dmZF/IqTozokzhwwG0yBoCW9mmjI3tFyKTYcYHUt
vKlpqgj2AzmcI0XJdPYgIL5lw0R8tzdzY+cye3B9MWtmNJ5PQhFKozsuPuDJYtxysrJsVsispuk7
zYBPc2rXfuE0G0VMuSEggigPzv8aklK4cDG6wXJQRaRW7xl7BMUnlK/yoDPf1l3sVgey+KV8R0va
sG89uIq6e0tRjXBnBKG11dJcCRr8GFAUxEHKcDKnxKDaII0XNpcfsVfjd1nv+Db304gmwb/YX2qZ
4o0KdkMuLXUoPdtWRVw3ktHYVwVC0wx4VjfFqBcvKyn93WGB2xfcIYI+5PxT6m7SMy5M8mgYAIia
du9M7pPZbpzoFe9n4EFgQhgfAUAkWTGmMooNXbA/1uMXxk6/xxa19hdvGjZwBEDaYE9kSF6WjNM0
qJSZ24WJVr3ti6fWS91XUK72G3654v8CmC08k5ozLeDzTRsCI+viTLhlU7k/tQqRbtvsyk9VNyeH
66tacTpYqSkngXIGCCi7AkMbSVbV7BztJgEVSl9lqFxBvO7c2lM4buzhync6tfZ8Hk8OthHpdKhs
mhOdVR+HbvjYJM5L6Z050898kiScSPrQNzjfvNSwIntweVwnSQWHRNYESXjUjHbZMrTylcAAMM1D
vYASitxAb4bU1pKWa6Twov4ubcb+EHhj8Jj3ebgxNLf6lXjBE+JFpVHuFrq9mSxVz5ogVxJs7A6U
BUl1rNTgyzw6W4FIRD0pe2Fh/7UmXfNDZbdBHGEt6ILZ9lM1U2+XecyO8aRrN2qsQkxCi3SvOFby
8twMWW76oaDXqOjLRGoxWWKW5rwXKje0dvXchHd5qW/RDa25IVoOoK3pRxCW5PMVtoObmiQZyuJ8
19phP4fqxkJExJH3kKsLFXXmKgnpUkQK3GSeuhznMOHl+NJFlfN51PKqO3Rz48BckYFK3TV5AOT8
+oFe+3i6qOBzDhiblft/6TJ2zViJZ/TsFH/0DrGZwkujz0lZFruM4fxdrKnNrVUkWwJFa056allK
q5ppoZnq4TYtoGs3DV+l44MWTvsmUDfyg5U3HoMjYmwKqZSV+2sYHDIqbkoKFsYhT9L0mDKQdpvO
KRO59ZjfKErEK9+wi4Oa98vGbbO6xSTAFJKpS4LtPI8wfRN34wTc3FecwAFqlNA+2+WLrn/Tgnn6
pkde8Sd2tfqx1i1QBde/71rUoWsCogVMF2U0/dz4lMeevSjscq9b0DaQtKTNLx3imutmVtfIMxoI
JOgw8v1zMwO0E3E784yNXTP6nFXhdLskTnY7KB1KfcqYfKzsKbnLx7l8f93y2skhcpN7U6pBakWy
bDlK5NUNsMTIQlry2+w0/mjke9P9UQzDxgN3bZVASnVIFLjVL9RpwHI1sV1RRU8gxzvAbB7fjIPj
wTfVpvAZhtaxVmPr/WQNW5z6a4dFiHlRDKWTSDXqfH/BbGdt83xMk092/FuJnhblw5xu1e5WFwgL
n0PDlXtKLqrBt5WGuk0dyqgt+7jQ2+v80rWyY+51VbYr1RBGwz7Oj61af7z+HdeCLOkfKSYZPGPY
0i3CmFPg5QqBiO5BuaNkMx4Sb8w28ss1byHv403KlYERyVtKiktaPbNAUpfpld4BKZlAXTymRgln
j+JBLOFO6sbhWDuDVCgZ2aO0Jbg4zj9epldRqETicBTOpynQbksr+zpb88YdsmoG7KwDKRvVSpno
Q/RpxyzETJKXR2oadBe73bwF11zbQVEtE7rGyPvIaYyrJoU7VOzgZPTMm2VZFKcQm1dz7SeUS10f
Fbzc84d2rrbm/y5dBBQlIYYQ7ppCsvB8H+2opAtikXyOTm8/gIcK31fA6G5f6ohYAURCGAP4xTTN
uZUGJikkYJjYodsyRDsw8bZ1cBIvizZ8UW7Z4+3nliSXH8skqWOd0KVEI80jQ9Fu9aD7gaJJJPp0
7kHLpm9NrD8E5nhTtSao/DRpbjNjguzd8sCiKd7GVXmh2CB+Ewkx3QjBr8EZOV99y4cvq0VgL53c
2bnRZB5NO46qQ1uM5ogHq8o3xVus6ICiAv8Z5ywLfJusC7ZMuwhqP4wabQEmpgGWa8NgftVOivLL
rrIaILcLeZVfV1aMPHSX1j9HJncBduV1hLB8H05kH+7U268Uz/58/bNeRlCxMFyWUSkuRLldNwwz
Qbpks/U62HtZ/xCN+ccsTfflZP/6F6awRLgmWDN8fL6HS5aBIB04IlEUGQgcAsoIuXZ3fVjezc20
kV48dzXPc0dWdmJOBPWTV1LhVWWcFBwLfUDo0q7pUCCIkxr6x8iIBuj4BjTovUT1IzW6bYfyV+D2
X/S8ep0VNu1fV/tRtc3PMtc/U08oaDskChXcudt5PWMMRhk4vi5oMwEDAQ9bNBB/iq3v5nl4i9jY
i69YFkOd9a8eLo8yaTH0XODjYjFpNusmjIZG+Caoo/iD4S7Tgf4AbNmaXwbhfHP9o8lzjs+nEUYO
Rg/p6BLXpG1Mprxr+wpEfaoM6i6n//jaMqP+XZbUgDRy5QuZQXjw2plZwUVV9r3W2vvZTfRjUbvj
1+u/Zi3U6dSEeWFzG/KjpG0wllJxDWK5UQX594gBF3uPnmbSbpz351LHifMQ55iNAbELMh5sClH1
3JBGDWMaZrgnI+TAJz/z5i9tZ34R4xg+RG0QY9qj8tTmnrJTqvz9lIZIdmaTJ9htar+xE8Ts8kjd
ow8x3Tfwzhz73hsOvaVMh94t3WNpDe4uhD54F/ZBd6zrYt47tfNtWTT4K6vW2AUlU0d9Mn7RBgIf
AKl7c9KsXUbk9QujKI+ZWoU7K9PuTBOCAEuNHlKlvw1b43flBQ9x6L7uG+8P4z3qvrem8KHSc/ch
C6ov1ZB+zcK43kVR6kCDOqPMBpzjddF1UMWa6b031xwbtYFafrG0Xd1u9nekD+kiTgRPqi6mCcls
AHic769eDBZdOx52Wa8mHyJYYA9KMY4/rruLFNyerUBWxQtO4HGoMpxbWQIFQLuD74526t52rd1A
AlROy7DTptL0jTjcmgCXko2/Fk0KQSQaKmRDksV4VGZvbLkA0Mkg9w0RnZudoYKVy6k2fHR1cXQe
mUCmg36RdS965lnFwOLssJlvDHPS93HghG+VoO/fWk67Nccv4x/+Wdv/GJTLJ81QjlEmQKRWXboQ
GXR/4NtLXieV8icInOxn03Xln0BFkKEINYRKW6Zjyl7dGvGWMq2/P4MSqMB960REsS8ncd02oTso
8pmrWEPPRU3D4LYZevSFdXf+qvOKfIRdMa/866605rDk/ryWmRjgpSFZVVLwaQwtU80p0r2aZ1+8
Jd7w1lXfOTEh3Y8ZU+ZK3eE7QWM1d2Fqda94VJo3cWvPj9dXI5fs/24i0iCiAEBcl180Sk9+1Qlb
CHprv8k2oCYKF2Ib55IYBqttG07pftINQfFZUtBOF905XP8VqwuGEYyTIrjJ5Mx8mCpt6hWBzazL
6uj1xXwkg/9sVlvtsHXXhViKWj0nk4fAuc+E9WSGnsjL1D7zvSXfN7ZgklXvJ6J4UPV+GcPyw3PS
t1r1TT9FG94j57TP+02FDLI1am805sRWnDjt2GWJrkVT4bt9frDhXoSLm1tMY2BIddoHZ2q/KWQQ
eUFV0O69/eQlqNy4k3KnRMOD5rbvX7719IVQ6WPA8PK5MhhaMHYlCEU9tyMfNt3qwUsc+0nlX3+7
bmrtvIqpVjE1Bw5N/sqmkUEONyi4NbefuZ/jHuhy3i6WHyqV1/o1LYnhOKig/TYaNKtezguTcQUi
MXFSisYp1a04RBjAH6alu8kat3nU3do7QHZTHoespZcS81CqutY65rC6Prh5sgUbWwvT1A3ggwPe
SttDuukYQ7EKOhFgQZXW/Zq1kx34HZiLaKdM6ZLtXcXwthjO1racHo6hPz94L3jborSwq8QwqCE2
Wv8zGRvtIwgS4yYIcX/FLH95vWk/vfgz0zOCc14Q7fEOlQJkXcfZMBe0qOqmfdNW0U2Rw41UTPVb
xMxC3wqqjeghZ6biTLFAaOmAO6A0Lj9dclvNSujK+bq6lcTHONGnHxOhJDi0mar9bMK+jyBTL4pP
3jApB6d3ut9WNzmzn1da4PplmA7Dhss9e/Np4vj8o4AqeeTK7Id8Sbp5nYaNmJbT7LHdo2aiHCsl
AD3DA84fohFONojSCrNO97z3Bt8tLH3nTJ5xl5lDeoycKkHftPR20HR/doEVvlucAPrVsaSPpVnJ
fa+G+7AoncOsz/m+i6dsb/eQ2iuO89Ztc2iH+k91Z35Qqkb17QIm+UUPjqnGmGqRpDeRw8BvkSrh
Hkr8w1K6n/PY/krivvhaWmi3XYFy7RKHw31lwqkFtW3vu1P6I+mrD0k5/gDS0O/H1rzTG3SjjDZ/
nU3Gp2GKdqNjv86T7l1s5L/bzDumRdr6KCHtdGtp/ThRH/uoeZe21lNXDcm+MbZi2tpxJ8kTfGpA
/andS0et0JH+nsWvTtySxJzu8jj7aRQxEjnXhfZuGdTxD4yG0JrYY5qYO2Zi+/wmBiK3hexdOfUU
XznxQHspTspBL6rNaXSngNOgPqaDcZysO8jX9tDTbDjcytVGQQYcoyDE4yzIsJ8o6zrjudczzqoB
/XIXfCuGKHqfQOdu84nbIAmemHcJ/SZHatWvVDB02hRu/A6pRMph5GeQYoF6p1njyM9E8cTx4Hem
mLeU+qumTN+FgR68o2g8ctyS4JuXVdZbt6rLl9Wlng0LVk/ahzYz+TIMpcmqUZBQi0o+PEOu9oqU
aaORfJn7MV4HVkOnWAmhnXx5J0bh0LcjnEYx8xZjW3xNWNFGinAZszFiCKA22wiuSsoQEi2aw3Cs
cN46jWe/07IhPLQqOnh+mZagqJnwrHV/ztsy2SgurKyP1xGYCbBWDmxmkum5nFslnHS2cLGDV5Wq
T3uD6+PlHworNF8ZMWJESr6M7dTpsyriMs4UNR/92tKieJ+nQbc1I7Wyk5BSosUoHvHmxUi2WaMI
gPYe+2YU+v1iTF+YEH1vu7CJem5/IFUIbq7ffWKDzoO+mP4WtJH0WgUZwXl2p9Rw8GSOh4NAssjt
7h1ztfug6s2n63ZWV2YAQcdFgC3LUUUz3NBWYi6Xsk0PDPl+ravku8I/Vw5fDwbHlzu+4BUDrsz8
oOBeOV8XrLKzY9OH8120Deo++ZAb9Ouur2l1705s6Oc2itZhvtzDhjn0hC9mO5H0jccXynuLMHG2
FOlusMypqWILjS1dS0nG0tZOW9HI1bqjNpva7yJveOn8i6VZYMtxRUZyZAAWnCSJEwfYpEhj0gxI
ELppl8nvHO+FUxd/lycamUJ7BuIu6UvNNMcCLyI6aUHRurt6imuyIHeC+p/S1Id/sa4TY9In0+t2
jFqT9wsiIT8i8io/KTrVn1VnI2Ss+YZDeZorHee7wIYkQeeZNMOpOLTNfegOryA6/4BHbqzn8rKm
lHhiRsTHk8dZ3k3VwiAQcAk1htili7TXjaEmN3XmFA+LlQ0bHY71ZYHOYByA6aOLjwXXhpUOJAeq
hjiQU6mWD0/ZTLaYbEEN10I73f3/MSV9KgSeTaYfWVqaezcMfT66U/7x5d7gkHoAMhS8164U/Nyu
N+fOFiY6+3UzJyWSmB6yyNnL+njPLn5iR86sKwOwyejiDPrQTTfjXHV7mi/TY9S7xkYys7prvNhE
9gYLsBz3mF5SIpX8FiqDXnH2aer1JZmzUQ/763u3FtDF64XrkCk3HjPnnmeoddkEOntnhe+CxvQD
xUHxLPJD43vbacfrxlbdnAIEdSTyM0bqzo1N3vSPLxTRmyKIv5lO+XZR9IMoA123tLp/J5bEsk8O
lDmUarMoRKMwzN/CmLSfvfDPdRMyNdKzO0AXztMarS0yPyniFaleaorBXZhMffcQIYD8xsjM5pil
M/oTjMHcNNHU75Zl/uJEnbbz/gorUVZRrdnbLXZj7idjMWgFZ/b9aM5/4ih0H2KvsjfSq7XjznZT
5aDBzpSf9JHLWuvyeMZxm4b2oKX7jj7dxc3LZkT+7gcIARAt4H0vk1RvHk1LxMq0sB6dLJt2XT/f
JpPxoba4tIty3jC4uixgOzrgFmKYXMJPoXdK3Bnftcf6YAX1/cjgqWZFLxs2/bsuRn9QUxOYVLlS
GU7I/MJnXvq1OzDd90XXJ99KX0hOfGFFipNRm7czvEfQSKFp5rtW+N5qumbjtK8dQAjaeUoAdRYE
xefHwgPxWgKrKkGJutOuARd48JY+emhp4OyH3ow28I5rx5BCBJ0I+EEgBZIic+8hTG4DZ/dnOBXL
HcwEVDnNqDT6jYWtGaLWQWmTDBgEgnQWgwBEMU+IkoqlPt91iHpR1cu28Gpr28e8MYA81sRlI8Uv
Fe2+BvQmlbR5+JBW1WPmKMgezGXmh273bzIqKgmCGMjAoFxMoDAwDZbIqPoMHhht3AXxOyhKD9fD
2OrOnVgRf34SKZdRbQPkoCi0NO1wZ5Z5f7O0drKR4KwdVYbUhNQHgFToRs6thNloq4g9UuOfnO9z
NLBrvXIX98HLExtHcDnwiaCRpeB7bkevutxARIkv1Hg3YN9ej1PzzoqNm+ubtrIczIDnoa1HQVV+
bhXBNCEFx6ZZ6giN8JJrT33XMUDt2NPH66ZWvg85DZzlTLoDUZKRtEbtVPmgMxREZKfGlul/miD+
F7vGTcZFZpNsGHI6WIZUcZeZr9O6bnBcuo5Lor+D7HmLXnWlYkrb7LksRWEK8L3Y2BNv60K71cyZ
GkPpNLOyD0u+5Wt4fiptt/R1a/qNUlfDvrCdtrlJqyWjZGlP7bCLgjju/SqpoXw1C1v9cX2X1z6o
BwgUbJFoyMonG0xPNDkOgcpNzDsjVZ9Mt77rC/XndTMrAYTu5X/NSPF3mEJHBUrHC90Zmt9KU3Zv
ozaOkDECWzsvdbjhPKvLEtexJQiqLkZDPTfQmtbAebQabbcpzj4qE4DvMXGs479YGfO4DPnAJHBR
bjRj3cgc1D/8CYgIJK87i9dZFxXHKvh93dLqmk4sSUE4W4y8LBZciHtg2sOBvR9a99ipcBReN7T6
sWARgDWUrWP7zn01N/syyHuWlJrV/ZJBY1sZEST2+rDPu3njCG4Zk8Iwz4AysS0ozaJefWim4vVk
LvcCt8x1ucQbK1vfwv+uTPz5ySmkMhYvnodblHF/dOPojTtON14UbQCg1kIXNF0C9wjGkcLluRkD
4vMkbcnJlmj+Mhl5ItBWW3fyipH/Q9qXLceNa1t+ESNIcAD5yiHnTKVmWS8IWZbAASQBEOD09b3y
vNw6vo5ydHfVU1WEnUkkCOy99hpuVzHY/2DLYJL7W4kRhtUN+QJPhs+Dn4Z6OOqYPPz7Trh90d/Q
NRyPADVwtdwUDb/thNLBYQX9GLK8xbzj8RsH4c6tTiGbYXpQ/Ptn/el5YMfhAcHG1BDY/X8vWqlt
jAC82w1GopwiGRAzkfz/7yNuX+EfP39iaxLUBh+BI3gZ8lLU3pyRxdjhL5v6j+uGqwunAlq+/3Wv
oPQfCGac2GeYGtHgF7w+HpRJNqNHFNbyb34Kf1y6m6ECrisAyb/jAENoXb2o22kHm1LJNr3vZf++
cn94cUD3QMNByU01+Xt54UmUuHC87GF8a2bwhWC4p0uWFINVf2k6/vgs//ik336jZgyTDpRBAAD9
aDJkbf0IdfXr/+VpAKP5t8Ar7/fGphpEOTrIWgWYq9+An7FMtOTbWEH+smx/fpj/+SDy3xuu4ZCi
tb2Fc22XrAiNxbM5m3gNMDn89yf62wf99vKMgvAI6j4Us3F7Z/v+fgjX73//iD8c1NgC//Mst6/w
j5eno0mjE4JnUa28IFL6BMv9TWyqD9q3j//+UX98fXD93MTnqDN/lwAxG4tEwPoU8qYwdwEA1euR
+87ZDRDOrZ7//cP+uHT/+LDfli6qVdex4HbuMK9HksZwCSGc+MtG+OP7848P+W3xElk2c3hzy9R+
8l1R51nF+rPzk7/Zhv3pR4LNKRp2CD0xBv9tw62IL0ZBgh/JR86xgytBA4amZIM28f/hiUB+A4oZ
4V+kef73dpiEw9H8YtkGRB4giHyzJqDC0b/Nd/60FRBSceM1QEyKKeB/fwxOUaNXhVc1rrtxg0iv
7rGGjDlXLUnuKHL/ssRxyV/wlf/Y9P9+7/3jU393nAa1XgGZdnFAwLiwyVZnrnjqstkUQTTAesMn
7WWeeprTsi53jZ3lFVMN9bSOndnKPnRg5ViBtMzWqL6vuS8emqS1J4Z/KLQ5s3/lnSf+L507bkjK
rdq9Kc6BPAD2+u+1akPmg5OHTYbMR5HRen4sVVMo9HF/KaP+tMtuZQfBLAxEtt/LgtuJmagQuyyB
fw/y/O448K4mYi+2d/62o29msvjev/8a/5FY3IT7/1tqNLvSYCiwIGxXrFGTgXRZNpkhte3vkMKN
QUHtmmbKI0ltu1kgt/c35aStn8+lT82dE+sGKTELX7xtgL9p3g6r75VnmCtx/9JqgPQQPETt1O04
0ly7R9X65fpCXGbUo4G84AHhtGONuHMm+OMAHzv+Mbq9KDGvgDlMk/Y9euKbJHhom6d1gsfdCWnh
CKNCjLOgB79L2vckKaNgt3gD7x/DsqnophQzcU6V8JwlZ1x7c8pKipxnmAvKJu2qm/vGYtZQFd0c
+cOYJtAdrx9xNVdVgcCrpb5akdwi5Eyl3jtlRV+0XWRI2k3uhHBdE2Mr9HgUuTdRN7VZr6lsfvhd
bSYkCK0lByfKCfg76DvJfEbktL1TgvG32diSFG1LY7FbV9l229FzZF/0wKGGRwgrepnAdVj4YguC
2fojtNE8FTMcK8IXAWM/MGhmBRvkqk3cuqhRC1V5NNWTvCzVpFTmWLEi0NKl+K52xDgrHUC1Ewek
1nSX1WOE5AlOsleiu+bTWRV5baaKYgEARv4cImlOaJOjuz704XVBl9DZ+2JBZLPrrz+6cTVdhix7
62dRF4xdPrf4f1CqUhFj9jhahFeUxrFwP1eg0fRMgCtT6hEqEI69g8mGhq1yxqteDTnD3BnGxUNj
PqulEveO8JAqD5v2Aa5G8F3O4JQ3Nycbh/KrcQLIRjEfdM4EwEXRBmz5mMNh+jJkhjRGgYDeZ9CU
0XvPM0OGKYPUCLRXNxagUs27cQYK2vdghjvEzvUeYpsj74tb5GNrpOmYlFNoJ9MF3XmT0bAkdepx
sXSZnZdhR4lFu4S6pmnB55wnmDFXQ9zs7IDIeQ+N1a+6tnjINehJnFqvgjs7nGiXuCht0JyI0uFm
WhcdZAFGciV88Up4/vHBRWS3ksubrVX4XSFSPFfLND603rA+uzHnQYbnsDtEsNcbKT2Lelqy795d
66tSk0qguxlFYWUofk4rn5ACHgAlF52OPxs8/K6tGnocgJ9dOdH8yy6uvDodiE20XaZzEEqwhLBv
N7HbqiptHQhAekbUPdLo5E9VCvQ+VErzhqeFoSggnGRTGT1i1uCW+lj7c3gaZ9Z8E0uTa00GXcNr
sCttbh0Cx0ErBb3YKqZuVg51yC7hygM/R5QY+7Z0jESB8mDetARbGq7bOsBbZ5wOHJ+y+4J2tDK5
GYM6hMy0X4d8Wjz/0M5Dibsp0XdRYnThMPYWcPvDV/WLpIPKhsFvEAEnOSKeVhTt03Ti67D1IvsC
11yY5Ya2yTB7GYrW+HEGr/5Xd24tDr7oFVpB3CNe0G44aUbcT/QqwNDBkGHuDqzhDXhj0BB3CJ9/
KQOmPv2l5dfYa1mxJHIHZ44oC8m4F+3gbOzY4QWiPeQLiD/f4ofq0Nv5+p2VEFXEiTowEXjZAJ55
jgVBPvqo1nSte5hrMs97UUYPOy0n51rz0oVSsYysuKiuJ2cZ9f4GOX5Rho1UZeCfVud5HPcQJYj7
cOT0J5zfpxelllY94NoKiilko7ePzeqOmT+r9tz6rOVpKxhS0eEWnzwsDvEPBhg48uNZCydev4Mf
R7DK4bVcV5PK3nxVpo/ydZBxvoyr3eLrg3wnnU2dJGsaxX2dIVahywkYcptOdiQbsLz7ORqCHCXZ
qYzDfdRqxPQpnG6OR7d8sc0B1wbSw+Hk5GPMwpysl4iNN8uYFCDCv4Za64J2fniGhwiEciTsrhKG
OdnkqxeiHJK6tF+PmjD+YNRa7V0J2/KO+GcjyNFNRAJrGJ/AD9pvsxn3RCpVcr966uSXXZA2jPbb
JZnXF2vjKe/rBfIR5m16q0ElnOmUTdDGpyzAG+3NyBS0pLyuaxWmaKaCLGn1XaDhsd5HN+/EVePQ
EX68aQS2QkOpQoRcHObSUnIcbXhFWvSHgwst5clyCy9p12yxHOHRjdQZNHjjcQRsn4bhamAXCGFd
VENX6U/RNpZ1DFPyjh/U6B+gLYvTaGi6TLtJxkbRFmtcbmsQ1FIvhvol6VywwPs12oRSwxJ4tHOq
HAwOVdJ1ucZIKJvAsbwApaI72N2XWVthM/ru/YxmCmuEhBWnYVibcB33rqmaTTQjLQNCqWNfgeVL
cJdkjt+uIOm4SQ5PjbfEGC9VxpoijjGXESUEf578kB2dT04TPAUDHXKIml6QHu1ngwsJN0RfcwHY
otnPtFZ5wl2TN1yabdUs4dFhnbON3XF6phjxprVjgsKd6VGOEwSpXS1gbT9dRTlITJ06mUk1EVzK
ZI/gmX5rdbhTpc6TuQ+LtW5B3Surg6mMzStuytSMNX5nZ/SLNfLe9YCYWOhsVVp2WGCU/2vWBELs
awEFWtA3beZxFadtI7ZL0PCUVeMJU6o1HWwL0j3Rp4Dhjiqb0N9jVzloeyEga8r6lYwuPNhuw1m+
PpVzI/NAmGPfOo8Ul/ci6VvttyQzU7RDfDhIE7S8ypA922BV2TrJB9YHb2WA4z1pwarlgRrv4R4p
cyz/eK2TetoIS/zc1V7O5nbOpqR7nZrJL/pqYnnVAHFPulqiRe6czOWGQ7dDugKuYxKjRy6zqkIR
19pQpy0g9FQszZeFOVDewPY8gweSn5eGfjLUMF61/IA59JuU6oe2+o7o+FKV9k4mdNOB9p8aRPBG
neO8VNy7ayny6aa4Wwp/iA+za188zR5K7fobunp33riUSNAZ5u9+QqSnH1YSFpWtW+OviRdZpVMj
EO4zDvU+0KTaWBKtmYPEoP0M3zzUX2HNzzRoTBZPLrZF7KyFNX6IOrV2CwND/21vhuqhAykqb8FW
P9Yc4axMLOODK3v20iW4aHUQjA8QM/ubMRm7s0SY+xYJNfVpHklJC6gJljkTThvGRTfVarl35YCX
El411ZwnUad2oaTPXlgFBn6iyE1NHR2ZPmdr57lpI1sc0codzkPob7nvuvBHa1gBhxNzaWblvBg3
WoCXukOOhfzkbjikgmoQoae13I/zmKS2nFaczWpB2UEZSuLRFL2kKPxCi1CtEJs2WqoyQ55ACVuW
WKYrIip3ScKPM+vfkHHZZFXiza+tTmwxiUXtk5vI17qRPjZtS0AFKeER2sPExbbXwNeXJpyDPDSr
3lDrL1d4FQQFc7xpU0uz46tcNtwz+4rxHWS8C5jJHeZUsqq2S0fdtPNbs3MmiFHCpP3wonW9WMtx
rkmQ03ro1Nw1TvZwU0sObtvw89BgWbCq3n5gJeQ5iMh7Bt0c1XaNQARCyruysZdOBlMOa1O8d6P2
ERBY3gfr3G0THoiMKYW/MDqNLgMPHaKJDGWyn40OjOJqOft5h5/rS9ih3UJa+rgmvoVNKdUQWQd6
7wlg8NK4BV1sBO/PiqW6lzXuueaC8nUTmAkiojBZUjbJXTgjdJWZfeOOawqXp/fBjJ8Sk/ZMw85k
W8PQOY9L/mWq8lypei+F3GuhN77TNafA1HcrCmbIzUSAUhMniNvHSUqTMU4xcOAFPDFxek4jyiU0
QKjeoEpvHhB3dcAZnaN9+KwH+SrGKWdiWK8Ws+VMomPMMCn5QVsZbJo+/PLmqikWGnx2JbYQ5mAo
wmYc0KFVexDcNo7FTh2JOtVseuKsTAoyw2EVYLc33aTMr6EhLOMEtM1UduJFht6jF7f3yNlN7lzE
1p3o2KB5GHYtQX+1WPdzcpsi7sW4SSLFXyKGA7p1vDoPeaJSY8TOzOKI9F7n4I44GEqnn2HVLPQp
rtFiwuX0Hlfs0fBpAZXfnOCCg1DdZkm7Be7EiRZQJg/sIKo1h6viO3Z0NlJxJgsc8NEnuzV78ZYJ
jdu8IwHq9aX0PtC8wNNiaixiMstqg2zcMqcyHrK6BokwKGsQMyfgOJj+JClepzoTY4md33Enr7wx
yqrJr1M3KikkysZmITX0eabcU6mNWHBoKnB+keIFUwStzqqBZpqWfQWf1gZ3AaGnlnpbxPtVuZa+
k2oX36RpmpdhijV85QYYASCLBa2FTPIIwu5sxb3t1e0LJttHEg4yXbzlbi7H74qsuMf7yEubWoxZ
NNnyxORyx1C5ZmTy7lcR+wUomRBgQIujg/lDc2HzGgLfLPLsF0skvUPWLfzA2fixdOa9aQmHjKF3
Mm5cAbkauRejf8+F3pasBI9vSh5hiQ5X7TD+gvVJnUFrIrIK7Xxm7VTjNzUoW6rhbXbUT6RP/IpK
1PcIQe72SrMZVyNRGycRTmoHArGIUMVIJXqhpD00kTWH2KESkktvLVyi7NFID9i3CL7hN1ciXI88
S4St4+kUVGzdd0fqrVeHZ9nEU4YGbEVvX+7sUh446+/kzO8GjkJo8HVa0+k9LtmDhgNvsarqV4da
PV3Gbq/X8QdZ4WKwqqTFEYc0ck/zewe+AEiduQwjPYET+D0jBRsqXudjUvEe5+ChqsJgA2vl81w2
STGHjGYW+dsaznhc6Z88Zg/dKFEJrr5+oGuwXeLk0y8rhLfrGZZHffCKxufqi+Y8JyM/IkHwR1XN
HNHD3hscm9tsqFSfRf36o3egoPFZvGP10t7DymDeWPiGZW4MW+C2Ok3oJe7rSPvnmdVwr+7CLGyn
o7/Ec459nLfcHuuEixRTtM06V1vgNeLmtIR16fxfLukL2HY525JDnZ9FEJccxez+qunwg6+dU+DO
elp5ee395Q1Kmcy6rs6D0jHo0Wc3c221rYnY07k+mrU7Qj86ZMSJ3Ctvk33nAHloSFWlwHVQk00J
QpPGEBCfnupiVMzHnVgf6smAF+KRXLSwmhlo9FCyHrc/ib9YMz2WPd3iaLxjnjPnTjB/w5bcpGBt
+bshNB8azxNN7Qydpy78ZvzCNXzpTFIViUBtOPHk4ntxLgLnIeKezUXf3cOa1GRCBRt/QL7OyN7p
LfHHYkOiskRgTDjtvZF9R46qd+DDw5m17Hcrh9wIcwZwjx34zbar+SpVxaE0UcAUpgL+Cy9l1T5U
mtwUyi+oc85URT9tLYMM505faCeiqXU759RN8DcPYI9tWEu3tYSfUIznYGq06RiXXVFBJnuehjVB
uVWfG9c/hBxwTTN9JiZ+g9O8v2EDY8cI3yUlTg21PtIZLeTg2RLHF9Wi4cUcyeSUjkPK23lNm8XA
OIQ0T3UZ3I/MuydMDqkMGEmFh+0LhKfQ8IQFSsMeYPKXtV1Y7cs6Ntt4wOkTtGj7uEG7S3eOlRi2
crFH/vpz4vRHRwc7apxTo8k+ZCxv2hilbxluAbIhqKmNcTX0OUFM2C5eox/LyN+SZdjC2ACvZLlf
YKWfwiV9BES1IlEEzaU2yWMc1WU+d4znWqPecKdd1ROS1Ylz5CgFst4HwAQrsa3R4WmOwhyzmSV3
y/qz770IesR63+lWp5jdu3sju21jpynDFVOfY+F8BZEtU8cOT5xQlc6ImmROdATCnI7KBxTeA/Ea
/EJMJ7wCBZyhCh39ZKW8J0bmiZk/ha+OTmwyALiXgbQPI8SBiRm3kqxvVcKLyafF3K0r2N3LY2ed
3Bc41QAAvoeElRmdKtAybZ60gbtFQ32PYKktn+lW9XWhE5ZJwgunIXCIWYsJw5IKgYUqojD/x9Hq
VwexfCU3XA3dEWojb37q4/ntpntFtlz4aEK7Hdw4ExU8FNdXOyxnkLAvkKZBGZhg26m2IHT+hpjl
BvrB8obX63NXL69LTB5DCbZKOIRHOBs626nvHhbsosxWzq531cYEnGdjFN5FFb13yvY8II8XtjHl
rjfBe9zRn6EJ3+ADDRwkwGZRoSmSINoBlgYONyhVLMZtd6Zq97rlcN3WekNk9L14LV7p4dBOOKEC
d9etFHrL8TkW3a6egiNmFOcKkE6p20uVdGBKRNsBGY9wnIkOqlQs9TxnVzIeZ8hevHo26AqIQicQ
Zqe7ZGFH43X7moUnX/VgW7JlSatIv4dsytpkPHQ8Rl7KDKItG9JVqk3XOTvHWD/tyv6h6/SL9Mfr
rajB9lAH5CnIAm0y4gPadivNCkBCAWYLn0PDC0kuxJl2LQrmuRcFLmueVo7aRz5m+/OyR5TVET/5
udT03jd1XiVOMa/sTlpcAXEZ35fSbh0iMx5zwGlJIlI0ARjXdeGLA4JYBm4CfiPUfKMeL2A/b+C2
uK3R9ePAbXgmSB3kOPjvGu7s285rs3rqPymULji8U0LqLBnmLfLPU9qg21kx/WvGX7Jx36OFn/yg
fXHc8SFcZ6QKzQv+lKz29TI8+qHdDDerlKB9cxqV88UpFn9GjY6A7tT30FFDB7ZrzZhpyYsxGosl
CnIGEAeDU3b1lUGxI6td00aXkU0fazI9xcmCjrg9wsPjEM7uQRuknS7xt4suLoU5TJAOmqV2GS8m
ojTrWopAL7eA5xeOTf7ukOB7Hs3jaMFxUXXwGo9NmK1V8sUc5aQTxAiHiiwi70tUMRPEI8vanKRw
m5To5ODDaLRo/WCvZrKRtNksa/i6yCbrGX5/6V3aSP3gIdtXpjqUOGRaBdgwpBdQU4u4+0/k2Pzh
Sv9AZpYxaG4qZ/322iFHp3/yUFHohuRT5d9xgv5hgh48WKeDMd330gMvakV1TgBZVD6UsPxnj5LR
uOWw8Znes3Z6WMgjgg5fMbdBWR3nUWl2uD7SUS7XwbNh5pTlh1Ru6vfTkSNJNRwChCT69gmxEPeR
IyBx5fqgvK5oGtgzTTd8knEZZ5OWNNPAmjPJRsxGJjvkcIrfA/76WbOm0BrxqG0SP8wRz6QzTBvK
1ivMsF9glQFfp1Xu+Oz88upuRhvWPSQuO8WuILlR/Dls0AG2i9jA1zKPViDwwRid42X9WKLwmjQA
SQBQbFrsgUwu6C7mCfgibAIARnTBgXrjvkHjHNpuSzoDbidDmwKHfJcCmoAC/HJTRfaTylEaPqxL
DarJko4YfiDd4lyu5ENy7yfv4duZmA2fTe7xfltFAvGUGjwB6wbbhvmHIfaKeE4wZRk2sFC7E1Gk
AerQE8UwoxB8yE09fpZwwelNeKkl6lc7qf1MWF5jODnMw0tP2v1aWo0XFJ70kYW7jDHzbrbqp+4D
QNrK32kLu5va5cVMhotrMb1S1ck3D+NggAKuZA9dGDwKwnunrd6nJSpUMmzAQL8LMStqdW6YPLYm
Lvzbg0bBBlrK49AGu17FuUedRxjzHBw577yRn+d5KpHirGF3ETwQ6uZlAGeYJXb2KIcRKT4lJguG
Fi9q6zabwa83Zn0x/oj/ZseYS7+YWvFdNfFTBOp13gXtjSxULxsSsz5DW9BlGMftawxk4ACLzSpJ
masO9Vu0IjfDC+E+WwM9JGyBWyF6FFE3RdUh+QoO/n6qWPMVy/iyJvNnsNL7wOCMEY13P7EEAXby
y9IaE7TmgNE33kG8Xn6M3a5eXYwbFzVelT2PeI8XyZ+nivyo7WA3KDLLVIDRBMU8PCamYcskKUr0
ignagQVr76yPjjfgjelzxyEgVVv27U4l4HqF0CAFm0zAOHH4jBe/aMtXyd2tIPGuCrCbYnRT1bQF
IpkpmhRiFV7KIHauKjSybf0TSTU7K0k++HHOnWjCeAL+yMK4Xc4nzLv8biovwwpipJqBz9rOi3Zh
g4bNCzBFGT02340lGQAjGdRhHe3PildmA7LMclQLrA3iaBg2qu/qezCeeOqV4+fII5nDYJpnngJA
KFy3+8DwqoQ1ufFyoUmdu2Ftzy7RcB9ygT6x3n/TJe8yr+WFG7TfwukPKPR2OJwLOv2c5QTjuWg7
duuXrr2MAs3g7dZQvtdJDmIsyOIMyCs0EQbnt0clSg3on2tyWHrkcark4AHJA2Z+Lg3seXtus2Em
u1HSvUQ+U9OgAOrEgEpaD9tQwBTFM5hXjuk8okv2+m049kVIF2xY99phCsXwvrNWnm2PrtynmCdN
SM6xV/c/7ed4NjCQGwK4lzVd3jjy2IGrQL1pgBJd7DEXTGsYinOrPibmbMebch+pRiukaS1BsLmo
nlzY0aZIlz21s33z6/VMbyNn9CbMvhEKTp5WKVShBxlxzBZUFqPhcj7HCdETUwATA++MxTpVLdnJ
IM7QSOF0Fjunpgc6eq8liT6jpD93tSqAfWydjgIjhqk3uwDKaT6rnposShBioeehaEiyqUeyg5YT
P5qXY/66QXcLS6z2oEh1mjGIIUFzLziwDb0BPwVzC8G+YV2zpy1mhMaeAxenJ8e3c9iL4iSrgPnQ
AaRcyAnCedsIgEhAgBLwCGonunbiuZ+eejQWdVdnFGDhIK4N0CHMhhB4Or810ZjZ7muo6BNX0c72
9M6bzbPH9MYM6xc348YfQbcYq2JlZZDWsn2fWfXIxhHI0hcbcci11QOd+u2sxM43MOgAxFB3XoPK
Djt54D8See7camtxvQyz/Yx6c4Z7Vg4uNwpT2madRvxOF5EtndwzDBnTNUZXkdADhiV729jtGD/j
ufO+WR5GH2OlEpiP/bB0KcxtN5PkoKm9gEJ17Hnw4hD16EHEv2KKaCb/WIfeqUGfMo1qG8IczC9R
MwLzBpxpmuUIU/RTy/u89if/4Bl+5/KqmOM4dyVQ5pY/BdoF8aE+yAQXpzPelcFybIBOWIP4XKEp
yLbAvJ31yNb4p+BRemOPJE61cxIkrc/u01B6R+Z9u6vYkzU6WhTYEmhgs4CPoOgM+ETiLKTjO96G
rwS8l67EGJi0d2LZ2+iK0eZjCXszpoZzDedm2S3XxdfHtT4kQFDitUyX26SRkW2FYcGSAI6bpL/v
ubPVdLj62n+Gyy48qIGYxhP92ZnqUwoWAvGPOsAC3b69LZFtf4pYPuGEymdhNz14VQvuTJiGZgKY
+FC5Hwm1J8vE0avLR+TWgxaFmUk0ibeoF68EmY6ZrauzYBXOB+cxqUK8e9Ohx+xXWlxloOBubgOW
MpyHFHIYJGbyYzWvebhGlyrq0YT0Ww8zk6bpjz1j+1A2eTxYoHYYKJVYza464ee5YgudxLx8i0ig
ckS48aDclw6uEdTT3zPRwKEWXUxR/54QCRxwehyxMg3SWg1XyFKg6xMLcYGVRC5pxF7VDdcLhyeP
M8z7bNGoYVcRprPAku2E8jiVADvwR7MJamQ7OPe+mq+YAxd14N3T5B1p5oWP0bmwy4s3Q9Yz0rLo
AIOtMbBfAL4lwi1drGyC9n+cMO+WHqQ5Q/ki137vkXFT+g/MNh8wZsiovJ9cP4fd46GZEVDdMNz8
a+4wXcgFJktLjzT4Lo/YtIlkefR98GPjg6099DGKXfAeHjFL2VG/e25q/7BQBJBXuF0SuwEDJWOr
vHOiNfUxGNbhs2LTnaaOzAAgxsgRcpG6uFWe86vD0QB8BMke1dccBNe5nk6ueh1HXK3oP3pbXd1B
QDaHQUG9Xhx33a1jexkX+SNZ/D1GBakCLYUNIkO4G+j8ACQFLD44quAaiPA4AH9uxOcIa1Lg41BM
YJhg/eET9d4Bm0vCUbQ50ip49b1xq4k5NNq5d8m6R97mS2Tm1G9WdMx3gdMVswY4qug91fOu7KZU
VHvLriFOS44zBUwSvX6vos3Gdd1osG9lF21LaNldceznF9wYB9wW32ziBZFOGrvPVZzsqrE96WUs
ej1sgAw/r3bYtmJGpV+aQofrixNO2xKuM7Vv9pFtNvAygDUfrgsMtmOUId74NDnhGcKNvBnj+wA4
CJy80lZ/RGrJgS1mMCQ6L324DweWcjYWc9B8CExQggEGMDCCDkySijXIiSFwpHFgSNQUofQ2JSzO
XFHn3n86txmpfW7ybBz3q3ScrWhRKUcS7yYku0cY7W1KDgxdTddxqE4GaVvI4kBT7aAD94MCB1+u
Kyh351ED1nROfZC8mj4527J/A9Tya+75KUCWKXDqfe3c6Io1NgCG8sUaHpoGA0ftFmVydabgza/q
oxDT9tbkuLLaUqKzpdUZZEIbDD3y3nMAF3+BNJzFCd72wf8eLTtqYJ+O8ww7IfAK5HQN2uUQgCcB
Y7OHjoT/h7HzWI5cydL0q7TVelANLca622wigNAkgyqZ5AZGMnkBuEM6HPLp54uyGtE9m1ndm8mk
igDg5/yy2FhC3E/BeNF++6iEm+RaXkSDhLpx/tw4EVoJrpNrvc1WfaDKZG83Dla0AdaemFTZJfiA
jiUqIFnViQjsePWyk1VUpz79TGd5zyEH31eg26mZHr1H7FS7W3A8v/ab4xZPoJfv5J0r9EMganPK
86h2kxIcoJurXZD123R6XSoOJ88ZeZ4hxZjE1wyR3Szt2aZCt2cy6NMRkzSSg4SOwC3FWoipSJHl
/V3agVSljxBKtIKXKYTzy5UjJe0mmwQEejk8eCZdormmfot713+xc4qoYYwRLnhJBFRg0qDeodZo
VWznPrhpc5eDEXrqPkgvVf7V9RlCLxyU/NcJUGHySHLS5tOmhiCZaHxfLXFy1omHWQSg4MCBiemh
6p3fjUFkZ4mqgUpletSWSyPCbeCfK8NmF70ONuuG+adcgvu+dBNCN/4i+veexJRdQUFyK1eOeH2Z
3C9XoNyXcyJWuVnSdOPkfw3tkhiWhg/9iz1uE3bquxD5bkmDiz/LrdHruOo7QLD8rmQgD6M7yjK3
OY20sVl6G+qHLgMTbo2EcWPztNOyP6WsWGGABUwcUzMnZEpuio57yrPPS/9bK4KMVFlsSnt4gdpz
ORjm+7F0vnzFibwOzT2j8Hstq2TMOBBCBoFN6DLF+t3wWXrq6hrkv7S4lELuayv98mtUbF7eMRX5
zXYgCCTyyg2g1tYx84qEVJFM1vA4a/laUbgwqBtiLXeugeTFKrLT0udvHd8an/LDUrWXjBd0QsBn
DuImainJOG03Kghj1T9l6VdbvLeeuXVvJJ4Xwvu7qJ14rAyUePPjL3uvym8v6vI2F9ZHDvq+IXPj
x+vMiK8yws/49iHPGKZ0+1mby1to29fO694LK/zwhl9gD2ZiL+k+Feau8vI3gLePPHyYa/mXXpbX
utr3y7qT6iVyinc3m3c2y1BbPBON925O9SWyUP011qcuoj/4QzetdSafZKvK9IfepEPtF18e9ad7
U2c8pzJEKVEWAd6MkkOt+kkbeclSBrHaWO7TPi+ewnlJP9TtkpSVfi0KJzxY2a3JlNgJIGK7SEJq
uB91a1RxAY0f1zUzolptM2lFH569NiTxq9UydgViDS2ZCs0id7bdHKltSjT4oZ5zdkBXt+zQ7PeL
aZex6chuIwO9skp02XkxvW4T1brbzpbToZmmdDPLw89p9j/XhYRWmLePwObNq6wbqm03T1XXyF0a
LJ+TZwnEYJCBxowTs54Dd1Ms2evQkX1WGwMTg93drbM/7DsXFLQXukL6NJ/zwRiOHra/LShDszMC
Tm6Uw7d+WnGdLKhvcomQWtZwFLgXuBKIkgtSvkwFmRXM3sO4hE/hWAQgqZXDENYliEMtrGJWgUCx
tvdhvl78FoOVJUiIGJpxP/b+p+S0Y9akSS7IaDlHWwx7kwEP1l9omuNBMr4XLh0CbXuo4JxoNbOu
toweRw/82vMPkrCsLXmmOdWoMOvh8BzWw6E1+RaE6bWFvfNDFdP4d5z87DMEKwmARESfXg0D9nRR
3ZM/OJdIDTfuyngpi+K8dkEMBc70GOgvwQ0w27g7SxtkZ9oEbn3PlyYyjdc0S51ig2JSHdH/fmEc
MLdqzedkrVhvJ2t0t3lYQfjNauulJkFf4ZG3549jN/4e1fmx9svHSbT7MVgegcrqRCFTjx0PtzZC
DwBW2e48u7wETLc3ZvNlWjA9yPmtIF3mINAg0tBTopQLh2OFYQ4ytvW2hGl80YHpX6uqAfpKFTmO
I4JVLWS88jgqQnmkUfYcmghL+rz/Q20Rrj7WaPoDyxdLy59ine9E2e8yTz8Ntvlshs0fd11uBxDQ
GH2YAwkj7bfvGDPpfPmxNpu4Ve5HGvqMG55xcknK3AxFh112rH6swreQCk7Bpm+YCZoaYreWXLlp
+Jm6lWB9XY92vqAhKPV8JJjnofXzO9G0f1Zc+4Ccwxev6ze1NuZ2LYM9f3lFKvdxw7ea20BCtTAQ
lNrmXV+Ah5CvuwTkWQzQHZMK0w1GgXE75RNhh2L6sPRKLjU6x3X9lO5qgyYNuw7PWxyl6X3TyDu7
4DHH/lJsxqood8OwSoSV2a5PO40OIWK7sti4bdEvMXkO3dbl1toI3Xzq1H5eublrbmzexbVAAM/N
mJMhexwc8OBJZQV0IPq32k2HzeybP2AHc7L0NXrKtPkVtf2tRR7+KBUNaa+6TDS5TRtJq6i1RNTA
RONPUaO06aYAkbYuHqygK+OxQmNB5+uhr+Yf9v/poHrboHltfJShf4DsZjGSRwOB4jZvp7i/wZxu
aYDPIw2pOuME9/VZumHS8j8bMaFemWYGTxevAEKfO3IRzQ0lh2hFRpOh+0brT7Z18drcidd6nHgo
2CiM2ZsDwQPXkcYOgmeXjyanc+mxJWd6ny7tSzOXn0xmwCKttS/pByGhhNFyzO6djt2NCpHNhEp6
28L3tkTK7Pw0fV0X/0HX/ndN9qvqm7gs6+uo2o9OI39sDJhIWpDiQrDd2PZzi6osjrjU4qn3KOjI
U2Pjzs25q9J7NxouarbPQlkHxx0C0OV3GqXNXbn4z7RSv47hLa+eYuV6Gb7lkD8sgz7WIrgTQly8
qoP3EdPBza2rKkBCbLvck338oC33o6+yt3Uaf+FnfsvNud8GpnOGLN2Z2gBmjv7Yy+gc86mf48UG
6S2ENRzWcAQ0WvdObv7Aam2Et+6j2jsqv+SWoblpabIuJk4aqWKfXYOaaD3cRdvUHY59u6B0t9U7
+5cTG17Qg3J1n62EfzIFz0mIMTww1ZMQt8HwZhLF/41uXHFxCE891DJEiQ4JSbqrGcuAE4fYVXgW
cY9MmXkOg8HW1kXPqu6S6l5Pv3OU1BtnUe92FuYx1V1P2Qw2FwQ64wE+BrtMddV2aZwuUeR5cp26
MEf6ubPDk56pi7+1uSRy5AJs0gWWckV1puv3bMmuUzmc0kZ9j3BcsyzcuEfIC0ZFNHza1ekub9E+
m3SUkHJyxkP1YIXtX6sJPr8EmJFHgyHKsmV+bJvprufjYw/10TvHtPWXg99zb3Ypop0C15BO6wyZ
tABHEkDrRq3PSxm1ceH1D5OvT042H1fuePQ4exrXbt6A8Vw5fpXMVtPFaOTo+YUZ94zwSTT2H8vp
85hsYk5vYTCGptBwgKGIlXzO6GbkObtIzcOp9uQW7LUg7T54yokO2HRrdhAR12QP65Mi+kE2lSzF
PCZ5H733hvcWWCWcQnoXcMIGhfkYVcWJ8kHWKaOE0W1Q5QK1P9Godp56hAhEzfIMY0gvdfMIZgiY
04EDzTDxk1t8dEgwVnZtI8u+MEEV29nmiQXCjRbTPjKFQ8bOQ/GsQ6JxSPn6bdX2jF7HTwZ+9eqm
010GcpcFbX63xVD4i0EVwCh2OFAdYMxeH/oox0xpN+qSmSPLd4s4Zwx8gbUqDa6DMwQHlba3CO9H
23atnVX7r5EIzSNWoiVetU86qt2w0BUW92PdmbGuXIEAnLVeoYi4mmgvtiht5U5YwL/litiu6RZM
/qhBupmegUkZh6n3Mx6f6asN5dkK/6OdAfpDJ/+FxYHu15Jc/1L+Qjz1ZKrymKMVGyyWIQddQL4g
vwsfdWC8rKF9HQP3V4TA0IPj7ycBLT3ZDBp2cKfX9WXUwXmpqLv0xU2ffqtsd6SIbYPHd6ss+Nbc
/NDtdByQLDpd8Lublvcgsk3wxn7ZVbJggyAF+1BQ2ITQJGM+qxbYDssZk3Cyp62K2svo2C9+FtCh
oJp3aIT7EcQXB8iUJuNoPsucua/1vde16Z9xlhzduj8aAfRgvx5u26RoihcjN+7HOnvNc/8ujQwW
dn3Gj3Wx1UOEwmxrK7T7bXMmPwplW2nwGK6Kbe8WO7MHNlbznV/X9NlW8ydGqUioV9omDnCzJzxD
T3XD/RW159E3LsJWr2bAtDSAbpiSodX2mxSwKr2u3vJbo0/aKreGQFPBDKugY94h9nJ3y1WZnZEo
djHu/1ddMq3L9JzD8vVecwlRVrLSZoz+Tv7o0b9kOt5bnVvfaDAO2snPY9PdQwADeTbjdgz1VwO0
Ghu28TBHJUpW8YYiY1vWNH/JpMzn19wSv5tOg/Tah5kkf8AFcSIN9NL05pcnen+XmtnL0PgX1AEJ
bzbEDLOhQGOiRvAVsNo08nZ20MfNihZsLoOz0b/rEe1fNpZniqpyqlScrVlM/kbbpsVUV/0iXP3N
MfxTicgFX9Cbu9gxPTQPEyMDWGrI3QIhX1VDyCO1EMAKLsRZ7/j7SrOM4WTMnZqNT7ylN5mB25xG
Gb2QqLxXUZ70lvdUmyUKXu9DrOjuEKcfBVt3YHiHyJhfXHR1k1fFVotuF01Mb61rQp8XvoIAna57
npbsgJ3lwVgzUIf6d1p5B9f1GHe+mw4Si9xqxOJr8TZq9xPsI9hUs/7iVH6uTB7fESpW33vqgzBp
guBKYuCfHgU2xKLxw0yYDGQ3V1b4pGygoSqHUuxhiBOtyWWeZmRDGaYg2YjNUnyYZVm+sEu9dqwh
HIVw4K7Y5oFxLcvwXsgRraP5jKXvCQA17m4OKot+uZ1gh990uNF+a8hvMjthFqwU2QJPQvhlgqYF
l1Vk2Pux7JhQHULAVwaVtZ8+dOfvXWNlkjLW34HFydNG+eMthjabGWEsb8nxBbAJLBAxi1Bv2Yys
yqwYyce/HE7JrT9DrHdddcjb9G7uy+cmas4qMld4Kc12SvkQIP4gYi0H4JqKANjADg4efV+hQztW
FJmQ2mZ1MmZ33MAJnCZZQKS1tpFkY32eAwNWZ9G/s0a9Bcpx9lQN742Ss8HHzYoB7dgxnrbNEHe+
sy3oUNigPswx2A0yGd3115SaAUz6nB8qudjcDLZ9ZmV78cwGYhcvJ4ahYhutqMab8QMT9nUiI9wY
+fS6cIaDwBG5H0X6UvjBKW2Zd6P8rh3I8XKH8cDD7LUvgfSD5dRDJ3eOndwAdDvPALvQFE7GdHaR
QrF+xk3rQi3wi0V5HBYLhGwE2uR10PhNvdwLESaGp861YmX15MZVRoKHxAYKKY4GkbaIhDDfyCgc
94ZDEJq5qOvSLvC5DJPRvBxQVO/9iIMiqpqnwZgNxL3iXOcL0kFexzY3Iy77qdxY3TQgZM1fGaq2
lnaS0VreLWYyVILc9k6Ey2TsjOWITA7vG1w5RQG4OrwJpV4FE9uK6slanInb1n6kDPNg5P73YhXH
UcEFkVm+hY2dmBX43fLJL/dhqHDgDdz+rMztbO2pdUQMAN0aD9yUVInHrZSndg7uYc0SPHIxflgy
663fc1cnBBjIxBUcf2bLYL12S7+JEEzEaT43MPxTu81lWiZRG7EO+gYzgkhPHlTngHA01la4K1II
PdcnmDd/rmgt4tjqmRWdENjYnt0vf+YAcTXYpjVyRa1cNrar8LkWzRPBxmiCSZUHHnbCKdEOt8qA
cWbWG191/naR7n1L0dveSMMnDJEcRSWKB3NA+SPa9U/W4X4qUvWiDBluEaWCzWU5W8hYPKaed4/+
ey/ygtMNCRKgTr93JYftoFkXCgKaaj2yj1fLa2NHPy2ymO1QWXdNXh2czOPHaRKSnTe5x2MjULTA
eY8+SOG2kazrgTvA9ucv2JO+3TF41q37bFfBa8RMu7EZFRxXHfzRfQhu9CAbzdMkyvfIsF6WwPmK
pLfgtUnPKy4mNvDufZgwBfjtfA1mKtiE3QG3jdO1xxwMNp0v+MfminGLJzvdyyJugxwYMxW//Zkf
66YqwtoXz03zbUd8L9N6c7zqd6aByNe0yZMsRb0eujtz8oeNa6dfzOXrxg7Sft9Qnr6hCo2PqXf0
A2QQ5e+Wm27DPjxAkrn7KPXBJlZrikHWmES76a0wnNepW05lWoH02k+B2/Bmm4zHinVn6XkMzb7/
0LtgoR2inChdwd+Bgof5R6H8rVeBBMcyOQTMNxKdOtyeHJi2Nmi7t7JdWgKs2u0Tiy9DcBScJ1wS
Av1omo93YeFc3Ck6WDPLgh1cU9cAfPf5GjJPGIPOArkZ3s+4YEdkyLQORp0do6l7yMgeAQ5LMVKu
wzc4ibhgKWrOUR/9KUzZYuqU6OXne6RXe6qcLIxYBkF1MscHjAqwMtLfo4s4DhfCutWFemuH/qMr
ljtylulAUqLeBXYLKGYWf+ys6XfSYYqC5ZxM80wRuE5Mvwm3LsnZdoUcGcE4C1G9cqJ0zLlaPFGi
zOs8FUlFJh8JWEXc1gqSwM3HTTEqY9tnpG136bxbETNjBoFjNpDb83zHjJMacJh6YMNaum+zcPQN
fmH5wqZO/S34kFNfsrD/ymzEQlHY8NUC2smLnGNjRBXe+eaFRexgWogUjG5M2qr6yAZfMzEzDEgx
Q74Z5t5N/YLQSElH11JwO3QsXYZVZ3d5Fb04JMnCp3lssbgyMf8Z5g6UodjSNIaYRwb91lBQbmaX
Q7NlyK0gVZYAb425bD0P/UFfuNxPUgXf01LKGNiOp34AsrrYM1ZMb/JQZ4VVuKubSiSWLL4csnm2
RkrOu9+Ibl83tFHNy/zVsfftABBfQtO9+L7LOp9Khzw43o+OYM9PKySNbTZXxLqu8xeQmQsDhCGv
NqZL5cs5LpDf8+Avpq0uww59LZIu8J5Da3BAFmkafdsiD6EK++yVawsBR2Qs2yGok9XhDDE6JCmB
olislHC8YoS4M4wHWuF/3MV3znJgufO6meOrQzbnusVwaKoC+YECB4HhbHf0AMgtB1z1yFE2xZZs
HzthLVuhPOoSRUGGATjlr166Tx4erPvAduvfNPSEWyNigDanNruvy4XirNYadkFHQzyXpsKX4r5A
JYOCzJwrU+kZsXbVI0qbdpc6zRyb/ljxAzIDtT1XyJyJiceRl4kT6jyU28Rvjhs6ehCAlPQf9Gtx
R25l8OKnXvZjwdc9kdTKdT33c7RTq2Mf0nrIY2dSYLM1ToSuwVflFfZAPY/p7WqNeGpoyEkI86E9
tKUzPtINy+rCdZSAev9w3PaJF66YU/r8i0tlOjag8NdMe8suTXVzSJcGJa1VObtVuZ+uRjupchA+
3Djf9LstaMtQCQwTVLrtV1wzPrqudsj1Y7XKZYv6AV015TPURM5T9lcZlMafoR9nNPWuCs++J1TM
qKveG4C8Q9W4Yxxm1EpCUw7OL4BfzZRRIDqxdNqdcYNb13wo+3sdyPDTXZyAV3rt0EoYhnghLKR6
m3O3uhT4ppkzKgPNjZH1SV6h1t70Tn576nB67wlUmw8N1/8dlwS7FY8ahp6AMkwH5qNqeFOW3jIo
wVQBHFW73K25y42AuJHZTKHnWvz85NV2ejesSMtL56Y66bKbslvLg0VrVFJ6ctojzEBek4+hnTiO
7/00M4KCokEDPJreRJri2FKXMhRxnSn/HPRgAauUy/tkKRhunzHFjXDvL/NCnIQSE/LyOmM16Czr
XaG6BIqK8JM6Zn+slEKvUPh4Y0MmTtO0w2svgOLTPLQPTonEYK6t22uXL0/8yTib/doi5qQQp0K2
R5o0AjDX4a6e2P4PU9X6e6l4OcvSr78HS3tf4VhNO0lB5V6v2fhSg+E8+CGnMy9Z+sz5Xd/Bf/AA
VwqDa9+zAsGCJAOx3vfdjcsWM429nW3cLHJRfglrMzp3eUYcZ98XpARk5W4sovCYFZGZkDrJnoXw
MI66UV+kGPDwr6M+pVMl73TXzX+lGkinMnCxo3opHwKNDyLt6/7sV5Q5tX4R0hZjzQ+8acbJMVwD
lUcb3DsZ2p0Ic0LiFNJibqlwPIP2npdFaKx9q/VMfoJ3El2xvmphMeKCj8R5J9YHpMnw6QywR7sx
qa8ZQx4DtTOdCf4Gah95vKSrae2tzG7Q3bHTDk76htAO6STBLe25EZOxM2siOFQD9euNrrmVCoO7
WbYm56UX/nJ4p56HOffgvi1eNTeFPsPovsVgPtxROp/uJW6qHQ6nnG7wNj1ZPMExnop+Z6aLlQg7
ZUnBB36XtdFwdfFhJ30wWQfLKSkALbriSFZViWtsLnbM98t+kFn9q05D2ABEobta5c7R7XrxMImU
a/sm5SwxihDa43DHOynbQj83ybDawZ70h5QCEHi6fpr/dDdeb5K6vfRZFmzwIfoxTenROSq5X6uU
NGGrB7GmT1TcTdCbZCfOgmXU0e5FdZ67R37cHQwPILHUyxDLyUecUHjmPfvIik7Yo/9VBBU+hrLY
uShVsMOL5gFp+WNYuOp5sMR8hA+HfUBpn8bkfiGbxWAcMyWpcjtaHWr+Ev4mwTHH4Taghx528xrg
DwxkBd0/DRHaGLPEFJ/A1XZXr8pq3I+DKO/qEDEmV2kZW3kqPru07p4EhZZ7/JiTKWLIxKkiXIFH
TftdgjVspnRRx6Z1ouPidl5C2tG4SACupsIMlVYloHZhpldlFO1dMc7OwHU0VvuR+PV0O6QGpUoa
73EKtZsvv2a/9J4MDhGRGJPyBn5Mk/19AKDAoW+ONkgfnetYrFxf/e7DVEZxnQYYjUU2mrReyd6+
z+oUB33HVAekbwVjYvVDuIDPjoz0IR1wPquWLDQSJ8WAkPHcfVqbqA4PQSOMaBO2Q/dMpot8x1ls
TcfUqat8x0UaIS21gzK4IEKQxq8RVZh77xgkYDzSUVhhJFwpvH8ovNKpSiQCvE8nUmUU46e7igFJ
mZo8hUqDiSapW9io74FWsgyRS6Q40XIxjyQfTN58syRNwWvjDZWX5EslslPhlGAgQXjLk+xbZ/J3
GV4CnjY4r16llWefaVupIfEmGT2RjIXobGk9VGJa38yIyGDXaFs51EiyN7FH+hvBFd5tHNU+k8rK
NFnV4SK2xSDR57HWzJjwzW5dNkpntYLrXfRk/IxVNvmIAno3vw8GCRQtaXRqnrP11nZFgrIM78LM
ksCrWWi/45au40bXYbKaktfWRHDQJmOluhZIaCyGY+b2xbrFHUKY1GRjJ0xQXxPPEc4NbyjjTOns
lCj4XNIjB/vMg6Vtt2vaZn+yKuB/nZCjIQ4Hnql72XW3T6IsE4zUnmt1oUZraOKpvM1Ghui78Jn0
junFYVt9meeai1n4mgrdpl1WZzPmbgu7X+XQ54L/8CjwZiRTfUb40W5CnEJ3VdVbhIKhBBSJS9gS
i+w83ARZmQucZIS41o5NNZnZ0UijpjwFzAuoiWYfM8MYYsB9yLlKbqkgjlvuMz15JJs59vRtBvNa
JP+NxF8eca2JZ8tP47DEjCC/uuDZZRTLcab3dHNnOoxd/HsGsQGpui3k3lpt8pKYJCIuBPhCgCwd
yAnzY1RXx3GViG69bQEH5lE5WaWwdXhk/5Gl96/f83/PfpprQ0hWU/f/8W/8+ZvXQxVZrv/LH//j
of2pn7X6+dF3n+2/3T71f//T//jPf+Qz//mV40/9+Z/+kHCk6eVx+FHL008/lPof35Of4fYv/38/
+C8///gqL0v78+9/+/zDaRoXvVbFt/7bPz90/PPvf/NdMuX+9f/++v/84P1nxef9j2/18//885/P
Xv/73wzf/zvqk8i1AqIQbOocSV+ffv7xocD5e0TzgE3afGD5cON8k5quqJxPC/5uEQSO/YnWD6JV
ELL97V/6hnITPmZZfyeG2fH5S5f0WJ+g6P/1o/2nl///vB3/UpN30BS17vld/mspHjF/wNP0FtFT
9o+ii/+aPz7zoIqmzIx7MXblJ4Pfcmw5dGD3o8Y3uD7m7BQOoz4EaE2f8sqsLp2c1WERuXrJGFWR
fTRF8JBnXfA2VRXSlbr3FxC/CdajmWbY2kZOGhUw5oSRALJiqzJH7ToH4dOhqyXx1a7V9txCTXrJ
me7ACebg0thKIlqLRL/lVvTuTC9fLnMlgq20OwRE8zBfGEW9nzVcomuZdcb3LOrqV2su06nVAIis
Nk6COidIdDCVxx5F77Uao/6Y67Hf6i4ksicgfA8XWtixPVtsuSR8mYmx+NWpAULUF1OO9mUSg3oU
4eC9z60sP72xHmGpaAV5myhK5mZxR/eROAZrF+W2PqS+BtWsqpF1h171U9AoeRwGw76rlDNAUprV
uyU9+7uaXcQORjQ+TlLOD44zyuMqPETb3Pi7xSwxmIrAPS1EwT0Uzazvu8KqdrPpZL96uiuBRqMa
k1BTyLODvPayKJ2CjJFlnWiT2NIAPPBo21X17Jk6SExym07OXI73WWAhYA7M1t521PbebNRFPLqV
vSsAiUhnqlfcKKQhdcQkkfedRTzJGpWk6xBsu6z6MI32Oi82qVQ1k9/q+jruUrzIUwptzGgm9nCt
TtyaA7AAmus5DkrXhk0IwHmYwHdQaOVFDUo+2d2KzWfuQDXdBd27NlRc06e169f+lkBUilMZWc73
WszTSUVkWmBDiJimjNHYlH7b/VpDSCC/c9IHqQhrT6P+DlGbtSFvT0L7LMOpsc0qFmVtbXM9NduF
EvGnIXLtQ9Uu/laPZodZp8Weg9mWYw6NqekY5lW2RXblW+odJlhSMmvDwTa/gDYhXtCPuezb7sGy
JqGdY9BBcH1Uno56NzHsNVXBexVlPo5Rr2G6GRPDMCKkdfwNkYIxcK1TW3etRRoMpIJdO8rXJPeU
3CxPGEuWtTj7REdK69pGMwlHGWYRLo78KLXXvBgkESZwFO4uXYT1WpJC8EikkvUSSuqmTblg0/QL
/VbPa8V+45nRdfRSDmO1ON/eoq33Ls/7JASc2k5WHh5LYrx2DVc12nhZqzP5JMElJTQFMXedG78w
to6nldjqhHV/vfemyL6aniXfXWgCdAgNPu5pRCnTE4Z+Xbt+Nbe4heXewyp6j7h3SjeMTIjXrNJU
D8KQRndqJ0LRhnp1202jJXg3oTnOB2FO4xV6St7Sxd0jnqr2EJRk43IR+dNulsjHxbj4B1Rby6Ma
yvbO5jfc925XXhp0p0g5Rb3+ybvSPjraUUdpG80zaEEfL4PLzQkw/9Epc3z1jBT8IbB7eQeI0xxL
LNH7sEjDF5Jj2oco8yqmGLNJCnSr1yFU0Vs73tAK6Rvq16QiB5KKSBu46vJWx0brSvdjo1BCSmgV
jzPpsdXWM6X60vCb71NhQfEAmjBSFbYbc4ISn7DKSvwBxkC/bw4rje5z69WESszBeFNCDzHOdpBZ
yl5GDHe28A2yFo3+Pg/y/AqwIB+jEDKptBXsrOt7zZ0c6/KRLYm9yybC/5Y0Lv0qnggl3WnW9C+n
VumxNWWR5Eadn1OzwE7jZuO5RDaNghKxTl/jJ9xkQrsvcxv6JwQR3b1tL5PYRbahnlm2vGdrBeCc
lsD7TJHpnNY8ck5LWrYfpbN2zhbHLXCjonA84RqCfC7kzUrtEUhiNNxvGTjirkBac99lpGo5BI/s
VafR1g9CRvsp96ZvoiSs47SsKh6LLruoWhhg+8RY37DFh1UaOeRNHxyKsE1hBn21L5tFb1TBO4gz
XINjjkKwm2inCk9RJdmqQmiLPGfqyqcAxVNle/o4GK3cYfxETZgtM2ixRpRp6tvWJcz60Eu73KIh
lju4AU693s7VVWnN2pT62Jh1ZbbnoUOXrVZv+l2klX+0mt77jcKrPcwsSdse9a5GolVn9+RkuEAA
FmhgldvyL9MRwSGajOaD+LnyYR4tMrrbKQtvl2V9pxFV7DSPoxuPWrhEY1TOSwkC8IoqzMadXQ3z
ieq38q2swF8Y0SmnpEFq2Be2PT4Lwn+u3UIHE6yrdef1pnFA9u0S6NS1uzzytibpWlCX2h5F9E1A
n+8d/ydz57UkOXJt2S8CDQ7hcLxGIERqXVmZL7BSDa01vv4uVN+xqUTmZFjxaUgjaWQX2wPKxTl7
r81f61867Bj063z9mgIUTfkRq+Ru0ugAmI0GcBEJgu+1WmN96+heYiGIS29QQ8pMamkXstbBCAGj
5VrkIs7ODek/ObNGdPrYDvjDql7guoN1c5gLOQxQaU3tkWa4uDNNNG2UrDJaRLxQ04+wj+zdxEL1
3VfV9E9nxeBbMhxWLOMRrXRqQsVRFln6A7IYvZ9OmuoOpFy5MUozvcn4sjyzsFOCCjTJmj8KxAQN
GGRUQ14m5u7cjQwsd2aKZzA3dLyJhkIi1qfdIVkE65Zu2weIhPq5owZMAghuUMcgCVNdgDK1WbLV
OsvG21rKCzivzt4wc5tGd+97vQvuaQp9c0/tHXxBXKccDIV9XSoeUh3P/pmFjfeKPl9zmAxWC+p6
wgsSIA5JDbdWZlN5NHT6a0Myiy/SdaLruc4QtPoTvt6RAiF9nSH1vZJtJlu2gOZvahpZsZPAdC6m
mi5IW432T72BZ2T5ER3vqCnrm3akdLs3NMriJYHymj5ocOCsRFxlPPjRqzHwzdss/ZVWdIRRlvgW
eQKcJB6KwjECpFvtZRxUGBCKOZT9pkRA8F0MXXA2Y6zCexM4Z6LjvNUNpVEjiMFKIHz9ueCE7w2s
/h7MYvUyNNU3mtrmq5MSTEu7bton2pR+05nQqWvD7aT8auB3npizekU1tq3aqySiaxCSCHTpGImO
QCLutmzksmdYx8MP2Y/Orm+chPo3CCyRSPUwCdXftqUzXnHuie+0AfkaIhLbw5oX4jtmo0RYUqNd
18kcQFsyg1s5o4iRvi7Qj4SGe4902FqIWMnRHmQNik+OyJFl6BmJlJ6su3BE55bmV6lRJd8dLUDJ
nlsBSovBPvYwJjYO0Tm3YUURicVbXtaBiz1YQLYsyrHcVY00DwhU54tWcX4DqG4x7Zv5i5incR/Z
cYzzpe68rEzsKwIe2z3OdwSPsAT2UMlaqjCCmBpXlYdokYJOgmzfSvSsbGUQ4RqWhQcp2Ty34ZAc
yrLRX6bWLzDoOdhR3EYTR3r7k9eZpKB3CCV2XRYvwKDynyyKe3RyU3qABOYgTBndMxWaAvNKPNIZ
FhSlQpnfOn2hn9FNQrY6Zd1uHgeobSzk28CHkEsV0PEKac1MAOCwklaYW+zq9tZXSm6Uk4C0StnL
k8KOc5mtLq7uJNjZuUvCQBrOB42V7aqYuuYYpCkhJI3m8J2NtGoaELh2IQSNeVU98EfcM8GG6VjW
CvYTlgDaS/RKfWEutTEsEFYDqdE1sWcYyaNEq+MRm5hf8P8uqFszubQgXxF81ONxkLhD51DtAqlQ
nc65xya7uRhZmM/rudC9vkbvMYQVSQ4wQ7BUOlAkKMsB6CWuAH0K7gGtr8SdJt3pwfKV8W+wxF8d
sK+iH3XRFP+0b0/Tb0/l/78ew38UXd4uh3oAyvmf52oTVP3/+xS+qb81Ubr+8/97DDfc/xiuUiS+
28IWBAHztzp9DLf/Y+gkw7qc2lGFuroF+P//nMJN8z+OLTi3G1RCJUI/8Ven8Df8cpsSgePYBid+
h1Bkzv2rFMK6JSXBqfC6diqsntUoam9moj5nfbF2aqaK9Met+d8qwJ+n/lXYgKlc3UDIYxgOAExU
fqsQgI7eYh7nSFwG9Ih4uin1sdshvgi1GAemzwdbfvy/daB/iyeSupd0TC5QWYpgkNXFcWLKYcS6
mI/KPLpiLnG+uGMbXsmknW5rSEewlBrrlkaK+3cJBNYysqMLw9KlifhGrS6zTqF4UXRMWeV6+ZP1
iNa9SDFMZYHbnRhLLDl6q8tkzjZ5vyioMNoqh6Csp1rVAfP+BJ2Wq+3Y6ZteBIlPXZUFtu5r2c9P
WIFAicjmi5u0WJkdvx+waJFvq/6dB97U2f58xCskviWFQa6QIHueF4tq0ip9oaxxqLkdZl2hSXEW
d6O6dHHsP37+bD8YxVQGgS+KVB4ufBUoYCedlgRFOGwsrfS9qXWaqz7Kg/vPRxHLg3pzbwmw5xny
hVAtc3VndTHNZIKKyYC2QHvpLhUaVMx0BT7FakbgZ/gFbtwUpZDZYD+nKiwoXXT5dZSDiZlVVJy4
t2IVb0BBTkipDAfvhKN0Qm/4vX8knYgUXWQBhRCBXI2Yib1MvZvC0sWsXml0nezZISfEtW/DUaca
Imk0xLsEnClnrQnAIPOOdo5o3frCnFZdEKFk3jADRKdeytV3zkvAB07Gh6PQF+m6uTy+P35nQC2G
erGP/4q+MiDADDlqb4FnUeD4P39Gq1vyeyiTIiKVTOYz7szboThbKhvJBztKR/M9oq3cjSmq8tjy
j0MOSe5E/PkHl+ZQH1WCWcmgc7iKtQzgeyXsCAb8QNP8in3GOQOu1ni635983Mtvf/P62Yaj29KF
yASP/N08ojSUj3nLtzTMv5kB9bQDa4vH2tKDfYaaYif7wL+tihFmh+qkB68VME4+dD7QCYAzpCLk
+8/vt1jqsn/+KO61kpaSto5K02Cqe3vDI9Xps1txwxEb3hXj9FIXkFNQc10WEITxu6OGnRFmi+jY
hsaJ9NL1nM7glKaVxSFDlzbl6LeDJ5XRhhmT2maW1Dx9P3kcw+yHloWwb3N4PwQB4ZdSJ5Kf3s2x
v4cl+9kl+ZMJR62mm4pCXFr3iC6EG7tnYdfq5XZsVYprHGilmKvyauCAuSslrRXL0LUt/cfoTOlj
f/z89q8mPt45CvTIAZYALyXlOuaywo1KlQ2yAsGt5Q3BEsNdl0xsIj8fZv2Uf4/jkj/Fv4juIuDm
7Y2eA9Br04RrRJ8QS7SW6s9rW0ewWVodYqQh/Db1RHo1CANYVrgR46zfff4bVgE7/ASXCW+ZfVnb
gFOubnoSCHcqK4hoeQW8HOWmiWIZL3D90sxF/tPGPyPPBs3NTqXVLNf2xxv+78Cop1jDLYL31knf
pasXNJw7Bpa22vbFoHkZtR7wewZaBVHXXphl+p0WmA2q60g7cd2rGYZrJvqbgCnLcQQFqfXLRkeT
cUtknmYMQ6DEd08ZF1BqPkCG/fwWv7vSZSiiNU2q2IBxli7Rn/N0Umouoi+K52XforQNWVPQEKKL
ayO8dzU395ycbWKFZss8RBlHmM/Hf3epBls0SUGJxyzY8y6T+x/rRBnXMOxSv9taLRqc2DTQtOCm
upbSOpVE98FQjlCQt+g26bSwVjNHNepgUnU8W/RnatBVMoPMm9fFjDfIP5UTvFqUljeIwdgCOqzR
7K5X+wanLHIjGhu81KoRL0GciqNkgn8wij787uvAPj6/jx+NxxLBbn45FzDBvL2PcSDmhKVx2FIb
728iXaS7jDLMNqKsudWt+i9TBH9fH81DFgDODK5hr2YHPbUKu/DRV1IkcK9qqPX4K/IfUe8sqT+T
9Zq4NtX8zy9yPQv/O6ohKSPbBnPgetQqwi4tFW2+oYb/VwO1RRVKcaM1A6/BEJtpWkSK7dYvYeMo
C+W70AN5YgL+6D3i5IWQwwLjyVb/7a1GvZDNadFiFS8rzuWFmD0SGSgu0fM4sdi9m+v5IGydQ4RB
n/T9Yoe2ve155ryyw4SyEFXKGWHT/dfPb+u7C/q9pySnm0xfm6tav6tRX2HMoyc3F3jCMdUl+65C
I+2PXXri3r2b0RnKJdqQo7BF7v06Mq0d8A8KjR4Jzt6HdgSAESYg6qsaSVg11D/sqvMfPr+69wsZ
W2XhWOzdreX8vd4fCtQ+5dQtrGLl1i+ESYB90Xrh9fpIU7HG0rXo89BD8OI40/gUQzk/Edr2fpYV
DMzrS2+PVrw03r4yoW8rwqfwekUgn7RoJ4xR87dyqSn9pIv4Wy4Gj9ab7KIfj9M00lfIwhJF+ef3
4oP3iQ2biVd8Oe4zF779HQk0MCuIxnFbtYEGvSMajAcBL+Pw+TAfXK6yhEDpyPznOuvo6jixSXkj
qwV5s0s4S4QupSGa42B2qDryptN3Dc30o15LqvC2lt5/PrziKt6s3pRs/xx+NdGnLjJ634AAw961
w2WCft6icmjCawnxy3pFkT23CXPXfzOsZbGWIqHT1erIU6ko1dKBoJXOFy5QJnskwwn0BfBZKo3j
6xh22IAH5ZfPNH4wPH0+/AefFlf9f4dfraRVMWWCsua4xSKZ7sNWuyrm66jg6xrqAW0fu7kTH/NH
9xntBttQl10iH9nbt4ltDPTpxfDZSuS6TmXkhO4U2s5U1OuB9d3TC6FbGDI3/v2lIgCkJOygb6H2
8XbgrEKdbrmIH2w1QFfM2m78Pru0FrZxoZXfM0wtD4TfwTX+fNz3F2xQSTL5pyEdi/9YjSvNJDDo
kW1w68s9om5khIWygXW4GPq3hR4gbOyibE8x4PHzod8/XYZWy1aUwGPTWK/vvopRn2L231h6Jb6C
hnW+DLAh2l071RifR8IeIMFkiwLi84E/umZXV8ygDrZ9y1h+2B8btD7AS9hMMV1tZYVf0jIYj3Ps
pMdeo8PZwG56LAl7Octgxtx/PvIHl0zGKrcalZCDLXW1zjaugGA2L5+xgxufLHhrH+c+xa2N2eWq
eGqJTkFgJ/XCObHsvt9ncOQwOFw5FNMM012ffcK0bc0kA8U5TFhXk6L1X/MeDl5Mc0gm/Y4Mbf+5
WdDUdeaSs1LqpQXT/lQy6wf33hT8DkMnXpR1frXJGsoKJ325RDf5TbdDKYSBpHfoMQxNckEQLFhU
HV/HaPfl0+f3fl33Wo4gb+7A8tP+eOzxmLUNtjwWam2BVhtmfWVbYXebxvTMmkz7yvoS7NwGcWI+
65rXiUZ6k4qNfV6p4eW/+DXAKHTOCS51r/VBUITDmGBFx0E2C3WwQ+SjQzhGZ3mVsWGpO2Rbmgwv
glbTPH1O9JuYCtAjHmQL4q0td5//nPf7pUUl4HA+dKlAsuF+e29cJ60MFGKYYQdgcBC3ETX0X/OQ
jEnD65ReZ6eu/4MRWdA499Ot5uM3VnO7RFmUlCkTz29VrNcFkvct7LtpQFhkz9Qjxua8DTB0bfHJ
+M9kwcxXfdgVMzw1t7vnXDXi20fiRDZklt35Psfq7ed35f3ewuAM57ACGYbJ7Li6K1XIE6pztAu2
C0lhh8mlG898qxnkqbvx0cTAwdgxlz2MYGf89v6z1aNgGdIXDh1niVicJM5WGWixsTFRJS2OelFj
igG7D7U7xL0KzI0UQZAhyQS5wjemiDNRZiYXKXbp4BBqXfJVx60zXWpORTCEX8lTleSPbg+bAuYz
5i2O9KvZLJ1LR88bSCR11OnQn2IzbRDET7p++Pw5fDBpUHAVzJkWRwdrUZD++eUGs9kSOYaEB17u
0tkt4WkegsxvrZuqRaeyQ987F7e2U02gSE0/sE8tGR+9rRQtTdPkQK/MdQOgJykMU8jyC+pS/RDl
2G2k1RZPZTv9ZTtpmaYsPLbK0BEl0+ZZbUFkSYoxZaEZl8ESKk1V5iXC9LbNg0VQ8PmN/eiyaG1I
jmSckWiSv72xaTyQlKFXJSUvPd4YDQ60xk3UZeha3YkS8/K3eruD5WKIS9YpVPwuv70dqgVeVYcF
vQW6K+YuixPEQRzSjslEfmZTDdlB09CW9AtKkUSi+frzK/3gXX0z/GoDnZg2WgqFuCGOy9DepzW4
rL0wKbqduKUfvKs2V8rBk10N59z1QAgZ6wGrPN+wk/9jtFa5zd0k/EJmZL5NBVTeCOPI0c7B+31+
iR+ODHkMIbPJscxezVZ9KYHGhFyi38Ly2SRYOY7zNJDgNhrioEe6sREEQ3iaY8c3nw/9wXtkG7y4
ymQy12kjvH24dZ9IES86wdwNu7OkRp0AaMe/I6IoOLGRefceLeUuDr20YAjgfle1LixHQ4OMEAKh
YeJNedadRdZMcBl4DQkY05iPgz41N745+1dlrvX7v7pUSQuISr1j0EFjA2mq1aQH1WGu8Rq8hFUe
93vurLoXrJLgQUvZX34+1nrLQi2KA7ZucyKwlzaouxrMrq2QILF82jgaUHUj/EVU7bnf1E8Il88j
iO5kyT331GwwN/Q7TCk5Rce6OjH9rp7u71/B7kAgNHXoF4jVK+3D3DEKHzWl0014V3Gz7awJtgPI
m/nE3V19pgxFyYb3d2mlk66+PmaXS6G2m2Mkm9Tgb9yyzS7msRtOXNCyt/hjLvp9QVyNQCrHYR7f
x9vXdc5kNqJvgtUMd6G6rVybrPKBVca6mrQgDn6Ae43k9vOHuXwD7wZVFIWp1XLSE8ul/7H9pKhq
O4GPFFpFIewJ8ENfEXh1B2WH9NRtvzlCKJQnrvT9o5P4Qm02WSaSDXQDbwd1bbIFyX3DTFRlFpml
Y/1YRrBocmWOL59f3wePjqEUDVITNQRqjrdDxTO4QdZisvmcTBgwGsq5RFEdTO6JGeDdNUmadHwP
eC2oL78rxViwHEaAyNCNSrxMO6BEOdJ8gJQRaSEovc8+v671y8IZdWn5U0ZibpOs/W+vq52qOIqw
0FFjD8jShZEOY4ycCzDzMS/SPXwNwm8/H/Pdh2+AN8CvQk2WfQD/vnpZjKAZE9xQIACySuAAaCzY
BVrPcxTEU1mVM+PBhL2SZVqTHydt1vOvY0xxDX058rW+yU7thdevL7+INYWjm83kS414NRXl5dK9
X+LRDPbtXyJnRKeag6YRWReTDyAXtx3K9Ke/vBE0jVhDl/6GsKlQqNVbNad5CvAGvFfMqQRZ0pLq
6W/ydnhCmgw1aV7yXsKNE093IZDCJNRh0MnxnxM/Y7m6Pz/e5eTMfEHzn60479zqZ1AIcjsxwbwI
bNT0O6dPSc8pMzv+VqIaH7CnxDqhdjnrKxI4J/1GOT18bNJGnnoOq1We5igMBE5MTJO0fSg5v30d
uzpqB4Ae+UZzfD5kF2wqNsPZMF6FP42vBqr5f7DIVncV1JnhxObmo5dA6HivluM7vbVlcf5jDrMB
aqKeBSk7WLPATQTY4SUEvCQQAfVQOt0GIMB2Zm5rToz80RdBx5YJxsHoRet09f61s+kkBDBmG+J0
55uutqovEwbNfQ9/Gp5cr19EVjjt9dqOn2dnKq5mchnJdjGRk5yYVJdb/OZl4FPgbTTRZ9CwZqv1
9i60kR5VBDfChyMS7TnjGPsYUexoKEjW7SvYGSH3n79/6ynv98eHxMxkTN1kk/V2xAq0KL1kqiZB
YQR7MxoQtbaYn8mCiv+boVgX6ZoIBBHO6v2KKreSJAdREHR7E26dMM8GigO7uu39E0OtV4zfV8Vi
vGwcWRKt1VV1kAprqqt4PYo2vGH9su7ruDZOTCHvPxjdgCRJWYMmIgfI1RJYWnyleVItgJRR/iLR
OPHa2TEvnSxPQGUgsz/TRh3ovV+lJ6bxjx7bInJxbPYyFFdXn4tvDgPWFQsmMgxjKEYy+0UKhLsA
xOoTW8WP7uWyTrDwIhmy1pX6khm07zKOHbrr5HddH8vr0jWdExckProih2YA+jSJLG99xjAmDvxE
XzABsBo96WAGjpJS0cEhAPIwQ0HZukYMG7AeIa3a+OQ32HADxA4pOWODhU+g6AkYUkh9zKF1d3//
maDOokygOI1wWn/7mQAKx4UgOAFpOuh3j42qBZxtiuqWqMSmmE/cjQ9vBkJYsZxpmRHX769SielP
fCpDagb6JiqChTIwuiwHMyj2z6/t/QNm3rfocdmc7JiAVt+lDBFhRzb66cHpJNQrI7gv2147fj7K
+wmeUVy2cGx5ELqtq8TFkKeimqjKtSC1Lo22mHYjDc67xAS2YWrgGVs16ice2++t79sJlemUdY1X
Fxcj5a+3z20oYugYBv5RLcRrPZsI5g2//a7sCBGvL9ROpCNxVMaFD4SrbCx2XklcH1MTdlFou6zE
mnvidr+fNdhj8lBNh9MIzaDVT6qjHoHm7x7BTEBQXSS3gW/4wL8xU2R4Q19xXdo3CgLSiSfw0XPG
h+wyL9KYoQL09l6A37GpeXKUTjs9fgjnhMSufBi+f/6cPxzFQQtkW2zXEZ69HaVWgOxjmy48XwqB
n+xppb1z4GuHJ3bPH71Q7JdcYUj+9e4bUTrOk77khYJEQW8aVx+K4S4oAZHFFn9tI7AYuZu+mcpT
y/TvPs7b14qJH72RQ0mCLYtYnvEfu5XcLcFY5HwyRh8dZwmLlMLaZWIaj2Bn+o2T9gR+uDHUPj08
Nn3x01fdV4OMsTRHwZ0q8b1s6h9FZnwpXcwJYR9r9JenFiI5gWRmsXiDM3faMh3DtZ2F8CZNErw7
gUUJtRMT/PsXkotBHrvI7iUCqtX3nxuzlXeLfyJJJ8Pa8BEF134VRg8m4fU71eItJMWl8IPp8Lev
ytuBV69Kbs4FfDB2Oya2nm+Y2/Dk2AT2Nie+uOUC1k+L4z/vCF3897KtRpsLMZShsRV+TAoULmyY
0UQbqBHYV090wYkb+uF4y81kM7coxVazd2xXaY6DarEwh8mwDbUhuuk1Y7rM8JSS82VMPz6/ke+X
C15CSmTUdKihWL9FHX+8jinfu1a1NP/8mqyBILHbBZmMdQ9//91fDYXHApmhbi+7RXgLHCLfvvlO
aOsk/JnjxlHAOr6LyerKX+kgVPpgsF+Xvz4fDoG6uTohrYd0VvOWW9dtGdKg3pWtcxM1jlGBV4tj
i0+8GDs6HnvEVT0nKDUGjj6Awip6DhJ1p00ca/s6QP4O68wo1MHpYhNHcO1jA/ZzZwnoJfFaZV+n
LmgSRDxSZ6dHbaEgZ9sDtQGNG0lho9XQGYtaH28N1FP2k57aIk22+TT2krNJWyIlhzMQNIXr0dCf
43ALcqsow63ddDRYtqwDkHXwMuZ5tXzMVg6eqhtq37jN8VvixXN1HL+lHEgQ2EyzSnq4toM+7kMI
jDuQO/EZvEvo0cRg0hYhi/s8r2bzvLJbeZnrgbu1DKJoupGsoinviX9BSCKabYKZcjdmICKNHIiY
X5MIShcDeDQJndc16Kf9vFgoS0EBDrMtZyw6yed1Wpn3atCby5RAlR3NrPwQ8CO2cVn4Z1WvZ/tQ
jj0QKZzqEj/zObSV6ThmjnbWUH3YQenMLzUQvXssYzWpOK59gSka4OukDfKXZtjwzqn/3TC7ZudB
RwR6N2M+FkSgvICEiq+oY6gXUkaTq5l8uj11W+1ppgA0AADo4sFDoFjeQxaIHsfKEa+46whLocK3
0zBxUJBqyGXCe6djF9SHqwwvwk41dvYw9ES/aGnB/nKMxseQtgsOMZfOJOyJbWyn8SaCUfkU+RiZ
pdDSmcAueBWcWIrim2NWZOUEwzZqCOAjbggXZU/Y8EQG6TdzSEkmdgXoSyJazA3l+hB45nk9dZuk
6NSrOXUI7h29CrwUQ4BX11pxmE1VXwWNq5/1wkpuIHNUX+xREZVb1tElfUhBrk3bXnfoFOHGtCL7
Ryv1+AvY1yBhjKYFf6nBuZMaGkapETGqaxAKFg4VJtB0YaM5JD3FVFdtMRqvZqOXV5IIqL2b+M7D
RH7gtgzBeQSj9UyoKMZ/GB7nblLn/c7JQLTbWLuP4TxbL7MIup1yiD9VvkvIU+WEXjeO2ZVWQ/1B
VclLZtZ9uNdsENjGoFqohdTqDgTb3hFG7O70uJVekZMvPKDTO3fdGBqPvZvLJmg2jZqJPxudfLS3
pLuMz3neSvAbMV3JWfcJeAXyCVhuwLJhAI7QnaraZ6PRsq8kr7Q8IB4S9/5E0PA0JreQMGk1d/9k
InmiGLrr5+jHnLrHqmiOcZde5HH5VKbVr3rSfrI7JuWYjf6RtG1KpiGAe2sagWIYsP40s3rU7Pap
INaGnK952DG31uewLIwrAns2WgOZuRZLZHbjftHCnIcAWh3a4VWsmQ96WA47syT3ZnTFuJ0q3bqN
fdIV02jclk22Q+S0HIkb5HWMps+2p1n1V6hhTzIyvvb01pcEAMBHrcYhyG/OkrS/5CQF3T+ZX5nr
niwc4JtAkGY0Lfk8dpiYZxUb7FbHfGAY+Z0r419zlt9EKgoIxSJll0V/icGj/m6B1T4W7hxsh0rn
lVyiLWwykTVp7pH4NSQSRN/RiAIIprUOaIscGhok2Kcq14P0hHIJEvizT5IvfT9wEHPcbgBdDpdl
39/yRl81pNrwZhjB1qfl6pljO/O5ivN2NtBSdtk9+Nr7NhQHxf3eVJQumTTQ0mt2BjmDdB5Svmfi
qwdCk6gHElPqdpK2pUl8LbzYUNtUSozoSgmQSXVS5Wig/ExCsFqQosA9iHzfkfK0D0oruvUlsRQx
3uFNlPs4aUvc8Ada6IiDMgKxPQF1gSwVc7zN4goNCUXI+XbsA/em0mBabDifxZ6jfk1aeOFm7s0o
/BtOjV+ZRni3qdhsUFXfAwU4KgdBV1oNV7TWbxvaT9sK082hHUu5ZaN+wC8AQcE6Tr61M/TkBn/x
eWn7nu83O5eMoS6kuh4Mku4mspmNBC6zjfLhR1jN3XZukgNGpcc4iF86rM2zFeJispNLZ1KHGGkf
Aqv5sp7HJ7NurkiVvsOkUHiRzt8OTh7JU5rayiy9SCfzomqIiEFzF2Fu3I1acNPHULgC/9dYQaU3
LRUjZSFMlYLqzu2n26yGb0/5JdoWWrIfCAXe9AYJW72EWx6SdpgX2lU121+zIXsleGFrNSlYz+qu
IP8ReksH8srkVUIWBkDvq1sXxzwmvTnVPeEgFioB7mNd4WkGAEUzSRBsiR3awt/cl/ov0lcWZn+x
Rd2BG9khanm6tPvMuKpC+SCi9Gsh5wHvMraq0Y3uQczUm6GK9mEcHPM6OTLbb3wRHu2yOdemJYzH
5V1WOq8j3cFvDjGfkwb/v2VjAPc0/KGHM9hVnN8aArpZNw/FqBHT2SXXLoCGrmvibmND5JwOuh3F
ric7kCXElpjljd64xY+0iwCdQfwEwlgbnhYaz3U902CYa7LG+RMw3fzLtiE5oNfO5yWyriHf4zW1
yBFNYEbQ35kwlfN11cmh5gWJA3XfIgk7djMI9ACH/L7uZOy5Wt2htWuyrStArjKf8d+Ca8EfSghA
htdwkyVmds7+ZSuL8BC7CRllBq9xwStmoD21piMhqbQ+ab+y+qTQNo29W/ZX9RBtnby+nyxIwaG4
TvWMuBlIzEDmUo8DZr11W4igXWM2/AFyCDvRV54ehwcNuTt1XEKUGuNWFEtwdhRfA8zD7t1EUEvI
UaouhFsdmyI69/NiV9oAjhdjllHAgYqJsYDxn57PLlGQiSLxCFzgxkijZ33BulZLqpxm7TnZkhMF
UxDC9eC4exda9rZM7R9BTuoE66Qzm8951DDPYy9X+gtkyX06hE+m1oBfi+MdqTcU4ud95+dbNUyv
JGMtAeva3STlPmvko1sYrASktcCGOQZGcGgKfzdZRLt1w97SrOsc9sIm9aufwg+/B7bxxdbHhTJZ
R15YYnkfcjoLo7r1O+dZmPN1G9tE70XAOtrmIRnEPXVZZAsgAMzgCd7DS2bgSyXGVWtuVepeEulq
bG1BUJwqLytQfWTvuK9NAqDKCndda3nBqLxkhgMSG0dltLu0jC/YesEAnHAARXrwMOrpC1qsejPq
vwrfeCb0wPKK1CdlJ7+dxXymgZnzjeEuc81bQDMEHQ7jNhyMVxj713ZKsG0DdmM2834T5NGtXfvE
5uXsvWD2KOiW2yp0vajWbnNVb0wdWKzSMbpW4ht/8ZBzUM/HFzsYAFJZFvSR7NI256c5rM+0xaPZ
FuN1QcBOxKZI634GQ88bDIfJYZ+H5Ds2uNUTEwXoyV0SMwTemJINrzjvw3oXGMg/C+s2r8jIIpDC
tfx/aGcSuApQGXUccHot+ZXp0ffK5cPGhPuU6mCS/QmgdGbcUM79ZRsNPMOsPiYAkV3gzwqk8YZ8
J/KGmpgHLySBbrQCco1E0VREB+gJKZEvoddobLEsqKGjbZ0bsRHvE0u/quPpwogtdaw193pKMsRU
+UWcdcttftDm/mD29vlIMgC9uJ0t58NQKZfjQH+BXOyXDtiHmTXcW1HxYBc6LLU6O7pp9LMEDQTt
yyp2WuY+DE51XpjxPfCef+Dg3CWztU3LcF8RXu6zSbBcF4fudxx57LTkA4at10CUEJ7zg5+XR76d
szokO6WJjl2gURGDwwN7WDRNDL/Tuc8gfZqsX+k0HmhJ+Bsrk/QQ7bMWnqRZdTvLqV4znwQcRyb3
kw2KKxUXZELtbN+9HtIasFDglSig0dfTSrGSrTUzi+dxWwM3HvY9rOFCm57VtIyE4QPYJC+LL7cZ
aLNqHs5sUimTUf5sK38He/LYlt2mG55clq421e/02bwfR3fJSUicw1SUz4R8kzWt6ueW3EnVzOdZ
DNhztIstKrcHuiNL8Fp7hxMJWPISEoRkcmP3wPgt8swINWPm4BZgu0qLx7Cx7ivCC3RC3pug/pqY
hCsPqRdOLoXGgM1SfbAByuRmQSgX2pXhR9kp4goDKJj1dRFBrc2jXaCaa9BR3jRF3kjUW5n94gPY
9SbNAzluQqO6hP/P04bJG8XArso9MsU7IipvNbKLw/BqtOfzMEse7CzdFTkRkRolJ7e8Khz4KDUh
QKy05vw4Wl+14VshHsolFFcrv7St2hdswDrQw4X7xS5f9eY7gbrcPMiSxED4hvUE0TPjIlPyA6Lx
xU8uozH9Ys4kdEXkWVdqMxGfJIrrYrjWikc3BCZL2t1A5AyZI15e/mC6O5jmfKYP5CFNT1ofHH0t
ubE4x8DVF5fsdTbzAHKnBsjR/LJifesk0SYvSs80b7Wc7YKeXluFJOrhMtS/dTSL2DJuUSE+dMN4
3QiflOzOq8n002mPhn0PHORrmkJMDozzCnxN5/4KaLAPstkF5X1UO5fEMd1o7Rffv00JFcsa/zpK
oavlX4oQbQi4fieg3kWOEfg4ElJrL9UMjgXEFZO6mBYvJgAyZOQb1QGIEncWy3Kis4/MsrMmIOex
Y3+gXcBR2Afdj5klNJk5m6SERE/9ha6z1rn+foS2NvG/qVxtRxdqLE0MxeEtJuORMsN5bN5Z7V6j
S28GvWeK+0I7E/FTF72kWOVJxtvFFfm0HHAgg05yL9hRa8FPyEME8BBdY50V5bVIryyi5hX/h9ry
UtC3G7cqPNfUtqN67S1ydHQfhFxDl0Hsy+ApsG4ISLnP2+eWzBDL8JJ6T5B2zTGyCRVVB0udTTrr
QGeN1SZsfkh5l3G0bWzt0AEwa6riuk71vR2EOxlVkN+uCTI6r0yOPplzUVvOpZbHwWYcR68r2kdn
creTfAYFtCHcmnes79prP22+NOo77jyqHNEuiv0Fx9Sd50z7JkjZJHtyq+mMNII7O7cepkDf+3H+
LAx2PG61Q+m6G0iNIdaBPXi37VrCJhdqBqEnAGQJ7WXVSJPj4gmGbztUZ7PW7ops2s/DdAYsHTaA
sWSZPPYNeILgUQ2/JjPfZdZDaX+dySsyk9tC3gbd+axmz0009O3ySosO/0PReWxHigRR9Is4BxKT
sC0oX3Ilrw2npZHwLoHEfP3c2o3rnlYVZEa8ePGu52TnngUSBYuUJVi+j/oWfkB2BOqTm+5svz01
3bTHykqD4p8kkBrBlxCnVRJlzrPr69cRRplXTViUk21SftfVgxwXhKXsYvMwF51NCtIhxQC36dpf
TyDH2PnOpQTPShUFas1oFc5ear307XiaumrX6f7SlDKsWARwgy3TxP8o+mHxOvMjiyH/NOn2IZrG
Y2a1/0qzuapupsdHt29b4rhIPAyDJb9mvvuPs+AwlaQEW/Hw5DD4Ip+Qap9IaRCE1KRF9pcuDQe4
QPQgT+MFynYVmjE418X27gjCPfh+eeGvKZtK4y6tjbAw79CcDrcc3JruoKuaR4U//obcHD14S9l9
N28nS26LGe8yd1moXPdgjfM907EdvInXXGXcMBA/M9CTnt4ONYGoBFFmWUtM95ogouio9sBht59F
/Rgn2ctY6+85nsLeTw8B4egekaZcr3TMfzasPmV+kNRF8ZZv284TEdPxMxh3CSyP1SBqZnV02uqu
DMSFIPcricy7ukzoVzwykbt5JICLhWDvs7e8M5lOFNas+5QeF8H4J4hrTY1fw1uvRlBuS254a5m3
8URnMdmwmuw9HdqmdPJL23CXGjRe3YtV/JdzWCiStSx+xcL+bT2610HNJ8MQm9T/6WDp2rAYgunx
FuVPJ9dWM8qURazIE+PoPnRGvnXhj1Gct1si3XcjFo+85p7ACbKfh/lZJ/JUC/9llupEAf7s2m+F
ZYZdkZwk8duzmW6d4JmYNi5Va+vVB5tvdG1RiDjUjGa6a3T3htC0I5iQxcvXzOU/tYbu0bHH81gJ
1NIgIlj9X+KJF6+7pdVThxbqYJCSzjlXnGUW3FFbHGzRfrgmdamdRuywPojkRRUmEarpsdI2RmkC
pN0tQiFEKpgyMuYMxRYqExqkeusV3Q4z/6auf0Tr7g3SpNKM3ROIEIN8ViRE9hbzR3GEGPKfVW/t
+FCApx3j7zwDRgEIjHg/64hXe1uuAlYFId2GOhDRsalJ5xhIcpYGkV7uhU1wImmDiVqxPhCSBtXv
3RlHHh0y7ThvnPXLIIIeEMClbkEDQLQgnmJDub6B/qf4zrqs4faA3WW/BRnI3yRMkkPKP2Ssv1kT
d7PS/PTiP6xuG5Ozyqbpp+0+xQLcYpCjEiwfbDjvE/8V3yFmP/PHgM7eiXQnQb3Z8ZvZcYau67kz
CLqYZxJii4+G9xshbTPlkLms2edAF3S9We19sE1/n3fGpehQ0OZg+A/09RHSvNqqYLGifhRXoFF/
pLoTI2MW90yVCd6jOXY857/cdN5sp73im3tOYn7SRU4PLUtPBJFcbbu699vg22ita9ETj9nPr2O6
q/SwC6BVmeMzDJtbOm1SPwj5UXKHqP7TtbDjWlUUW+UxSbjW7IBeHNaCcw7W+x7XFmmdd+a8RC4Y
F50Gu6QqD4v6G+OAZGNikWUWusRrIEt648TB89No6HUQuCR/67hM1LkMfMiUzncai13ifo56Ong+
S/WQ9LjNMo5OQ/4NfJYFnQNOOI9L10uhDhZdaNbxvkrsU6E4sroD84C9Z42nwDP2TaeuSf7g6hSI
Md8zsasg9S59mx8GgmQFYYEHz1uWezx5qEaIUZxRwfzIQ3xs1zVyA2NXTIdpMKJ5/cyK2wc97vT6
DkYASFW1p8E/el1w8JIPGcSED4/nPM1Ze+k2eF/CxZf7vPgm8oRxiQhBsB0qOm9jbpmEu/Mz8OGX
1SpOGuuTnZ9SUT867Pe7KWhA6+x5jxnZJEr/rvFDADpBUi7hDQiTZZd0wyEn7tkhod1TZbRO48HP
UWPtJ0HtXAiMhPVdPz/LxKDQ/hcrbyPJWqr0W9olodLPGb16wwebZSc7R6YonnicN9nqb8rFJBCF
s6p7r8QQKv/iDjbZdrQrMnLSQ2kcbjaxuqHzX35L+8VB5Ymz+YxusRng+ZXqtzbbjbf+1c28R9C9
1Gv1b3DZ9q9klDusX4EoKys7bAtypJtAQRMl7c9+rMvHSr5MZbOvNVKm2nSMEPrgvnZf3QZJo0HM
j/fSCL4m2UZjaW1XxPBWQTrsaGLRlyr37Os3UXX3i0baAr5QVTGSL3Y52RxMMe2NHsYFFXOG3yDL
hpOhGaLkObxs2lmSrq/x1JMJwDXS+M0+LtNd7RVH1zefS7LxRF4fyLO9xl6zrwT2hLSf7lRVX6eK
fIZ8SqHsIBwok9RsTH5YGFALV2trmMyg6tY540A85C2wEkYSXogNNLtL1VREoD5/CgKQlyF5z4fu
yir92Vu8rTAC4KXJYSFcfDatf7qVjytqzKFKCd4taSYDs4RNk6Xc4ITjb0rX/Su1QrFr/OFHm5M+
tj41cq7TAZhUcsKqsZ8rmvPAGFs8RUrtfaN/sOAgbgTC9JS1hDkqNGmluiveSaK+g2w9mIRKhtXo
lBRl4CUhEa6ELWxiNuIx7sUHHF8vemjFRk/Ba+sA55T12oVBV+7mqtv3Sn1UlvfgDJQbvffQkLAN
ZZtvpCGQ+2B4xXftZwwMav4HFvOmpiQB1kl6Exnbs0hrJKCaiYAapotvl3uxCpeIxIVOPj7Gtyey
YDRGeVnfi2UmKzZn6qUmeNmF+GwDiXgX9NmDVaykZ1vi0sll1432cW2SYXfbxI90XuG6HUR7tALY
JqOtv4gDraOpAb06qeY/mjY4WS3fbcPEKQzinq3K7j6WM1Ra6T6lZn0ih+Q5cInWRHonqsM16A8x
KlBFKBbmszLH2OfDBI2HGwTBdhmY2JXHqmAdp1CUGjIHnqW51K8qaIuApYtpfHNi5MTXgk+ah1wI
YPZzUrBn0w7BbVqRnyklpuBFubMciFQaTGY9CtHaTczjFCTtd+DGmNMrAl4BHObuG9HijnFZx7Gt
HpF61+w7m23l/zRGo/KdA04SSYF34jK7vX3X+TxWi2qCO9ObcF6azCfSYTA/erbDI0Hw5iWjrdgy
YklPDDmbTzE68YH0Vr1NcL9fvTGLm00PsIrto6YiidTuInqEdUPMZ/9kpJZ3TIzVPds3aDdQjn6H
utFczBVfl8irbNvlo4PsaXf5jtW0CtzseB3pao9ZQrMY1KX9aKkGZISJ4rY1LNGFq9fKcCm1QRNQ
TL9T0OWkBBNG3MgAjFcNARSN57IqzoES2txuLIlLLVUJcKkS/nBEVqqxRlYEPbsYYvPKL1/kzDiT
d2rZ4BpHLl7G9Cm3ZlNCvPTpRnw5p5cptQMOfNYLKe343ZYm99rNqOviaIO33Cw6MZ+cVvfgIkX3
bMRT/cDzSxS5tkdKBpdxXwqKuGC0rzeNVU37acZsLOsalK0n+0MRe4oI2SC+wAmUoeOl9HEku4Mp
iRPxvtwe0amklXYKLw5rK88fg/J2zs3smhQCy3VtG/rUdpJcYrvMafQTa1nOrdWn91WxjuZGpQFY
ExQP+eh0VnU0EQS3VZum+1iY8XeMNZApmXL71wSYCXnAKRG8WH+2C0kqlFQgzurFJAh+Mv3Dmg4V
Cfa1tXe0hhuzBKwquQHsjdQLTjV0iB15dVwoPmDZjcGM4twYjn2XCGLEliQgn96v5+2YZ5JY47E6
T8WtJUFv3rVrXWxtcsZZxRLyzXWrL4haEgSP0nt8GcZNOrReXFcDH4sVYmahizcxkFQWpTXBSQy0
GOKsqqkwY+ny6pBd9JdJXYdW2RNEjUd9Z7ZTFYoOyXLIBw2tb+SiHxLruaxq1txsXbVqT7zixDU7
Coi770vNHBCDoo+D/HXtrYeBcOoTH3eR3gVGUnjtbWEMlMGmSFuQTZFIZx1cWgXZha8Ecf5Gr2PS
V57t0jaHf4FJBLL1muI7SJhy4J1XFBlGpct3ctNN5x8rBevc7xxnHYbumLjLWjI4knX3vhrwKB/b
3FDyZQ2Uxy/EzziUlDt8Efpdysp2/xwxuDPDlgKwxrzxV+LlT8Sq+MVTMRgiOOXB5ARUI7Fbw3Hn
fryMyihv06GM7AxrM6xBZtwwDhgXmKi5riw/rZblxN/EYfPvuzESOf+3svZKm2A3wcLYycPuThkc
27rPkm3bFs7wD7FjVHe6X1UMv92dqdY2iz8Y62PWOFVwsrxuaohCCpq5fYcf6SVwYgl5dBF5nEAl
PERqypsWmLADDCBCgourz4LNXoQPDp50/DUkozM69dTszf942CQqMdYS/kibVmYDaNCyq8cnz9FE
9hpO7qj3OLb64FjKRMR/kkd/eViaeF4+bNfp7VMOL3sI+0Em5JE6Y+0eklorcKpxm2XE7RS1+dYE
zOzOnkNzsSX/0x82PeBDtWPUwVtDBLNsPt2+E/2VvGiSjZdhZmW9GnHl4rDzJDOzQVjOfd91yo6m
jk2EbdaPsY0NxU/kXiSL8QnJ3f/sHV/SvbhmF2cgvtY+ZRSeOmyAhRUZZZV59EmhRD4cHBA1E1BV
QDsZj7tZjH/8yJ23ZaVIMphj5eJvNMdR/6o5MHKoczrR6rPCaUAx6czSrNAe4nXIXg1z1KT9oVrw
dZht6334AQc+Ml2Wrd1xGGaTEjz33NV+aewm/a/3xdyd59qZIZkGo71fWm/IHwJPiWpbNejgqH62
baglbH0sKnJTZ4vFqFn0iWakayxr0pNLbIr209GglZYOCZpHFWmGZhgIUWuWIORN6PQzG9gWHXgi
l3PcJEI+J5yCFemL2vwlX2sZrkRLCmDyXWB3sJuZzf0tJFcSzpeXXQP5A3su8DKpe4xXeVxmNGlC
A11PRssGVttTfCstlvzsQ3yEx+qMjdF9t5VfZ7vGJPD0bHSucgG3rUr8dbqRc2TDKnDfgsRc4x9b
FfpOKmYjMEezyZZMcZIkbvbALTI0L/a7aqoMp2hScFxla/yyXOb7b545zwmVroGy/90QwW8+M6dZ
4/vU1GN6KXmp0oNF1jdBJ2smSKpeSz38W/m3xoesc47PTblq0IzGaFZuaBFw1v3FvRsUz3i61uzg
eyRXYH3Evpgp/EZlWyOXTaU5PvSlS/GXNjLP3seWWfBHMsvZ3UOFhIjhs8SiX9xm8dqtu4CvJQOr
ggf5RZQ/JI2aDFgIWUPXhzNfyX+llfbJnt/WdTYLHKxb8jqKzUpw9o9TBOktu8r6qHsVTDuIAgDg
y3RyjoHy/fOaJ/1J2GWsNlkCXYUodXK0H8u4YcM/jmv/PmU6es9BSf5E04mPIGM+TUqlikNmdumb
ntWw9xJq1dIf3WY79Qs7hFbfIQCVKdzI0B/hTm4Knfn3+NUoZ4LYPJOohqnNWYqsesiLqv3Oe9/+
wFLMPMLopfxtLbh/Na/ik5s7xdUmDvUrLbDWK0Mh2BZgx6hXNL0yuyU9UxQTsKI166U/YjlHml+g
Ij63ZmAAw/T9uMdpwRQgHPG34BJKgeaEdZb0P4IEmWlj+80cYCggPB9LrgizeOnvu27M2DYvSv/J
G1q9vgylaggHSetfYlCyAaCik4N19hsII9Ni2adq7tMHgmG7h9QyFITe+MNJxk/Kr7dW9l3Y9zbe
O3L0YdmzZW1N0yVZAdx445tbrVj+2GWlKgn6bTXYfli5xrs5M2TzEu89C+QImWKpdonAY9do+Vhi
V6efnOtTXGCoMmvWxkF7Jm+xO6gfNOfksTb6eKugFhAP4AFL0cey6o0dRZWxkbJJzwQmrHtuw/ri
xrb6orlIKfi7U4wJL4TXAkUmh5I3627drHnj7JPYst66QfUH1U7GY85tYIZmbk7lvSxi6w4LEx9i
yV5DvgDyG12DSZnWRzJ+yicXre4bfOj01nVL1V1ts3C2kxtr6+gPvFuhPXfVHW4C7D0VTyW22rkL
rosh7NPgjZD7LELg6fprbDQpuYzvWEoG+O/DbzY0XrT2LcMcvUJvdqw/XbfGLg/go3o30BB7WNQL
4Pl2dVuLsOfjPc5e70Sdry4pwpZXKZYzOpokw0KaWlgsZnWY6YPddzb24tggPN+vwmHRwdaKnXdX
Kebtte3e4SrHl89l+timKBiT3b2JDonTlM16ViJOACOs2a0a1Jta2HdDKc5mAJWyJoIgbCu7Apvt
wf/ugqfV6i6UNrgEYsk5Fszr2zhCfue87cI0tnbNqJJIzhI8Kyv0m9ihibNmPvFRpI/rmrm8bq4T
BpV6cFThbhrvFqN3M2vMJaZTjHU36JHsyBH23agdpTjr0X2kHPlnlFRJCTNHHk4y7HGXkuxVtNSA
koJe4+LduO5K42dafKo55Zs9eYSF5j6rj3Vy6rR9ghGEjagvIHCaQRjrEpyej1eD13tj+YWMgto0
T3Ozeju3VTgZ9Dhz96AcEGxd0+AXTTjxst6TjA6UqCzSsOIawlv5NAeEbbcdr7BR3M54ZkZHuKjF
zptZryO/5syIMg3FasVcgtW6JY4jiAg5+Ahg0m06ytet79dNWKbdz8TkoK3lfDEK58XpZc+wuH8b
vdUOezN1Qzzl8zawzOI4s0obcd8MUZG0A2H+i3smyM3YYwuYXqVzy+4xBmeLVeLc6om6oyZ7uys4
SdO+DRWXcth2k9g0tjiSnNfsRwU9PmX0MTc4CPOKXYoUtCypvrAe6BDgyfA9G9rerp71pW6UZzbG
mF3VfMAkoa/QvsvyiLpuYRYomG0kFCZVUe4xczA7yPTFD1zGX+jXzGMVuI2eOWPh2keeKiMsK4qk
Is3fhcbZ4Nwu7GR9SeeijZxyODeV8SzhdS2t/MhtJHAG5Aey3dxNINNHbF6vo4NGsU7tNW6cj5QK
/uZVgErrdPopaTrsb3alH/Mgn3blKOzIVDBW5moOp6B+58i1t03GMZ0VhMgAhmnDxWWsYiYDxMdF
MLDmn7GnlLRhBsMU/YTuqLpNh8ul+B0t04sK25QhGSh2lA7yJxbjg5Utn5hvP9q2+4T79SCUf5+l
4wMqxq6mJN5A5jt5tWG8ZYn1UMmaAaJfL6R6+2hE45ul4muqTHsnV+vB0guqWdbPfw240b3tZqiP
c2Xm/DbUKkTOFKVJB9XnR0cJZA/hrSFjp+o4V6i0m8bNkzsJFRUjjslj4ROaPA62u1uG3NwOrA2j
NvTZFZWsZ7pgl+ecxfBHBAd9NfEqv9VBv74qx9FXtkJscA+6vmv9YNg3JHFdZi1Syei8wQnFbMv1
t/WUd8uT2QJc2XuTlc1R4NUdLjH5amHQIdB8YU+ULtEbmiheawuBqK04ojuzh9Jjg6Uxzc2qC4wJ
ljPcF3NnvA2mt+z8DKoVH+RPYrqMACW4u4V86qOm9cLnN62nweyWEEYV9gMknm1DOxB57siC380I
5S1ZGhIJychw8NsN/bc4BEFyBgj/QdB5Ae0Vw2ylmIVM5dIdaYrb7Wh66lxUtPeg26MMVwvguIqZ
jLov3NmJQC+p26xgeWTB0dnGhjXtUHYOydqi81rDMYsTXCDoBrlf4z6mo9gvtTQ3tV0NB6zcgl6o
+sdcar0fx4Rzre2xSAC3NFcfkixq6ckkAPyuL/hY+FQtoqfTgnFS774mijiwOmdoKkT6kBbjPRol
zm4j573TCttDkj4561zvg8Qpbwva/IbeBesf/baJGjZ3E6Z6sovwpc92BKVp/i3HHml8nZ/h/I2o
e1LhYHHU0SpTTCdAA+VN+mwshGoFoo57rrinEEd3mmjA3GDZxFN7cGeSLuPhWJh6ZUfA/+oH/dP2
C/NdyuY9vgzcQGnyO2TpLSrjBpk5qlLtgK0UsJnzh7ViHsMmCJ4tjnoEeYw8aOC0PeacbIfpdnri
aAJPx+Z/EITKLq4iSE6c0dGYip+8b99LjbRd9uvjyEp/2LojrUDXfEowM7uicX+tOSu2i3R+6pRH
aB07M0xnDmh37I4C2GqhGTXpm40knl6SOA22ND1sTrrKmrCPpO/uIOIwue3Qbtq6fGtd69nyKzxk
RYBncVkuUhfvxdQfKkFXvozmz2QWW78pNa66LnnzYg5orBx55CYB8sRQHoa5PLOzaZxMzcGQ3owq
k1Oqi58zPSFq64kr9jwk0xLWxXAhie9U29S69UJQbaAYwAk4M2WGmOX7XzzRoZblnViWcJn9BzOP
36xlehzL+QCKCl0wtf7ZgN4ZJhSMlNgBAwSE/Uq2ZHHn+VzibM7JTZ0Uf86mDnDHjnkI7IEnv8bb
lFnaw/AC5cz0UskGFP4NVw7ydZaJ1TGEjp0T1TXx9aSlbEbV3UF97TfQzzLCwjCGpkJeKmntZ6Bx
kWptg1aeP0lRFG/ok3jS/J5pS7U6uFNaPKHsjYUr97aVVzRP6xmJCbK9tTzMqf7LxM2R2GC5ZLVA
h95ECxW3y0NM5RqKyXoiq93euqUVdUjD+DHmf5B7xogUeTbQrPE3Dlr5APCAQM1Y/1vq4auoGNkI
/PthMtCQgoh6KrX9lJRqnwL0ZaoYPGdmjqLh+r/k5eFPkUMZZrgQwnGE2zUMA2VL1n/MNJRZDxUh
dSDIMy06diqeuRoFtOQAOWfswVvBSdhq2bq7KahOJK4AuAJ4iKxorVuTzZ3z0FoMY0vnj4xurGi+
eG0bx+anY5aW1n+1yPdW7t61N9JxxjpAFCfpYVzSE93oQzsnD31CIdSjrudy+vLT+KpoGrdrl/1X
U6sjb9ZHtepPsZbxZu2CiiPOGjeWSp4MDGO+Ud/3Wl4cYf3NbP2zDGn8w2V35BzENOA6uzJHZE6L
G0UpluG4kBRJmnjSqW9Q3ddak2DfrLa6ytXZL37wY6dZEDKLJ56hcd7Z3n+0y+JuDnRy7rPhM8vg
BpKB+pEjlzEooZ33mvWThQrNp+IfYtzzT3qZ5t1IplFo+mTTVdllopd4YuPHvvNpgtF83VB483lo
6oXlCQbpCRpgkJQbQmV3xKPs1chiMEcTn0tt/2eKZktMk3HjhbpWyJjROZez+V8u+89krTFMttXL
mqSPjb18mDXLFqapGK8ZwxOQSzqRMdvnojzKOT8PkIfJVu5DtgHMx6QKjrUxCKZ8GV4tTc3RTgGa
sXYTFNkp3+oOy07RQn6chqPTWCKCYFeG5Ilf07jh9hf+b1xMzzTue47Gh9gyZrYd5j8Sqm/p+AIm
uIsSx8/jTdgYuKu2dqF/uYbva2ZBYEmpDackuLctH4uWcfUSa4zKpn6SQz2EZXdj3hGRrOMvecsV
GXkgqSwbTtDpaGl8oEaXH2DheEyAmsOaKHMTu5UfdkYsomodftMuSyJr7r4GY9qy3vnGOhjuMfFg
xOMbdc6d7LxvYBl0xVPRbJWBWQWpzLjUExvsTpfuh7hi+toSQsm0iI0VBt7aTwH+sad3N/VrQLmV
3xUmaK9EYCOafqzZ/oB3bu/iPmY6wJ8F/w0YLiTXm8VVhIrenIMTGUs3QyQRgzDPY1gpFtTEVhQv
eeo86dh6EnHbb1oHKB8Aa0VMs4vjI7c3wCmvNy90VbvZMc39gQkyp49T0fYlw1vqyAMzOZxuSXlk
6/41MJqzoZyDHDAEKHF04zgqKp/SN3X3qi3wtlU+V0MTwThn1WH1PhkufARLDyoo55VMj0uGzE7w
rcZDse6QQ7wIG8uz7+VpxMwpiZSi3jCnQ9YIRtSBcU4oBcLGxq4wYokYlHuZPfe2VLKgIuY/TWN5
G2BEx1pVagMwwjyyS7AvRpCEXDH5nV8av443srEz9i8IO91mJtcmNrxzjyFVd0Akfdx0do+9Y7rw
CmxJU90q7ztO2ycxtFEwzD+l3Z0Nf+CVE/e9qK4aeTcY9L4V60cWJFsEsu1crwzL++UZ4mxkl5xq
uRi/AKmmoZyy0+SMUVA55p6G+on4Gpar5L5rcowUcchIdWsUYrNi95yYiGcknHSeJEuAo9XOTuXy
G0BbwsXG3hlX70vjzx9WPA2hnt3nwR33vUkadNbd7ABjv9w1Q3cP7EIyzuax6+AWyvmP/RL2G5lE
A9dcX+t8eV988ey22Afc3j07ZIzsp6a+LjxFIfmPhwYsz4Duxw6H++BlktlYddcneCf8lPWgwfkC
ifftDu7HIjx0EIeHhQXELbnvB2HjZWuQh5GOzeowZNVRVcjhg1I70Xp/i1XxSvcn6LSb3DEP9So3
ndKvflkf8sk5I6vfMfrlIa3uswC27+DtgUUUGGy9U5cSzWNZBt63xA9do360QL9t4wQPR5BND8ES
nwerPuaxe7FvW50YYzAXeerLxeiFGfNUJwj95XyPSNfj8el3OU+sMWCSqdPmWtfqrbVB2VpDQuLO
bX8pJghlYjd5tPM9zE4Mfw1li//qYh5oxb1c9aH0cSE1JeZzXOiZ0R09O7soUx/jjEXNzme0Lp/s
IY+ywNiOc/JI4czWceo/pe24N0QbJj7eR/A55YYmoNkYtftmzLcdsozdApear6nm+zmYd8sMRdWn
iBk1ToSV1OWIg/+hSFi3NIMK6SP/kT0P1c1Ygi8w6DHYU+nFfQlqxTonhf6vLcwvIjMutlO9Gaa+
uuu8bLUvjchKmuMqp2cgsLv+lmDrVB9G0UVo+luWoKjRh5TRoEVHbdn2oQIyotrbQpbeLp6DOYdl
B9OPH+2OTci1zQ5F5d3rePq3BtMLii4dcXVuRXVixHNSA6uWi/9n0sVtxOo4m17F+KUAs4IRCOtK
3pvS3Hq2x7GZfIFK/Jv18OyxNrSxtfeOZumGtpn9rRlHpPItpt5iKaMEdyFhZHrb9PZZ9bi7lStP
9uB2Wyjdx24Wu1YWu2V1mVAWIftqh9Rkw8DRn4kbH7MhO6UcMlWHbOhKBGxUC3/BJaXmf2Zrn8Qc
AyMcdpmx/llVH9HpXywqClWIaMrsh0TQP0ye3ulMn3Jz+WOu6LImnd8RmsToB4dg8j3d3GRVg9t1
GI5xNV0X8UzUzrtjmpTVfuSxFnkznQvc/W6/umE/xV9tB8yzmc5JlgEqjTE+zv2Lb1EOYvMEoDye
nLXcphV6znTTJ+MEkzCzEBlio8AgF+Pliqexj4BPHpG/vvMYCKsiTylo8mdHxKxC9NNOxutjoK23
KYXgVa/tIZmN/6y8JgIwqa+BGV98sxTR0CWvLvTdTbWUuyFtI2/1KOS0d+cv67/Fcx+DApEEgQJz
F29fiw9pM0/wFhntIUbUzkla+oi3kD6l3ot62NjYi7QoK3Q+pInaa9HLgdFPXURpeCWGK0oxEOhs
4jB379JV/INx+500OEuDYZfMw+0J3mceztpBrcjTprMvGE31vgWGNGAQy/teNQ9gkvGnZvIiZelv
4VhGQ65/0ra6sp16n7MgxxJBd5xFHOWNjPq5f2tEdSRLT/GCpiYWso60tmE+zGP3rRrnthVkH9i5
MvFmsbcq+ntzrC8+S9b2cNU9dKlkFcfUW85B7j4ZVfY14arpAialuf/gJh9zBYYpbs8Vyxj27Qf1
nF0ytaBpnUPT+azCGc8wAU5GOx8IT7pjITrdeOwBt9q5CgmP3VEUvb5xpBzuwmkKBhbt8OVYlVns
euzBw/o2MBK1qvjsJ60NoLP8ywr/xSMNM6pZ3Yikzped8FkIpS2ow6ZBEXPbXxI/iw2OGiY+sIRD
j9EL6q2C0Ip6KOLlmZVndr/ZGsjqgm0nh4lCFxe/fuvfrwFTk1XiYueMKQvraYqDs1zbX8iin3Zd
nEyr5h1k+mr77A127+ZI+m6nH7uREGp+IOzoUyY+87FngKHJYSt1tZU+e8esyDMzvG2PYRCmHcAv
lhvrs2H1j73VRDhisROM8Z85YRabO9g1+EHZiQ5895UXf1ul721i7kvhHzKHp8mnm8qAl7ZDyKon
ns/SIgF0QDCjka3yb2HjOGtF1Ns+K3bexHgidllZNOsomZwhsuspve9XSb74jD6LzcBjdEnDZjma
h9aK5wed/s/RmS03igRR9IuIgGIpeBVol2x5b/uF8Mq+F+vXz2HeZqInpm0JqjJv3nuSSI/nKOqw
UlbXJkoU2r6Yzw2rq/eu03W7hk2PD11NvpIY8/cQOTVmyzLyjQaBMNf18lOSsARNzPKwvBVpoOPy
ueqiBeKioz4BZfjXxhG2gSLagmv+y7XqRKF34HDeyvFrqkc4N85+KJffNjV8iZoRFXtmxseW6Q+L
AXpiE/gmCCxyfhuyptQASJOK01xBCG0YfaPkoZlfYwXrvYp6v5vEAUPYsSZhkWUUQGWOXSpsu72d
1zvPUHcwEzfEgTcxqUN7qLa2nHlg9VsJ5STkfQ+L+rom4sF2Bj2ltun2N/3/9nO4qhjd1QKOkpVB
RnKpzCZfGiN7WdP8iDNok5q4lyL1WessNh+gUNjkNEnbFMLZaHnyXI60gypOL3ba/fNK58rLQaTP
3ISwWGRFQIb8hxmdIpWcIzzVLg2X9j2MOoeu5WuRceXDuiSFONQWMVlaA9z2B5d9n4lrvhWR9e0Z
zbVMmy3aB2W+U6UBKk72XY5V7zN8Tnft1G0z4e3SQWBZa/m+jAAwGiuoqd7aAqNucpmYwRCBeiij
Gz/VrpyYX8yj9aelxhGjlK9Uf7UwNIYRP5gWvjYRgzXkHtllwUii1572WY5+hPjjOeFrqjkYGV+q
8bkav70UO7xEJ+zyW4YwxFgIouL0L3MGvy9/u0Q+R43D8jt5b0zqxUnVLlzG30gNOxMfuT0k26En
dszE/AMuACNZwiXIDMMaSEgenarc90ZxMFUO7gd/amlkFHU8xHX/nkTXUk/2PTdLN/XfTqWuxEOD
PKJWYJyNk7+y/aXU9xJX17puk7XOm8yTJ+Ykxz7r94P7wu8dVNn8OBDPXakOc//Zy3mreJCbPjm7
bX0nq+JcRXRoRfJULtHVY7+6Gs0zaxou1TJfict6ZkypiNSNiqmy+WxJHQpLxdc5micqvns9SraT
6wZ6zagjnp5IvRJuS0+1x32pDfexNQN7sK+4dgz8pfI6WUjd2nIOF/crj5xNBN/eI62pkWXtJv25
i41zaPzpS34Ui3PuqatrRMBshvTRQLPYdDVHoBw+eAl+PVujCE13FEj3+XzsnRsTzadYFNew6a4p
XOe6nG+ELZgznzyEE3chpLIOGEOxT5gRzB4q3FibzGy1fSu7m9maL0LSJ61CqTvKr1Il33UekoCz
nRI1oDwWtnHJ+uIrd+tnDqZgyvtdBeJ8/n9zosGmGXfLUvDPdVzah/nZSOOnOZmJQCHZOmP+z6ny
N5G5ho8t6pqH+EiV9uQlLEZK+GLmZVf33GCgAHfrXAXLUrehIsHgGJ3BJxBTcu4Sp6L3qPYGo5Is
q84VG5vsOgvcrkesY47E5oKOGDZfz43H55JP81/u5BZTLnIJjf5asmVCGu1fhBdioy0dhIX4Q1Do
JHn/NKLPA908qAgv6SiX59Dm3ooFHFknfGtWOc/unkHOMeYjxt10hwSHFjYNsa9tVrcVxO4S9Hjc
Mo99pz2YzXRj/LtNLeNBeh+DtZBwr3xd2a9O4q4hcxwxGV2DaXO6Eghkkw5/GHh0/WpUQZcSCRi7
+JVm5liQGinax7DPPkF++bJ+GHWTdyM/GSgoHWtH9XYOtLDd1tjuC0L7BVNXJxx3Th2fTezavXvq
U4P2pQnvpgaf1tAdpFm+ZKl5molEzAmXitfvNFyp4ULmDSaEyTy4tV+acLxvpVZjU1DuZgj1HQPS
xtB+yMn4yCLkxZLfybJuUzpe9OZtYAFblEV8iclN7/ITQckDHeWdpi+HZSjuBkJi3mySRWa/q+Ws
TQemGQY8NA1ezkqQiOI3RQgeOmTnLP8e2FWCLN4ce2YIvdl9U+adCov6oqnXGIj1ZhrDvhUKW732
oIvl2MTlq6MmcCYE6XDxauV2wuEkGvkg2+lAqgsj2JGYjs1JGXGewB9ol78lL4C3LLtWTdu6ZBPo
QjGbn6vplYvixCXxF4IbEbW2cfWXxPVwjeIUnOkhCKR5jfficnHROAepN6utk4rXbBr2cWkcUlMd
nT7baV3mGxO3BPNsl+rDIPcElzhO7CAb3AcL+WOymMK3n2m9BEno8US7V+qXo92FmygctlaRfFKL
baxO8008txa22hrRrKESzEotKKdsa9fGLsY4rWPgNWbavHpib5vuvShN/8Ufss8LCmSHBRsbFjuz
c97bxRHSeTPe8LZdlI2oY2O16eBilKa15eAL2oTt9hPx72rRLpXlvSkstn1cEQ9xfqaKiH2/BMjT
x1RjeRDhUHRkNhQt9inLmDO2+jb2btpo/TMTLMBuT9STAIrUdlK0/gwIooq8HbOOgBwYKvEvXQH3
d7k3OvNv6MNzi+SpaS8unJFA1OPNKuaThT2iQmorMYlu8I3ejXK4KKd+aFNrG6vsklZY8ivzZx2F
AJ+/jZbxNhnlga2Pe1GZ+6XrGdYDXwMX5UzdMR89EoPlNsVgvdjRCfz2qQs/wym744JjzAeWoi4p
Gu0HzzAwYpdbfu0300oeES3f2djTbiKJkEYGBsHf2ua0/81U7GTUgZ18mYnlTTaUA3vBgTGmpBSs
LdsUzqIBMsbQuAsHi4KjjfDYweDBZJphqIsWi6FwD1T+w2USWjCOSVLzdWLxxIYhMMNjHrvwvS4J
bvf3q8upJdYzC15h5xkAFI4rXfhYjLceQoEo9qXd7j0q0h6tLQjdq2Aq0KmrOV+z7LPp/vSm9E33
zwSCZHEumWH1KSZ6oLEzgsVIT0TrPuLRO4K8Zf6VjvdFZ/6rNIeSDkcDK0qIFs2XKnV96ZwLTezs
7tYTz7D0HxhId11ubYdZ/lUkH1hoDV2GURr8irJVl9H6slLS9tm0TSEzzGG4MeO/vp4xSitmoX/0
cMR22+8kJdIayovDNj2tU0HRNQhg8TWnGHdxf9P2x6VJ5QvnipTWBbziAY0XbjRHnsq6U0h75cp2
n6XHUI8DDA0c4LxYtjjP3T/VFoHWks3LRf/MWI993sl0N+Tml9NyLS99dUcZ/B5hu545CjgRyL26
FhWs0/Sfud3eLG3NXTa+7Uo4GuGXU+JYs+OGssip/B7mlmfj+cv5qPW48KM+JbvYP0wqeynYydC3
q1qdwYfA7mIkYKS6+K3hr2Z/4/1c1JeID3QUGLEJt2NoQdLgMGulS8D5MQq/6uSdi8m31gGe7TLz
t3A6cbb0Cz/X0s97u4jXD3V+mxLjI0Z5XzHCv3ajY5yVKxyD6HscUU2p+rPUidcLcWvs5j0x3A+7
f0W21rdiDvdhqu8KO35DdPuI3fupzP7UPL+Uxb7jXidn4ZnJO1iynaARqpMnCGHv+lhePKMLwsr4
VIn304U1p9iZhQp+m4e/mm4eSrhbtmzFXldAihxgPL7HnvWAPDs3WwE7IrtEIdVYqc135M6SR3ea
w492fSSzQr0kieniJWROiG9sRh4WydbN3epB1VoRMNWYA2j7MRYdoZO67NyzXbvWUdQKLgcMqq3K
zDOuplDwKsS8vpAqDyUxwqCxFCQNSW+PZxy6hAnuI5OKPH3eROdZtxtM/qrxJ8MkUaJZM+Zd9xNX
/OcyZ4xwvPpDCr68wlgVbVE9Fk2V7UI5f462QdjPYxCoTSSay0lam2SOXvrG4d+0npXforkuk9Pv
GwsFtEvhEo7mdI57rT/aGu4fFAYI7SvSSTXAO1HtbqPB2BtuYe5HJfMJh4JysJMdxgH+NwWDLFyQ
98PsPrpDIlFRC5NKrNmGgshh3BvJJp1LsXfj5eIgHHLQktHtq2E/dM4n9vuOgpOlOzICL2xhoOtk
hDRYfgEvh2Fg8BtYbHEj5lwwb9qIyLiJzHsYbLRr2zlkkEt92OExUUmm6m7/5Jb9odb5K9BUwRXv
HLcNJlUegTp9uugkEjkk7cKbpjE5ndfUT29evLZf51bac049uTQyYPzdIRCpL5yMzJAGP84Fqg7J
Kqu843+NlZ3PNArNZNPXNikVtXxlEy9Mu8TTdilobUcDhErsFgz7ppZYoH6zhHvk6/kBTuWQv9SO
pZM/jMCgBjk/IJOV21aCujJtwv+YPBBXs3pni/wiK3QxpprPIxZHO5vekg69IcV/6E9WjkvO7Y9F
sngMYmvqQc/5aofFuRVFhewVthUkfRn5gGWCheMoARXGgsCzq1O0dnH3ww4ZMn600P5i5c+Gyn7Z
gXBN846Aonrshf6ku9WPtczrLYQsxlIIImRD/e2YGvb5Mj4SLgjq1voIXTIYlk0K3ksZUiWNhVO4
+DUSx8AmSFShqygMqhJF2cJKWLYOaUWiHI63HEU84x8APHyckua+duIrzvafxTLEia70i8/1m7V6
OivECWAb4oZN7mPVtqq1KmHDLPJT68cNeAYWVif+LA0Ap4w6xtYNNyBhB3+Mx9iP0/HDUMtbRxpt
WpbPbM1/N2G/ayBvB+yMv6uq7CoSjjmamGQzFAmooH7JMFVGO4CJCg8CIMPamNKdSIFQGJzKvsWr
tUlV9alC8bTwcpe82HyLoKiU4GWMQRUfexMteMS3zygQ71tpweGYHP23wLa+nTsiL9yVr17dyQ02
MlyCKTgZ+t2tEijXGWufjZkYGu7636TEZdOMsgHSRtJLNvC0CvwVLB07dMX0iwAwHtpOkMZKhwcW
4B4YdNMdZUcNcyJgtTHoVonTyjW0eWwhcGZOzL0+c8vd1vwDAT+cK+NE9WlpzCny+RrLgty7AaIk
HHQq73WkPwrjYoNeCpZyGDkUBCFfGmeZcuCambZjuLOLB53bObfPqR2pfTjXz9WUf7oe6daiNvY5
Gxo36UR9OUR3ZkMDxxLHzQgZxY+MgpYvG3ZOGL4ss3OvSue77D0uqSrI8/I2tPVHo7A+VhpTSLYw
BklKiyPEU42jDIxOaQVjZwN9jkMNF391borwDg/+pZ3EOW2Ng2n1EmX5naUR+i6fnSfAcy+Di+8C
589jOfffWR/fzz0g8FRe0xSFp8Dzvqa3rNi4tQlSiBD5Pqn7e2VYH10RvS3j8Go04g1ZnzJUN88M
Sne60pCYvR+B2fYYj90UzAKVN0mN/rC4GOLzZW/G+i8TrU1qr1BHYtsEnglw2pu5ihpC/ZAHpy4C
D5BS13BYhlZ/7GrI5NgF32nCTKJGpP8cs/msM2ZPeso5yVDsbhqLxzRdq8MF96kuoPSlLQ9Harf3
ZeYWO48BZCJKPcgkN46GwUB30zssytFGFix5FCrBj21b3noL/AOvk24IUb6LiNz9AsfDVl2BO1mR
IpKD3EVtU/hzZTbbNh6PPKeWz4D+qREuvge0VJvQ0DYbeACrcOaVVgR8SGBHc3TjIDp1qfhyu+wy
ZeQBABGBQMq9YRs2ZbiLa3zPusC7I6ZzIsx7w63/Fh1tfpbUqTA6sa5DbTnCEL52/PnQMfbozGNY
O/NBG1gPLW0IX2YD+3Qdpi0pRKsmRVbXSnWeIVkGid3dj446mRChFt54vDh7QBgJA8jhXJhOsYVe
RmQnbVnEzlTc1tzHtBI/bOJim0HvcXunGmVouEpPjAoOyuGOrgbO2TlTHE4lCCB012Tb2/Ixjjln
wEccUo9nsmPiE2L4wTJFbTgN27jz3jvNfpOQbMIkvBJhOshEf/CK5GRrDBkqLWeay3boDa3dI9uz
ziO40s0w06jWTh7kqoLLIFB0GsQgUkaYpJKPBvvFQsOtRdGXPsAamgQnFuo2PkxxpApnEDv1yZNy
YYvksvxXFoiiJNS2Pb96sXp0535Aq8mRYekOU2cm2D4P6Y7VoaYfR506dB48T4I67SXSBzrwGmPO
IPGJ2WMob3jD5aEN65Uf/CCEZeyM0nnxUlcnJA06bVEOTEJBqKVKgFUOZaMHqrBSzN/09lJfavgm
4Z/XQ+qhNvdx22a71EACJuaJrbFZsQiIoLXNSTO2GieZemzrkeY5ek1RcerU+agn9H4LFz7rGHcW
ZgXfzItrmWev+Kj4atYdZzHYC+3UG3RHJjaBmDMfG/gyq4OS2vPiitsgrVfWhWxsxv7uov+boVdl
VQJGWMirPoOfV+VubLPtMvTBXFgo3+nqXl939JrgHZuqfumA5NUtYUg71j9UPR7Zin00G/mvGed3
llTpgFR6hvKa9VJk4EitVBiHhB1tuFGilRg7MxIxzGHrjgJ2iVdfBhjhTiSbTdtW78wa7ga04U3E
mA/qn/6UxRSItWO/LFX31FEVWGV31CRkj245rL1nWiXPWqzdEdh+iWPnGnoa7b06W7F5Ee29nBGg
6HJWuoBv1NXZ0MBADPaeZOmyqRFt/Q62EZi+ndVOV6ckOpcU02dUPXlp+wKH+8Ag99Tny2NZdXQ6
MDYytn87GoIvalyhkC0ps/pYvvBMtf6IE1WQP0PuCm+LPf9zu3IkOmj/2Q0w2ogeTEdzZSwBSDl1
6PAtn0c7OuNxbFaT9suQR/dzFp5jxoQ9OBYg5xsupUD24oV1wT/ZHO9CvbhTyAiq/8zUfLUgRaWZ
+4YidK9yD9cqIxfVHfr+kwHwJql16ji6RWu5hHk1rJzIrwohN9CEdo9Oh102fcP24eflxyyhXs3G
i83YPdHHS9WoUyuJ90AA25Q9Zg6s1UTELlWnf4U6NhmXS9gy1XNfOaCUoTUCJohGClKv+0OEbgf7
iMFyE3r2TsguqBbsZ1MuzxqHaU2WGQ/XXTTk53lMLoVX7mO25rZV53DcWmBcwuI1rPs3U3NOOfaa
eNDeAOpB2rTvRwoW5FyXd9WlPCh6LEtlB++xbeMgtHTu/n6298qmnS3VPjYRBNr0LcTlwAq9U+yp
AMEEHbb2tbDeL6MLifCDNVCPpMwOJEw/wtVyhE3+mKIBSKC/njY9Wzj8rPJTR0wzakzEGHQ6Y4Gi
4ZiEHHAxF9EhH3hS5oj/fgzYBxloS4QmUv6T1c3jxo2iKLAsQAnquyKgSglcY2RfkrdBWZ8INAjD
k/qiangiTBrAQt6T1XvspLutpLw1ufwhfAHXYz7Vg/ZL2brtQ1Q1w30cQQkOvdoVjscXXgZ2OPkF
xzBR3mXrLNbRQT6ktaRuwuoUZX8iI6g9J3hLkTGWbDxJp2F+Vo4vDX0Ud/nOcIa94aan0CK4JbWb
hXE415gJZwOeTf1pKM1VEeaEADdhsPJ5l6JHQD2z2SERjhdlUWxWs3tVTPSHSn+A10m01coYGy8X
yUnP7DwLmpQnnh9iP+QARSoTcuBCIbZ044dqnL2lLVSK2vKPRAhKrThorXYhBv0wYoSIiJExjJ3j
ALDnASPxeZbKn9P2LZowj+kFzcfwZ1IP+M6EfaBpikNch1cDMxlBsXPlVefWA9QaFope3LAlc4s+
DVQGxjhjFeFGCnmwQ+PgmuSOWduiYPIq32hzX5tIojEKAcnV8jSXRExroQEvKs8TfMpAzOpfVLVv
cd5z5ExUOGxY3Ws516JT9JdYpMeGypzlW2iccPVg12+kidPdQGeE1pxt0dZfCxb2bRxp+6MH66HI
ZrHNYyHOdK3PtmGRzMd/xs1DoCnzYzL+vrdgnq+GD6usbqOc8XK3m94Vd9hUu40oAe7FTftQJ97H
XHiTP6Thc+LA0qlpBbz4Wq9wciLvB47vF0TpIJT2xpDzqRusR8oGmneNY1XbeMV4VwEEJEsnDbiz
mC9HbTxbeMbo1YOKednIDsPK+bLhi9QFJBD8LwvVXYWtLwOU4T7pxQskCN4yl+h+ey5bmn3GlzoO
rzh7I3wDHglBGxwbQKOKbqnQq8OwdGfXUU8ebjiQQQIte25vSDsprKCYjg1Y10Q9hRbreNy2XlE9
Iniych4L6Byn5zKe8WHyFaEYkBCs7bdQg4JbAQlThoSXFb9QrPqGMreDMb8b1Lo4LznZTI/kztBo
8xHr4T7B6L4pnJikjA1IJ1beQ0TCxMm0tzotHuEmjxSa4oF1pAAfnO/ZSI5Dy7xNAoZl0D1SiuH+
iEcn37tuu+3rfiU1MneZWJaYaYlfyF/o5pxenDIWt2mdZae+pFoQH8wmt12bog7+ANYPuGD8MNcv
UwM5r694dtqVqi2voZ0iX7fa/QKwaOPhTwnCeKoCXfRvtjTvlx53Tiitm1d7NOKORnWWhiebAXOP
XTdQhrvzxobzd6ErdJ50ET+xkI/RZtvBFnHAF856TYU2WV/OxM2MJzkACMKDvehUwlabUCtWj7pr
4sg2vltUetMdt0RTmY4SW5oIoLcNKe3MuqvZV7LXQvcxn8toSyl6i3N3r/dYrxgb/EQN8TOI+s+t
lrkwGNqM7fUxbBqWd49D8hDa9h0m/H0aJ1QP+MBQ17q9lVHT9Iq+Lamhvyi2GPbF/FIJ75cdGPQC
iE4dXqMqZoIb2fxkFYQvjOp2RKQYOF1lPzjItn6VoZ1Iq8d2ET+TE/uO83zXwhFTtfUkCvnC3kQs
S2YM/ak9gKm9l+vAlhaT0zl/9zTjeZbmV6+7d7M2UVqG54VUGaoIWfeRkIZTs1ghRNVWNvzgVLBu
exzGW9Lbz4z5GB7EpAUK59eZ7gheABFuyW3UMkZkDtN/zmQ/NJV5DZP0SO4yKB1chsyJrGHEts/P
oBtvQ2Iccg7qSK1Dja6lcePDERTLYceBZ2vb3LV2+ugAN4AMNM8L5xJOlDJYCuO5XogbyLDbk8yn
vg+D2KadAC+sj+07TpCJR+vdsELf7dwDc09rLwSC0RBFl3gxuBAjJG2GMW8lV2FixKD55lMeFqj3
4lFaFQ+QTtPTUrtM7nKNqxXG6tx3lrr0DU4rj4UCFRPxvJ9+W97lcknxVRk6t6f+1plcBWgP/+yF
PRdCaXf0kkGoa1jnc+VPBLBn/bEYhY/AUa0+Jl8bh2DkUkvxCYfxcHUT82KN3gEnRGBYcI+EvIWW
xpvtcDRnTM+R3YcBzQZ7YYL6naAL0FgYhxDPWVz1O9d8jDH8RwOcECGoZUNpvhLKvUcmSy+kyaqz
13k/9mQeyNSfyACSPQwzIhM48Jxvs5n3UwiVnPXUx7FJKQmyG1SUX4wfXPNa+G+wcEoSSVl8lbRv
fdg9LuG/JmG+kU5vUT4+Gm1a7qQAl8EuyVvaTVsR4bPLTOpmpuCjrp+ddirQ0zJAMpXrW9BERYFT
nSxBEM7lEswLySnde2iXcktQZjtZku9uTLbFPDyxxjMJ6rJlnmSx4sfsij/T6R+7yAj3TThRSWCG
JYpVYJnGlo/M1eA6XhxqVucxmptvPeE2QKejS/diZ4Pzemeb5SVyu69I4Cjz3MrvIlnQhvD7M/r2
BvXe9EYONVJsadwPumGwVgmHY10UH0TAKBYb6kme0AfU70c+CR9iyqlfqw+TuZmrDtLwzqsLdyzF
znJwq3j2Vnjlh4Y9Vlf9ceyai6eST1SzY1K1KCIMu9gaHAemNu7nrr6Dbn30QL63sf2I/dLwdQLA
TOA1fYf28NtgxWCJT0UFW+970zhY+CdLRp1ay9C38iYDqkj32U/HUpBbMRZe2oiNJtEI3Wc4Onb1
ls/xCgnBSz+zIiVj4I9ojD8FsHAq213TuAe93lkR8VrxbYT4BfmN7AOiECuDWxumFezXedTwL8Ct
7K2nacQrroq7KISelrbPTPrw1oHrJVlrhPnDMM0Pi2k/4bTdazI7ygilHy91z7Pi5fNlHinM7MT8
Jc6LYXi870MaUk76Xcqjqrc4A9cKL7V7zxczty7fOAkKW6uoVuOtXi5cBmxpcdtBg3ye8gOxDQFJ
3CHZ6JI1X5pPVloVPmsiVipwxwVXl3xyDKkF1S1Al43H4JSpAAC2guM8Kbtfm3OZMYR4F0b/14wg
cIvwmf7toBb7fonNq0ZaCXy+xg1PqaWR1fGNcvjXro0pjps3p8QBRMzqPRmQWYz8qfb4Jp2KGY4c
NpjIqFV+TbqWLo3sfRKRfJo0PyyII5mafKtmNqOAvPvqKrUdkzHIw5C7d0hYXqFV5N6x7wAT3I4T
yLCBtG/cYM+KvwqBzTDVYO8zBVTcxYbU/Uga1Hz1Vprp1k4Yg8yLYjyN689WHpjglilYxmWr1+ll
jAgK1el8yed8u1jsaO25gduML3kUV9VbRwtMjIhZyJNkgB/DJjsrDafgbFEamixQQRdzPxtSQr01
nLEY1bhHeqD08er0Lst+E4NWdkf7qRi8R6PmGI5iLMGsJNBu7CfxqBPaCwiqi03+rxrbU28SKdAb
nDc/aNm+pqNwZ8YHjTq+LI0YDxDmx0mo77KtWkLFACfsSPvnTs5TUY+UPp29nYd8R+IX61yJgT11
9h5F54bcOY3UIH9IAL9US/haGN33HKKJobCcRP/dmgjBVhbvFyb0IRlJMWCzSBKHxRpi/CvLd20h
mOC6TyUdCAvi98Vin83xqZDcUwbu8SGhJZaeceE/eAwVNTy2lZujjx997r6S+8RRBIJkbycTz2Gi
/0sz436Y5NXthr+YLTic0m51skP7uXbr70knkF6v4y+TTzcKAS7E8bkYCVo63sGl2ehTcosts5lK
mbu4FK9QOH5J2Z4y884m5l96Z7BB/0p0BaHkT5hodyUfcjtNJye13qaaU7vNjqwKv9gSiQjQaRfp
NxmhQ2jFNRkZuFLGLm4XgEvmAUTgStpAX14cBuusvN1bCvleO8/xfcNvZ+B4TKmh2COPOfoAAGk9
8shBSt/EiplWDT/6XQ6Icmb0WGFKLXDFLvmBuA6RsmnXEbcf4+HIqsog6ujS8DUPBkfW0myFnj97
q0mGQ86gc1tIxuWIymXHzJJRsG+2yu8j60FHwi/zdItfa4w+hzW4Vb0IyhMoJbzn9mPDHhUFSpEH
5lWf0tOyGgm1Yp85+PDNKbr0yaedMhnmtWpYVoD22tfaQU4FN567r+zyai3W1bV+CGPwzaebnHDr
bNLByHLTyteU2YFjY5uLftzF8wFXPc+588ko3o3y1UsPTJLNK4ehkzvVkjJ3FZKc+GIKHaST2meo
HHr0Va5oc28M4oIxt3oeUJ9mbsBKk4cssRFqMlqTcJ+ZPO8ldZUuPh1uGdbv8KPFJA4ZZKAqvcKv
uJZlvZvjT1Zq7mwpdxNs2tXmjdEd6kCx7dD9CotJpvRWKulmQgt3B+GLnmhvU5w0BhR52x4bxvzV
yvKNbPQl7TiwdKtFYuvdS4pr3cDfpzzUErhdI8N2Zng4VugNqI3q8qs08TdEpDERjKJwhxuPMGq0
b7X+JPR3u8QgsJibCnpSYuKN7N418wLilK8fBsDwPBOEGTgMCZBTfh6rGVgsCVEoeQC1OZ254juj
2zdgN4Gq3vXVa6GRmXbDOojjS9daOGvNn2bm2uNaqQsEeY2Gm0Hu/CT6Sz4+leNBJ9fmjYelP6ZT
E9gaEIsyRM3h2pH5Ph2ybRV9u+gTGdgRe3lktcVO1+gbVma6c4JBcuda5c7BrODF0YerR5e5NP8s
QOSzB8BZM0q/F30Q9RG0UuPZLipU5NZj74LE8dQPPywN3ET4kfQh37KUjnNdzbuiQbifBMnclgUJ
NKER6cD6BK/kYrruzS5mGqiMQGn107bzfTddNXg79hCehaNtp4RN3JDHEma409zuO+5ea3yiX0jN
L3eKGW0dJrS5erSowoztCNiOHhviDPXs2BDHROQueLEZ5i6rDtSxwKLuj8iRjD9Y9olPUiz1BZCl
ssZNFoFo1IzAJW5ULWwZj+RhUZ/KQ/i0veM4PiQKpBuupoxwOgUT+vrS7AzeIrcrLh0RUesuioH6
NfT4hpIPBK7ZjHCvmtOgPwveRSMJLG3HgYNK/5lGwI6Nt7Y6ajFbeMaHkfIiuk3dS5ndKYvN9nKd
W3xjYNrUjINcYxutQwPX2hoKg5v9mjKdIRFpT/lBjIzp2W8JMyZIemszybXpZKNEpXZdZG1Z74kw
W+Md1Dc6sLOIAQaIIl6Xb2uAJZaRVF6h0vG8N3v90SrZdCAvutzRJa3IeiP+Wtq3moYoWpDqqCGn
mE83hYdFcE3DatUcXS4IEw//aO5W/dMoPjDX5c2lnj9LbNQ1Ea8l+nM/wpqkZ3JX0p0iBbu4Fg0u
QYgBEIR8GzaFs5XTR6LD2b5nuuJMO6bTKGcE6fZju4fmGDVXuXLDoYKlQMtgGzo0iXa9K1x2oT87
bTDgP3Zg8hD/pk+42NGvRe7PZClZtwSDhgXGu3PFslXRdGJR7UazyMhn5aniplCFx+6CFs1x2rbs
52lNj3OCFA+ZxMgk4sMwFkFz28Tc9dSfLOujiDuywsYLfxybnXn/cXQeS65iWxD9IiLwZioB8q5U
UpkJccvhvTnA1/eiZx3v3e6qK8E522SuTM/EBm9GW1rnzDBs9teTsah8Cfab86Pu7HjnGDxj/q8Z
BOINUM03J4LHqqZbVL77Ngb6bKa/ZSKtu7L57SUD/KCMBmCsOzR8+MfzXHlZZtYke0Q0Y1EEp2EW
X3oIzb4ET0poGB7ihUufJQ9HRYBkWMmVfT5IASg2YDRibCDlaG3JlXNzxgWUfa4W07vZPplo0XTr
AgFh+VWvUOVhRBiK1azeM1iVjZx4YKsx/YOa7M191GpruemuFpUkW4i30qAoYCdaRPEuly+2DNDx
tTOu4XBiKrVSaYulmcCa+XNkI9Xr0iktPwYFJwTSQExZuRG/tRNnewWxzawOxnCXEsmzkUGCHXS7
2NqbSBqBltE2ucJ4lzESIEQBY7TKadKYtejlNjff4YFbAWbkxi2YdBblRye9tehFlLj1LGlGTIN9
EHhvSAyVvLxl3BfhvYqehvwum4cmOA8iZF55noA4d7j2KrZgbgK7T5n21Kumxf6O6bD+TVjqbllx
AMhkgfeaVxNLgXTXDo6vpry75ODk2F4Nongy/bWfN7rzUhJ+BGQUZWS5UzFwD/q3Uo94X896Ahpo
Q5rNyZk/BIZWJEge+DA3hmHd04Az8CyM84TSMX5Y9i5T7nb5DsfUME1PgHo07W0S3E0eQCPZzYqP
XIcxBKIOW3knE5PZBfoS9qr7RX64aHxFuB1GcLjkYD1i52yyUMfM4vSZO/Y+Yzcj8TX0vBorzxgv
b/cSkL5kICR1smNUkyzhteTF8IQK7LOBsHzsR8eKCxVkxHJXrzJoC2TrMbMzfCWZXpyylwA9wxoz
NS4vO7TfGSMI8hR4fxhHBjHOZWS5GGudx6wNNxkmpjIwpJO6fd+k+1rgV6kuZV7St9/Z1O/h519z
GDZRKa/HeF7D8mGgUK0i9p9K6nzmCDItKmDYjwzwLVefTiwCoe4qpCTwPbQAM+PGN8jvY1SgNc8a
XlW7awnOmqWr0I9h/Sray4gbMtsUWeHbavYdRzyoUlceRglLFrw/NrtrDe1lkGkbILmfEyk4hKiZ
fiqnmwJ9vYVs3hkQKybKscvTPxuXRGuIG4XdXiLhpsG9zjXPNkrZFuzJBNPxMDs2ldgPLVEqEoO5
JcNanzpgxDV2qXHNf2fXyT+6LbtybELEogiqpp9Zk1+GYnjOdnxS2nljSgzUhppTt9S+QgsnMJyv
OTdWugTfmjU7FhVgwQHni0Uojghm5GmJio3uN5Sqaz95CmOK7mNk12s6q1gFA0DQIouUaZfVeEke
QUW9NLndVF+0cYQGd1uaZfg122BKPFJ8iIfczrn4RwwishM0z23hSdawT0klCLv8zZantVCIotwm
7cDxKlZN0V/bBGI1b+sJ7B+TtFxm8ie7LWpPFqbvuYTeXzM2vQxGVf8dqsNMlW3lp3lWNyZDHXs6
SkrlDfUlhBkjJKKw8Dawux4SGSlre84wN5FdEKiwY/dS4Jc0hemkHVGybkV1wSbPiULYVIc4akYe
EBvijpLcHciKqjtGcal8VUyxGbr6AebsaKACU1qE/tYDf2S25FXS4qooMAxNulWO9NR7lloUZIEa
bVNwYIW4Ykz50SXnWlYjJWIOl4QwvTFcaxYQr4mHFXQLFRNwEURsgUtx/MIeFSzAQgSKNloMZqrR
d8zwPWKISIL86xlKRu27TAUxYnFCK+ZEe116L9jdNNK3GIudKv+YEIIzQWoDE4mmOg3VE0w+Lzdl
vh7sRWweVRbFWGs3k4COzsR9sDkzmV/GYu1Yql8s4HdI2QV/LJoTCBmTX+uI3fpum484rptoRzjV
a6IHL3F36qvZV8MfTiAU4FguBDLAma7KpPLOuGeko6Hruxx8Tj/cOi4J+V401o53X7a/ZYrBvHtv
m2dp8N1lu7R5RHjjY+rPJMDJU4evAerfDA0uEgkvNQTa8f6vWNAIIqKEAudLdYvgKYMx3mQ6SFTP
oS83q4p560DYgunWGk4r8YGBM1L3TahwFUk7LEtjxZgUrbdevU3Rcw7JBgrpRSL6wvxKghg/QvNq
vmaom5e+Q40wo6q39y0dTIyrLdbwNaYv+Ob4ejIvwD85DHxSYiQxktgkxXkZDXdKHp26G4qJRv0m
lbSnirSBdeqhpbKk7pRHaHlzWndDewv4qNGBFsWXbd1sWH41GoaivIysBZ3s2dYfrTq7rcmTPb6L
ZN+iqKoIg2PZwG8z/aIix1dgcIJY2+XOtZNmS37y0nNRtSjc3e3YuJNA2izEygCZxkp2LTsQp3Bj
xVPrV1CHu4ltHwZSIhxx6M0E/ajbJfgkkEo/QWVOq08rBYfALg+pXW2qxtwEuPVlTT4hhHzlloAe
J7EnntB9xTvRa16aBuu+ZtoSNesCO9ayusJT4tKHouc9Wb1xi6FvK6h/bGPc5rzgJSfQDOhullQy
YvQ9brUt5JUjAsOdHFB2VekT/9E9JiAQTO96nAe3nhxwMAx+AWVFBGdFTbciYNWLM8wYvG2VygTT
xNXKa18OPzLlLpcL+qI22EGodzvEP8mMtyBVtgCMd0Pu3GTn00jiS0RWQiikbWWAFG8ocTWwBdzw
k57Te8qAZWU3x1yoJTFkqQA34uTWoX1PLM7GGCpLkGxwjB8xp+5MzNZrC/nVZQ7YBisFqhbKLjNO
3gfTYsRh0S3UE4EYrKvCVWdn0Amz9LeGPlv0cA6H+JSq42NGWJVaBWmb9UXFa5n32UbvtX9Sgt+n
eDbG/Jplv00RItYSb6MglVjRziHu8FpLDnIUXoRod53h/IWj8xaxo20qme9kuT6u4NS8MH1pc45L
Q/5hf/LbKYNrm4rXT4KMv2oPUh9cUY30sEYG8CxK5IXOMh21KdraGda3NW+atPdQYLi2nh+GoT+X
Xf1spoax0zHVYRsjGXAgZhmmD29ekgagLcXeZq4UldM9YpJGKvrGsuRbTzzoTOHaygNzX+0FV80G
BBsj7Pcqvw4ma39nz4GN3mlSPHjlvimEp4/DnvPkK435HTl4Icf9wjK4pBFeTLz1usaTzuwh4few
KVGyodj2tn5KlcVVeFKEM+ByUqmR4dxJXxGuKN4r62NG0t6p/6iAMoIXrPxnQnCbJZIbjdmj4zCJ
lOQDQCeHIJ4SObRWMWw5k/9kor4hF2LA8dsZrIytjEYyphczzH0/P+Hp/d/wTCPeQyU9R4GH3vc3
5KMXvbw2uMRwt8MPoba2jGTT4LMqwaiUhQJJ/nvIXkeSzQaz9lUcbSIwkSySO6Cz0bLN0ziVl6bM
3KQ2sRJiuC2b/dy2sDJ1OJVkZ4zdc8A+VsjBWcyVpzBL5U46Qh52rYb5WhVdVUYadi79Msp8Gukj
cX7i+pFI0E0Dg3gz8NeKoNZtXX2+TJWBj62DWASQTpf/VRr3WYpW3VBwD/C2z2A+DcYHBeIMa2rc
0ir82iJGxUm23CCumMkMTIdjHKv7tMNZJ26IGXZ69FhyOwia5KONqc9SD0HSJc4QlPekzDTvsQxR
oB/JfuvANizDn/Aoxb1Xpw46HvUWpvVWZTS/YIiCgc5oglaBR1iV9sKmeui1vRGziM0iOFcOHTUV
mh63hN1QCtD0w/c1FMqmwvZNbjqJwETy4/5g4/OSVV6WmaSYzDHO8X3aI3EnW6guQ88IMcnASTv1
mYFTPvWcSgO/GfoIZtreAHrBzJa06jG/Mfl6SYMOv4D1ambLIcTOk59YI2Brjb3BXE91zI0yyx9y
sEBmDDaAMFqkji4/QcuX8it0ElrmvFduspHt5b7/TecWvNHwlWLro5oGZRSNyBrGHLBwqqXmauin
b2CCN2fsz4Lfcp3PGeINfJ+LQp6CXpoXbAQsnDw3/MZqJj6ENHtFEddeimkKLlFdPmyd8G5F98j7
5qrP63sGCIu8o+6z1+AvEE3HEVEESPVS7XWKwh98b08pSn+BgTwZQ/yOc0TtrXB61gJCTEzqnGfV
1K9JpXyJfqQt0FgOlZPoPa0WmJfF3EIyT40NbLXDBBE74Kuumh5JtNFUdO5ltnEM7AfxeDGjpMUb
Iv1oWnol5ybezPHIcit4yele3JYPdi30ssLgEYJbSfWHKjh8J4F3Fa6nsnEmwh6MRTWtFQExOfyd
CYUm3lFxegxGHBB1q/5VKZ62MNNQrwzibOGqZ25pYemQTWk9lIqDPr26y0ysl6nQVQXQtgY0yaNi
GB9hPG3sNLj2ReaHc7nvGnkbqZy+hfpqU1IqhbZRR+uMq99yFQWOjZmiFddfGo3xPZFcK13Uf6UM
kzxUnyGIV+z0EXhpbKOGLO2jpnhtKXpXuQY2Ar+eJsSbnKTAe9LpocnxI2900y16k6scNGEMvCFV
+gNeUeCmHTpGa1MsMeOpFV4MG3WRY8G2ZWFayuwEjVxiKG7h+EiPA9m28SSOZjPsWdhsIVqXmySf
3+ISdzjUe5xvljuEdJGD5CNMexEZo8egQn9s/LNFfcVQ5mmJc5VHhkYjghBo6kE6fqBIOVZlywQG
MS8jSS2yyHBrnsQjnLKuuRkKDSmeSzzosnVUx5mlo+qP5Gc3C1aKI455yEMwcsf58lLqHbQEWdnW
jbkVOtsGZhTcZ3XFJ9zndzsMb0OM1KRR7UPZZl9RzOC4JZCpZwQQzX/sQj71moRl0budVr0NBqlX
kcYsLTXupTbfp5FVGbwNwijM9CgFnDgE4zqmplB/BW/Ek900ZWIonV7MPH8OWXQSXfhvQStpYjw2
jD/J2tiF5Vz5Wt/7gcoooGbbW8heS4SYFivnSg3/mLuC4xp3hqzvWqSjWEFzV4xatWo7SoqcQifq
JUaB8jlVbE4hdQtbBusC2rOK+5XA26axdwmb2lwa9xCttk3UuvBTEAZ21KhsEZAwHSUJHEBmPmqb
5YOaYmpa2piKJi6frMukprRe8aYFLkCCINkbJmvaYhdMyp6ADt+uMmDrgJMccI4sf9j6yOnLrAZ+
UUHEGL7rmKg6sUWT4I0Vnj9uPzIIV5mdraE+DA21L2pE5hcnpOYbkpJ2pa1eTKN7hf20G4f8Rr6z
a1Blhn3u94p0zerfGHnZYKACx5uzWfDCUVDc7Cm7cDJt1bg/jDLEDdYxUmk9+1TaNuXdmt8NzCJy
/yrLkk8WwactLTGF1otQrwCLz6EGkGBIDoJNn0hwV9ISIMJfz5N1q7XUi8wcuB45kSayhxmFUGJX
e2uakP6Wa8c5LhQr4qJdfD9uZ2E2oA4snHijShaFIUkQdc/9riPjM49h/KUuYzqp3muYxxDhtM5X
MRFd1IFbY/kQRZpnTRRYvIwFqMPEYWfm8PswLNFf5pA+ic1e6bzJrIcbZgYMoXmeiSCX9X0XBKfC
1sj5gozCLdqb1UZWsTcEv3nv+GOm+7UmbQhs2pJm4RUWZm1dZWiETd1hDp4yuVt6o5JbknqfL+1P
q8p/mYQOq59sJLgn2SJVBI8gvKhgTrdhwGw6nXixqz9qx12jPNS82BJZsWpNxA+RV2fpsYHzLqf/
0uJZtcpamvQPbTxOODFDjE8Gqewpqn8ikdaFoISuGUSiLeJq8SHX4ah5jQGGF+hlY5lwe1YvXYst
IYEZUmr0gYyNoTFWKqyurOlfVMRVsgL+PBv3zhThnhjXipTTtTUICRA8A3CytaOdf9hM1In+YQJa
eJAXwuymzNlGpq3TFlrZkhuSCeYkJTUaEMQSNMZIlVu0qr9IbRrBAY6HYgK80n2bw0NZZr3mfRk1
9TYZjgTDhYZzJF1jq8nSenaiQ0PdX2IjCUn7CvrvWjmkwnBbpHvG/E0g5TqUlR+V1PpVMjMyZLtW
B2yWOygjZu5OSvilpNGLYgiviJNjPNenfAaWN3LXN8GucHLPDjF6x39IrhJR3cyh+ZZCMqSEQzWQ
sMrFp8JoirCIg22TboxfC5/gzq60zYByb7TuOrQh+AWEdFhI0kc/QLHlkPaDjN63eIutFOxQ9a+P
3nKb6BzmKwqiXhVERLRULdNCFGAMPlCi6vjzoOKgAjhKurwPI/zeA8fqNH1yhLnc4Me6DY8yK+p+
voTauyN7kngDeMqqD3ytHPpjaz3rZPxXmBbBlRV+a+2pTOYfp+MeijIAB/kkcoBKbKzU/KaIPxO9
SkgrAyQTf/WibXDak4NxwZruMpVWuXytZbktpsBDAuplxitpS2vxUkshkVunnGG4ycvVVfBtAcgh
olOVxygVz6CRv5SuxkiNBwYtJX/TvgaVM8PcwP/aO/A9+LBg5mxHtfkTkvoNRGNKRlZTEcNUshs4
LJiqJSnBTfO+xTPNPCaTLtaSFotIWaANqxk+thJuFM7rXEZS1WbbeV42PuOhgFY/aYBA2Ix3OLQT
LT/JyM5sRFJD3WBBalwSLdENK+TWgpkBpP+X6A6q8HpvswvhSe94BHPypXsMTuTa8Kg/0xlfMF9t
zJJb1PHiAnqSZMNryXQb1x4p36RZ1tAcss0AnMDRH232gg9eiBO1oY1iWTpU4Tbujgl6X/gVs7NN
6XLQwJL+Xk+nCtFdmHidvGV02XY7LmoBpuNigl5x3tX6Yc7v+YCoDu3urL/n2q/BasTem8bVKhWP
aQnnV5ytO2ah+L6EdgUIOUtAu+B7/VPw3Jk+NlKWhJBI4GYr3OwWGICM1w8JAIoayrl2yega/YZT
UcNDaHzl03vG9KT9BUszJxvmAMo17Y/aQFqJx7u0UOjbbx1EOzxMVncTPaE5PcAIkDtwnw34VkBs
s0OgY2ej1tzkbOtiM9qI8DkOlCDRyYLfZQD8vtva15igcHAV54zUb9tanygdMOCqANJyp9+F6mx4
VvZuF4+OC5PgKS+GRsYGzcAGMG7C8KDlm17aMzwn/9srk4pmcKODBhzsiTCpVyqvtR4hmZPQxrDi
/pSamxn/leOtNqBcwmKDEXeu+5Wer+oMBOmqan8kLO3tm5lvLPlEWZjP33a26ChBLwELIS9LO4qC
wWX1Ss59kt9QCCQSNhbxFBWiZK8wfuKYnuhoQHQh8w3pXrqJ3wCg2DY4p0UuVB+A6jfGjryZzHb1
wVfrD7pXGZBjUANYhOpBQHRTPgEsWOWLJSXws+lbdkBMQSEgzspRqcEQA/DuFRgcxz9L8cZrRU9l
1ecMUI5yL+x/i5jdsk5Tw/73PUMNKgtPLf3evmTqs1tiJx+gXWbMPIhwZnECwVjl/+QlJWPyYjb8
KvBtLBMhTQKYbBnL/iaL7VM+hDtTug65XyoYWUL9yhiVu2YdwO9ekbyUOdd+BNJM4CEGT7K6Yiqr
TWF+jjpRhiHAtnIfMaXI+EMdsyGJhU7SGWtHC0mhZj9xU8Z3xEFdu+ujO5kevFqY8pqvQrgDRsph
09d42kBhwFsfLmb5wLDPdVmiXMZEEbLiJ4UXJTZvT8fI/r16K4jqMThZv2lysE+dJ9QlAeo7jbR3
3KxMXV7b9MqTYuGocbQLQ+ekgn+2RKL4GY2OQd0mwPhhlS0JIWKAHnlqc5DzN5XfLo1uafnbAz2g
2pCuRgUkHhlLlPuRukvErmtvYrziz9vj6ar1DYuUgUs8GhDw/wD6jK2tBqkYaD8z6CMOsFfg9Opi
eBzFQeNLdyj+03Zx1+LnjIkkQEqVw1wBoifzWSV4qFztG6qQFO4B7CjzebQf0kD4g4vCKLpIKMAy
4Oa8OLhma/LgeuA0WyHZRFCe2ummMf1S6BmadH6Okhcsxxq25yo/4YNEhrkx8Iw4vTv8C+cfclLi
6I/ViS0Nnoy3gpBFfOchcUHXqd3mTHkBqC9PFmoBVyznXvV00LY1CnWh+teqoRtNiNvQjITU+vLI
1uEVj8EwfWrSm0BJU+q/2rxDytHEfmF5Bfnkk+3aVGFteFL6HYCYFDUgCbcaD0hqX5XwoJT3HDNU
B7Vp+k6KY6Me4eDRLJxgLVbW98S03eKFju6Z8HGx8tMj82I7zzDzJQyYjEnFX8r7T2BYf3fAn8pb
k4V2f8yRQ1FoOdoZEXVriQXlAZQf5gOlEorZ6TRZz5jYc4WT0C8GcBMwRfaF8S9rP6zKH8JLmnwY
mh8HNNwg5u4YyPAfNvm/iSdT3/B/lbNLqOQtwGVv76KCRUvupvo+iY4D7jtJ347IFWblHQJD57DI
hchEAI69g/Ju9RismanJ6uRLi/KV4EQVAxH6qPlZAC/s5G8ZM2B7mIwTEetki07Tj4i+OmINuDsh
F5TOZlLXCM8iQXWOT5MEg8WN/sk83MzWmIZLeiVKSc4/42JjtSAuhab/PsSHut8SEqgndEWMMZhW
ESRocfzN2ZWR1jAfe92NlpXyd9J1jFLX88dYoy/b8nKGwzrXPEZW4FQRWZshi3Kkgb10ycNnXr1X
EXNltjVDPp+xtdctrlpmhhzQTvgZqV+y81pkwA2W2+iQsid1Ho72OgOotLyF9SRFoDFjP8tfmvk9
ZCllScNRjSM3TG5L9FBcct0MXy2tWeim2W5KTma4tbMNJH5/6N+x0qKY/sgAz8s/sfYvr9Fz0Km1
4VtXfeBPxlgCPD0rmOyi+/HGcKe2mzF8l9s3SY33tiqvcf7x2Dks/EftkSLjbHT+FgMfSPka/bAg
b1+SUeztAa/ntGqHY15+UQK5hvFvTt91FquIi/LvJApcRiWwPS8NZEMVKnhNnQVoPTAuo6n6bBJN
4OFIRbvXCMKNMi5+t49w+DCGwRvn0e0yHGIRoxNk3gb2A6hK3fxacHDhyYStyKlMilKN+ordoCB3
zaKAUL0Qon+JltOiiWoK9IkGbPYzkK8Z3UpWbsVLZqoX1haldCkMX1JQX2kPM55Wln5iY6G9W/J3
wnOY4cYrNHhCqG9hMD8i28MWu7KlLwsJEPgXNXk1822b7vrs6iQPPbjgJUKZkYH/UR5m69rdAaW5
w0po4LjkUGS/LyNc8kJO3hj4UmP4hfPS94ButD+Fr4aBDszQg9reZaSOhXGH3YjedjOPzqoWo77q
jD8+vCi56EQe6aZHmgAV1Qc/Nz72RE0i/nGCc5DfAucha7fO2CnKWZjXpnrLBUhfP8zf9fnUAMZX
yTEnNiTkOIS7gJaBBr0qjxLohob8AEKDZS7nrTq5lfUoqg+FojN0ZNeGbSkxb2R7rJLajAyl4w6G
orWKrP3QEUre7JLuTxr+jeENmAXiKheaN6j+HtaONxgeap8UqyT+LDJ+1/yYKbvpsSc7x9h403sC
kQgyjymVSNpEl/bXsgyG/cXjhP6q5ltsdhKVdNla53RimAtAr1xLS2rV8JClG/sfp7gsIteAsfay
cLgVoM5i2Thptg5tGSPQJlEowX5lxHvZZ2/Bf2IvN38p4p/D5jsytI3ZHezqzWSEInsk5NUYy2jA
KAjx5zGC0aFtJiPESGlTYMcpceVgRWkQXieXICFgmxU09Bq4Uvom4taYmTXfu+hdfYM5optsKgi7
MFRAm9ggX6uWnXz3O+d38BRdtm+QxjHviQhpScDyVziBf6ZkI7qTbX4ZXErtVUxfLNTX0fSuTzs7
8DKHMpR7ghWqND3jiFUODedaSIA7GCvZwMaIFdxa6q4fDzIK/UQ7oEJwxr8CogHC+pakCdZogSSf
YkI1mFQjInPpdaDSTg7EkW3N3D9mq66gu0ePGTZnCUHzJGMLm9a99kRNFkfbJZ5iZD5dkt9dLjue
pqI3wOIqtpPiB+YjVD5y+lc0FD36G5H+5c3XjP1TsUDRgBJhycscuZfgGA9Mmk56dVUgKEcm1QKP
xczcxO3UnxFGpJGDrEk+BXOVWt3UnE5glA2YvMk2qV/tHktYdVAqbk1BBaPvLM4n8YaDYCIVa35j
LABadc+zx8qz0G4R07p6a9afJjA+hzkvSKEPRcG8svwT8JN02yX7WObFKBgWVZum/pcmBDydJ92f
BXb24QN/wiItw8fqgQ4OCYNquyOJF0y2x3UN+Cugiu8K0KU/JTr9Pjn2TD8bH5HGauIxaGEGpum5
DP4S6j4lzXxL963qqqGLgpzNsWHyLxueCDnbgWhjA2SH/tYlUEcfxK5OPXJa7WkXHypNLXK9qH61
lD+1urYOIPhqtSRVlzXOlnWLjFx9C5h3YENgw0e4S34ziXNx+CcWugX/meosIBAvgC70yTM+Tc7Q
D9Km9bh0WV3GMmhJDA0Vh2UWT+sM4jhhCI21LewnAfLMC00++rh5aON3Dl3S+kJPgAHrZn/AMzND
v87Ozfwb1lQC5M3b67j4zBC0Vt0zjLi++S1o+p1ZUD+GrsQV7irRvR2Yb2B48YeXiiegcWsEIL2B
GXIfGsgYYuB0rtn+6S0xXztFfW/xExsOCsL2XFjueMaWuF7UmwoYfuCZIVc94LDeOIwcjQEtAiOL
MD/E4BVm8aPMxEe70nRMiDaiwwF7CTZfxL9JxCP7VxbfFRIW4rl2qf5rz5/Rt4E6QpV2mfaJjcs3
8oQMo43ga2uWx/oNuactvUgV3l6LG4UlcndPhs8BMZHuoO7CLn2apgthWWQpG3iSrIB4N19G6gxa
mWNFkf9YnWTSKZD2tUQO4p02ZGBL3cznPsFxlpGIDtLXiLZ9XW2chOhYKCQmvg66A0X5NUkB489g
UGN3jWr3YmJNw9RsTxszxA/21BhCF5bumRz3/CjOUVBrzvyZYctqqh89OgzKUfSBK1OVxJkb40vO
o+FEKLnMXyhNDyk0vfkEYK8XB6e6yuEhYJkRPI0XlHOdeDcl5m2PDCqdMflFRNPFlvafjiLKRhpn
kj/Vpff6h+w5GBbR8FPiI2TeAwLwFCJwhZSqPulHeqAJ5tYOmIuuwR3mw8JGWY3yp2L+JhWNMCua
tTE8reqnMV61ZAc8cG32+4rXUoUKeDfmM5R4J2HCe1JYCQQ6ZcjyFWvcvXdr+JfE/8jZiLAFa4Nv
lD6SMzBEvPIska3xKTL4BDs54lj3FHtdWb7IT8a4ZpfcMugzdlzis4nfBNoIQsCUw5SnYyp39Kv4
/ybH7dsXw55W9fg5cz/x6ckc1OkJTnSLOjZlGWveafFIWkkZrKsDY7U9oaw+iEeUcysn8tPqhjCV
ia6ZH+b4HEhvUfkhDT6TND29RzkmqeJzyFg/3GUZneOGZAJ4kRbK1Ub3A/1q6+dB8aAyxdmtnV5Y
iQ0xfvLuN0VcN2C+nBZfEwdkMsQkqmypxA31nLbHqftVqnTbcLuD9nJnckXLf8sBmOaY6WMGevWz
XKzpjDC1ehl60tjmn1b0VSnp3qy+bEasWNvsgRXEurSuBc0LJjDyFNmoc0EhxWh8yT7WPfO+bS5O
SU9MOEkOxLaRyojKuP8HfQFV2S7Jf/8v2h6K/RrhGdQZX7s5psyWM9fhaDJRT4Pg6rm4h5JePXnq
Gkam8wKcF3w9UYSjdhUt2RjfhIGjKjoR+KvlW6e8ttJl4JgmUWXgoJmOKtnBBAjYBsf9XjWJjdvH
xp5ATPEDuaevfmcVqAysPKAbaBpBhKNEQAGcPie2EtHPPP1YiAJ6ism8PqoagtSRYCb2nT2LVF5Z
nspNW14tOszE+AmZVcsJdsHnlF7T9i6Kbasgh9wG2q1wUEFgGi+1lZRAUuIWTNG5gnFA/1O6w4jS
lDzFDmEDVrMGo+VvH+JvvRvhwG8PimBp8ZhqSFCu5FYmlyE8wVuJGb/jAnPm4aQ82S6lvHz9fqHP
omCh88GdaqLYZalQ5L7+u+wrNDv2F57mMKMFAoXympoYJNd6emCRIKCUczr370Z7AmYfzTuC7Cr7
mfV7GNeol4BU1XTK+QhEXVvJV5xfPBf2lT1l3x1BUE0kZGn9eZD+LO0cP6UARw02pwZZDKvQBJBC
xsq8arlrzvC5yEnwcJ/RWNkt191qwSfaGtDDVfnaMizvknidKuxylg6PiFMUBh0bnhUlmN1sWaTi
zkSgsvyBVn1W+b2UF1cf7gavkz7MkeigTWTTZ8CLn3hoZpc8sAJxAfckdDcpRLj9WxteOB7CNkKJ
O3LPeIpJzAfm73uQ2jiQQGr/07V7NW4m9gSYAnUG19iVUE6hEpTJqSh5L1AlraZTYr+SWEIN4RK6
qtcP1DvkerTZZ4klCp5QC6c/9eeMDgRG+UZzUHVrdAjnnpb1HKZ+N9xAhFDNnIiRrXiBihf2dNJo
wNqmDWEnrfhxtKt4faLpGFmfifYv0t/a+XuUXhzxpVZb5rg9amy2mk4Pe1y32LNyRjSfinqPuoAB
05o1AAM/hLd+Wx9Mw8CFAanuorMlM+J9gZMXo49BXrCNb9lS7w7777jaMcAgdBVCDP/DN+WVvOQC
oFnGyr9J4708a/cedaSiLBT3ZoXBZqUqhxyeTfZTYsiVfUptBe343rpbCH+EPm2jb3k41d25ZAMY
1L8a1t+BASlNuMz2WEMkvAn1pwhWlK25/sPHtel5nUz7G+ZEMmMBFhXK8RuXCNb9WTmI/pH0uOL5
AtD1QRrpPtp/aXON8/OYXor5S0fcoLHpqrCr7COGK9bBqG+Tg1mU2zhhJ4TSZTi0aFQYfWhYDK+V
/mLblGbNVjX2VesFMEQ6trnDNqyuQ/Q1AAuuZ+CW/eBBz9rY0NcL8WOkW1wbg002t3xM0GPBAyPI
iwkGOOwifu3I783yP3081PIxyvi0nI962nWxjZ4eT/9Frt7bsvIAcKCgl21ujF3MO1eKLXnukFWu
abIZEY1kCngLsj/5FZzsLIEVpPPRdzb5ybRj2cukYJ4xLvpPopSoN2/ysB9mwhPzQ06SV1Dxxh1T
NhTyLp+JweE6GtWbUK70c1V6jXFxMUZfm3RQ6lkLfDv1rFQjOUqsJecVMzc2Lah4JVU4d/LsSRyJ
FcYOEgqpmCIgIXn3LP/j6Lx2W7eyMPxEBFg2261FUr1bcrkh3A5773z6fAwwwAwySY4tkXuv9VdO
GWSZWfVPHVyEaSob+MQh3zWNK/PfLe6fmGYfEa5QULc0bmX8bmwI1J+XaIKTN4YmGd7W//+Wd3n/
Og2mT+G64BZrFvS/hCZr9GumO61s7cPxKyPvoSd4uGCW7FD5NSi7H/34SmSHZ1PuIuRVoruEpRJ7
+Cv337r+mplXA9UqsjfmJbCx+o3gSq26QJH0SzbaCj66o5SUqo3ZiBwq39dZAlCB1qLxyaAMj/iZ
NglNwUaUffn1QU/vKdFTwMw15x/T4gfaFazkEUk0WMgsmuqYh5oNaHdPyDTXRfDPwHlph7ihA+Cz
I0U1tKqY83cDWJH6e6X/J37N6awYnqG6TYZ/gU/lj+zbiSDLNFnHKI6nK8OfBtgiXo360CQ87Wuj
h8Y/G/VG0QYc026bq1uCSFg5vSDG0IeEu6iTjU1GZDPXr2iSiCyYIs3hRhwpAowbrr86wk3LWT6t
4vyrjffLIBJmzOuD8pKruyH+jPN1zBrI6UP5zSSedGnqi9Jtx4/XMLbpYiujgttSwdmQAqBZh/Gd
fiBdW9n6AX7I77+t9EKAjW4S+xTfE+uslE/IO4SywjgPMuFd6MXYMfgK9nZ2qfubWlB150Eflanm
Wv0FgFuz9nzEfnSz9FuN6DXE+Dq3O1O+SPKp59ZH+AN3Y4HWqcnPoGCmQCmGcjwoj0NAoHZM6Gp3
NppTAsiuNOeoO04EfPUADfRPycuZRG8rINpyx7600RaY2bCYZhB8kF2nUEKmf6h6CehGiAe8R528
KUSgJsYPRCV6MboJt/QdetgpIA5praISd19Y5Gw82+6I354cK0iY95IcbZKnXoTOV3uVtItt4ksD
girExeivenoNmBJU9S7eK/0xD190HKkUU7LDFLcwfV2IWR9bpvgVwdpv3bD4jhR/k+sEIJdv1fgM
89tAWR4thwYL5Lat7pPPE+6WNr10A3bklznE2EDPL8swJLWEehgF1HDxAbRzd+4gMtEWpFsf9NW6
Jspemo6DzYH2aITwlmDKmlDIlKH/N7aAXRQvzf9SWTu2OrgX8D9q+EOsLbU1g6vMZPXjsPQFq7NV
oIEsvIbxsBKkQP5bYBV12lBugOUp5XPg7Egv5nCLFWeSL5E4l8qBqDCGuZgKX8iVTEPOSDNEu4q1
D1TRvuZUPQE/f5nlZYC+jDQdynABpFPy6CvlG/WcJLJum/CQM1uHxBbUTfQi/FdDd6151aCBbKJ3
m1Nnmq56/os/XR+8Gakb7CiKerU8Q/tXRYiw/JkVtA2tfWYkzueGa2Nx7pxy5Zt8BnyXQUcS0bH/
nZXpxTbmnSgpJl98v0/+yqYhBaEh+cFAN5GjlsDvjf/dAsmOPtCn8PwT1Gn5j9Dey3xB3BYhGRzx
v3I5onjL6/gvKz75UOGF8+CzBYYjWcVatAQlAYXZQf2bChhZbiK0oxq6Thmy+WGwjfoqbBcUA64l
kIedyRsmQNOuJIiaE8cVXijpiyczGdeUlJj4jKuNbdwkAMta3VfVWuala/CsFuoGD1+C+TGmLyNZ
oNDD7P8xiBAlDUi00opNlaBpdFBiTxK3H8BzQEBC11cbbWB9epjlj9YYFAr8yuAbI1DE8MXbRqKF
Jv7BOVTZ3sqROiDS4E3dA1zZMbGuH+hG2NfIyc3B/QqaInY2dAi+tERFqQ24SnWMRtjGvcHFTGCw
Yp+7DnC6p4KLm7B34R7UZ9i0e9v+VNLHkmyWKkT9WvFqOoXhuWTfljIbrKwiarlza/kc1Z0zln8d
ggHF0cxtTAbyrLzlqAppOF5J8zM2nvF4IdHFrr2cGJnm2caMj8U1bAFhk10kCGAtP2XoiZxKDqNt
Dy12w1g/1OauLCNopXudUKSrsbDIdxPuOH5q4Ss+akuGZD81UuKY8rmc0U/dkAbYNY7Xi6973bJn
qBdSRZl4D3L0OnI0WQb7x+iKclrDCVrkixVsRchuWXnfIvOpgsZNBCdSNDANrhm/ycHJxnJTVX81
pTB8AuAE/p5sAf4pw+LgIcOyY/4EhCtWJOBvovgW4pHL+ncTfsZH7mI8LXSKSIixUnLBJgw7yacU
XNXqJKqnNV6TySut7XCKsyMLDPEgQ+TN3E/FvxwtVZFs8TKCcg6Zo87XrGUs71wZ9w5RyskOeitt
NuoD3ZlmbGZj3RY3MbqZwrLvjhpUQQPwjMyy6L8yFClBfqcjFUf7NTfO0FRAlT0Uxy4fCcN1gvFK
moI6bkX3OnSfKiHl4ZeanPx0o4FcB9Vj0G3Q4nnFReHqotka4jIarzIhELL9VSSYEm5JxjAxuvoE
fI3fZSUoDmVcq/9NDLel9UjLU0Lpw7jVxt/M3yzGFH0yHCXaTOOfje8uQwzKn4DXRj/lI3FnnM3U
6qj4pJPgG+UF9QujgcBozfgr2Yi+h5uWInencBLnj9Zs8/AbFWxk3pJlvVkTVuCL08hgzQccx//q
/ht9VZJvF5wzyI4j4SKgRqHplSP7N/5SvKJ9es6tV3m4+ny2GSJ+gRTfRccKuwPD02+DwcP/4lNb
qx9bqLkYTLkm+R4T/GfLahpie+iprZWIAgnTS4TKn2RVUbxbpBhnLhF/1rBGbd/FNzPYY/uLym/J
/NEhsREMQvULjusmWodU0EcrEW9UcZ9mBscW/cCriLD7et1HSXWDehnRELcoS+TlZusoRfKG4FqR
oY1JTvvVEvxVKFkBwNGPsCB26b0Jj33HEWI7sn8HwxBmRX/qLUOdU2L98rJog9NxbC596zt2fpoM
Ddv+P7RQ62YoUXE1q07YGzLYnR6of05u1iJRbz7F4pX61KoFtqU8LgG+9gV3+G/dPUuLYGiLn59V
FrLmZWIA1xhgEqaojJ+mleU7nbXjIa/pGAQs+wiSj4GRo4oukgmLStdjQWAgwGPI7lwqH/VNDSCF
n809jdEj0x3BS8rOyeUnOk+SD934KUnFhiuAYV7mUGnXLM0kjNT+nwqKZK5a7WTMPN+b2iCPwpu+
o3mjhoz48yd5KhK8/TB+C+MREq1EbQH1XS+WeZakgzU+l7KUaR31rqR7E5ncOEXEfS72YKST2DT8
ItpPNPz0xJUsFeDpsB/ERxZvlendJ3ukEcdAoeX7wiIk4ZEasAShHLOeBULK6ryYsLN/zUeVj6sa
BRgEltrdNdQhJY8gS1caubNxFMZp0naJ+Z7R61xs0HMjV9AeYLR+Toq3g3ODIZbgphcTTfnMe2kt
XavPHJbU5LafLXfmeTVy0q/grMg/kUyMBaACb0n9KkxAuK85Jf7B/6dlB1nfC4QJ2KF7VIThA0+Y
Nj5VbZ+nzKI8ApQ3sEzXNZndR50XIzE8a/k6f7Xi0Cx4XLPHRZmGNw0bmMrgMjLhJBCLU3Abq3uZ
6AywX1Z2VgpabBeYdZ10OyQmmH8z8pG7YDdqn8pAnmHmGN8yomYyVtrpHGNeLNL3MP+O7ate7MR7
0K5s8ipBkMlnEzhpgQOUDCk5IkOVz5PBsh7DFyITAuMmt0tqFjqtlAuazdhX90Mf7nqi5GLOWopp
FASJi7J+8Su2Qed08mbSPIlEs+JZoLecxFXHExCj+FdzN8v3Eu4sUhvESv1W1Y3CGpf65wT5by6d
2RszVNrSElT2U3UOnPeUMxcg4oNqONtEkA3UnVKeSh/4O/lL5mcbXtNZpgmMwE10XEQsUT/VDZln
Tf0qmPezfFD630q60UYcqQc+VhTY3bTG8fFSf0kL/9GjnQX4A9rseBAsLGt65FjVT+a7xsCEE/xJ
ozuIX8Dj1Pd0Ahw0hZ2LDSdUfsrKfjGQ3HQAEOI9UVdVCK7wSLkikJ57GAiUo8gJBHtMGhqa8mlK
bz0RC2lws5oLNjGASL1/JZ+4CZ6JaQJwskB0mxFlgzKQ0oALLrCdgH8zMsHlDHQlnNy99mU297zj
R0+PfXIkGmzAOZ76O636h6PTkL+tyRE06eLwUjtPkSjhnn2+yd+xOxPV2PfPnlja0X4dGcsk9TNS
y7WRXieMdi2q3JAfhaKIVQK0pSwJfItcER7TjnHzOHKwLuLcldVH62+WbCjTFfP7BJbZoFvsmF6L
Qz56to69IzurZMqYG1HvKD3jBN+byT4UJ3gjPHzfFTViswZNTM3LrFzYAA1xLLrjQGl2tktKRzLc
AO+vvMdrKIrPBiAzsR6hfre6f4Q6lOZlLO7IEzkMquzAlVzHvMbuVDM+X7qKfwamlXQf+m7JfnWa
apOHh4r3vMkyJ1RvAm05GYPLRVSGm6m95+0dvTohnYeq2rZfXKucQyXtRekjCNlqXlKFBGYHbUhm
3vrxCohvzQTX3zL1yBU1fBgqqr03IqhW1R2KGUoDCjPiDivoy+C0oTQBu3m7QfQkKGRRb31xVz6z
5NZ2/ap9y2E6ZT5VmkA+FIu7taP1UE5chcoujmNU9lF0R0FU8PsC5cCPo++17jq72dL30CDUTnCz
qqjLU1KPclvbY73jwf4wDrK9zqtzh2w+Cu5+t/UVJzf3adteiCxzIhCjKCAPkUxhOsA6dNwqxPAa
q3YlAKRmb9HlT8/aDJBa3/Ayyyljj5fULhdS2bnRo7f6O7mpDtBMPsOuxScicMmd8/s/ch+ammaU
CN0g/VraUZqveke4WHaTu+tI7qa/19PvhMCTdPwr9EtSckcDJdWehYCGQF4KTWsI0f6ShB/+9N4i
YedAeo/Cv1ogMrX2BNuVtBXbo1OV9lpi9JM+GBGs5arE4ktiasbgIkPsMAripy+Q2GCGhfHO+tdg
2KbPMEITKwQBZVfURyzHEpJZ9GEjma+obWr9bSK3o0fZa9t/Y76bYTEs/3eQ31V1cgPS4Y3ug0V5
KonYtJCXkA4VosUQgFBpxLka7yTd7R8GmaT4uMMdDiFA2zJ1uNxLEuxQ/Cqg+RaVu+4wfwPX6/2v
gqJipHsbpPWQKLvcOFSMh6P+GJL9JG1GviB1IhlMgQEp9C3HzKwn1yQHBldWvHtExWv8dmH7NtD2
17YMtCYpUHehHUvoqvoqzUfijFYs1RhLOAXz0DOIbiFPiapvX3Z7PoNFLC3cmKjipjzyyOXwhsA+
hfmXMWaBIpBs1BhcIcN3Y57H9CQo6urikqOb9hwCjtWvySQDBfi9RTGXHdXyxWTymlDDIk2o1jzg
Ij7p8jZg96eXkqWc9ITqBcynMT6VRxT/oOuWZDfWV3LwrtUfVfwnCEOW6aSdFwJQbZ9ltbPJcy1f
VW5kzP3tXowXvmQSFYR9WpJOBvh62sZZ+CsguAx0uP4tNbI69yqCEYLM7Y3RoOdELLjpicIi81De
+zo9e6jRGqdFDcVpD76wSC7Q/XO+lLwH6Yj0oH9iUXHq5J4Ys2f0NIWM7UM1vjGyebOOG4lY2GAl
iZtABy2K9mWSCOQfkbLx9+aqgP3njwMvjzIfUXXxbiJmoDvpUlnlqiDDuqcbndabTpfXQr1n9Xss
1Vu9feLNrqMPP9e5s1Cbmtfe/OgiHJxgUlp/n8BjU8bozlfWM3IBJT51zT+KDd0GUZ3KYIBKcAym
jRYLtNjhpaK8vObjtwEOiSYNm5VESEWJMFEwniX6Z5Jtu+JS18cA60FEMrEW548U67+N+a5SPMm/
pOgftcyNGMBtMnYmmrpT1QBXWuTNQC3iORKvTsvlaiBQjrp7J2zVF0GuStfTguhV8G4yZbHoSHuS
kLCEebP/b6JbLfyySYODKoSxbQ4tpVppc8+olwg4FS3dGwMvBrMlDPhlgG7E8UBeEhU66FcseOg5
NuCxIIYw/g204RLqyf6woVJq2880VPmuRZFCBYIRt5xh7Dh4m1ZiQEcBzKLRhWVXyXoSv5FhMHao
6F/QLU5ePUGVGDPOFxAXB2dlDssnpgjVIg5/rFNAqCMZCgYeWJvpRyWJlOB1HqEjNjI3Rt6Vj2+U
xmzm+DZG8KpcHAn6HwwGiKuxjqn6SlWw5dOHJszulWzQMzKzndBsBJgp+tbmW/HJO6ib5AW6Io63
GQUok+01iyn/EUx/nXXFYIW78urXnIMwt2STifxqSx+S/5VZB3IWV+P06P1rqnyI6qMmNI/tYD7l
+SmMP1X1WlJeGfDC1dx60wgFCbnCOEJCwUQ+Vsj5A2ZYqRlX7hue6VWsvMrpXbSfc/yu2McGGm2y
njJqHSjPGKpbr/xVYIOsquDUKudjyL1FXyT8IZDLPFunbKzWIahX1BwX/30po+Kq/5LYuk+LSjak
lTGLfuySmZF8wpytmrSEl1o5y5TPWNch7V6GYbnBiPUgnjNpz6FV7qkctcP3GLG8qqE7lKhnCvk3
MBv0WbxJwQx7fGL0wa0ygEYVdZ+B/aLUNYJFli90eMp4+u2ee0Yt3FGSXHgFIrqhoo0WBJO9pRIb
Ch24MBTk4j99DUXWtAEntnYohgritvrXEjJn8lQQU8ZFTaC6FhFfVblVV29I8HYjhIpjz1AT+Ugz
N3p9HGJBaVtyV+qfmFbHlDaiun6r2oAaoBtVIXq7Gcadn5fnSCR4dawXGXKq0lhe+8mliBo457NY
fvTlw2g6d7IN7oIcLtywUawuaxWhLREAhrorVZ0voiUQtu3/ZVp8anTlT0LNFA7/C1RWHdilZL1q
xpnuAqJouGDIC9G1FuHpiI+6c1LUCKCmho2NzuPaC1vcdxAfMaFRavSLM4JQTWamEH36Vuh7FeYA
Saovrr75bvUHEXPcDmvRpPvqXWW2mSGSC0yvramvguTT7P83a1HlLRHbc6Syu0JC2DcaIcY0tSSx
FzG5DVL44rP0zAQD2A2mxOGeJVwQmww0zbDgC2cqkATDH7TmoVGW3fAqjEs02HDGBOORojesbTQ0
fbbKxE9R/M5ygvN/Jn/Qq2GWm/IbNeNJit9D1OfSh8VIx3xWW16Hxhf9ZxQgLIIU3So1j9m+bIkD
0nZyS2+SepSDLxm+ukSlIq8A6S6lpp8nPXvmUHUsIiLfdUTfp8jxZoUe0eSgh2LpRFjJaAItbDtm
8WOWk9eN/4iYSTBH1AjUgGPg9ZeQee0kiXUv7yxD2ye5ieFqYHLX+LKXZDBCA5jJrJq0yvGmGD9U
tM3Ie8izx//StN8auhuKbaHqd4S2aECH43CP1SWC9aXVAN90On03AcRdiPfH4SWg4Cf8MacLA7Iq
vcUWRiIgEAtVTNo/yoqkB/lRJDFBY8xa5OQu7U4gAH52yIZXW00w5jGaI0RRnYKnqeFLUKL3yuI6
oe18yBHKWiSFenH6jfg56G59eRUVwX38zunKQg6ARe6lNbHCo9UWMObgkY6mELPvDPY7coI41xwN
RnQd+A9LIjBQdWTOb8nqPXK2X2LALTJUQsgKjqzEcnJSqMJtomxD3SDy+Dn6iM9I6IS1go75FTzr
FX6Ewmw8HYskDZ38SRMB/iB/Y3K3DbbPgU/rjvq15n9V/kbIF3naZ/Vu/JcR12dN0qpCLrLssrBs
SnOhvxL1B9VXhyJHg36ZZyQd8Go+kpoTS1PcbxQMQz3A3xiBGrSnZPgVekUQMcaBvanSIa3w0/4U
Jbz0klmWMrEOXg2oJbKRiDiH+EjMUKZuvgSYp1J5dk2rXycK8xQ1whkZg6gpG3ciWt/HHrCkiPT6
BvlbhjQwkIutqT4ipPtjWjjLvyUDTClafEzxvSUhMFhX7XHqdpIFnrTNHrn01gXfi8eA/1QIujS3
9ncZeVkNsTDzqxR5SDkDuB+NR+CKT8cqb2aEdpJM85pKR2WhAInU0gi5UrFyTMiR6OG7Yu48+qhV
CviPCTg6YePNg+o0JwuhS5ZpM8keaigvxHKf4j2gzu5rYglo+27b2ikudbAmBTA2TLe8U3Rz6iCV
1SUoujWiy5RHI6Bebw+KO4n10k9AeBytVAMBOmdMS6Hm5XR3yB7lXnayTUfXSC8pDYrBgQWCkodF
iIxRPKDcswdvx91ICauFJhMMc3R0gPuWUM3XrlyT96Ina9KasI1MEDDlZlI9VUO38ZRwud/V6lyo
qxJvT06jjB8nZPbcuUK7GVXEN39O38QfMuxrIHsjRAscML4XlBk2DdCN9l3gIi3bs9Ft6/zeogkY
/xpm7briMmreKHN7YVukeiDVl/aMnx6EfaxnbgtaO9rimELkNxzYsvl/tOikfczyuWngKdS1GtgH
tmkQOsFZMYdrISKnquc1enXcDdoooZB5qqxASfw2xb1X1NcghUUKtiUdWwnsLEm9meyvR53J4Ryo
WPYHrpIRVAeva3uToZ0FlcV8gCofmKC3E2Y8Ay5+lP2/mXjbhnxwHO9U5Jz60W31e4XIv7Wellwz
fl+S4NBGR5M5UJVsBuxDqJ3t9qKb0Cvy3s6fo5k6E5u0UX5oCgmrMoXbmFtxQlYF0Ypp4C2hK2N6
zLRrrf0LoSUk5VkuUfbDzsbyqGdfosvA4HIE3Ecqm6m/jjU2Mf6Ohhas8isrKW0jk4Fx6WTJ15SG
Nuzb0VuRbGgyAoVByLuZ4nIHSqf4lwI9RIqdSjJ/bQ6JiWWybu5152nECuMAIcgcxQ2pYsQ3vsam
1zWBk4fJvaDHTbmM0TGcPxANRPaCqLd6TTeZcAKT1lL7vZuugX6qmMLJkPfmfEMWC2YmTcehh1R1
Uej5+NYzeuXfZjCOjhcPTB0vdUC3auJKRuuh3uxJIohAwf2c4RjvFiozRUXyQY61+k8hmiYeLNyb
a6XcRiHsfBDs5OgSDj8Jqn+1VBkp4rWlwyBIby0HuYKl1QgWLydSgCV/Guaji89yyuDr4TTb9tFp
9m9WfTepgzByVD+jpxRnADNSk1F4ss62UNzfgVhwJDLTkXj8RaqTUpPkvxnDsc+RDiEI0m0CxVCq
x+Imvdu24djBR0yNZ8W7IqQVOi3q2QyBbXNVQfjlsBThJjN3Jqm7haLuAwkCW2ex4N2Or5bymhDZ
QIqO10ozRc+tlzaEdtUKGDIBkwjwTIBZRavXVVxDsf1aLEK49F9MRAt810mLB5UPvMZVgpmBOwnN
rUvQjoFG1fgQxPdE49Y3dpX/No57UUl/8Of3vMmhog189lwi1D7I9KIGHAWUq20My+d8If2rQAYv
8Uur+LXlbZj8KtFHB4U2mtO2G3Z5PbCE9h5lm+tehZdglo/wXQwAgyWNE0VGIneXNZ+xFGF+sp00
upS2RdqgbiJNB6FSjH5jqfZ2eXrLzwZsgNZytMol6Nj8kC0Wb7mnsjp7m+GG1eSrQ1hTYuHJUMGI
nHkDKUbqo3gr7T+rP8ZjB0uIiU0JoXBsF3HnVwQM5yvhodXQlQUAfD7Jv3V/nNsJZQmB/CDiHcaK
QKe/jGAa3+am0sZmPxj/b6t0AbKLBb7hmOyDHZ1aUl4jrsdH04zNukJ/Yqj41Ll5e3hexq5ENO85
mUn4A8atRS2aqghiCXB0jPwYs/GSinpdzk8DnJdxOXidkcXYtAMpKjnXjIjIG2NwfE3FBceTlmrN
DgGMYzbGJprJQyLZrmpN9NILNvKIZmK6Q9MNdOpE8X+rvVPLd30MXQoKWeWfI4+/CjrYUxNHGVpr
/JHAQFhHdMwT+tBj2JosH/5hggNOa3zILXqjhelNRYr9xJy8wNA+dRytKUyUdZcKMNl0PWA1zTg8
EhT3fkA2Jk6fdgR/JN5YQ/AfWbza5pZ1jOkc2hXjis/HjBluZbYcRU39LqFJq7GGd/7O7L65twLE
LwUGhjSnvc2UnxH8F6FouCpMd6YEHq25T4+tJMprPmsUS1dvOGuzqf2pDJL9x4I0gwJ7Eh2DiCKT
yHek9muSCdoQ2iHg7cytRT0cbFMOmkLP2AwxPfDIVtXghS34PFxFzHXe89AUNR7xYNuCoQ/tV9Zd
KA460yq+ohL7xcT0bSOz0uvplBvPJWRBtg8pOoJh9jHtdisrRejWJmQ92ZRLCKQegR2eDNgNs/rh
b7x2hbaV58++wNAJPlVnXksznV1MD4wG0Dr5kmTsRgiNfAXIEidyUtt7K9vLxJcZlb3u0uhc9WBt
mfRp1ZP60hNYa36F0KMBXswMACvWVhqRtVKMqD4vvARTut1vjPzQo6gYs60Wd47FqyzPmwDd9lQc
JaQjNuCdSoxzPvyUbO4TGhulx+lNODiXOb+7cDv1TPaeN9cYfGlhMEl7rlOir4t7i0LCXz7ekT8i
QZmuTwg4pg75+KlEkE6N+Utsy7tYzmiRiVe5mu3SGXQFrSj6qaJ78DFs6boj44rLBHWBpgRrKTtQ
egO8Ro55Wc1YYpZEzs6JUuVQ1eG5nnD/YJPpSOk0jHajDKC/es7IW18oiNyoi51XTW+ZOW5KDCIC
UWMBcau2N4Pr0VZYdnu2+yosqRuTaKn/l03p9FJ3/TkKacMkQ86WbVa4NZlFjt1kDpvFWtKYkthE
ffgiZqu+gx4LmST1h4+10G84RSOrd5RKO7D/vyYhaL1FssOxI5maIcqxET/kXbnSWFMlLAUZ3TdT
R3ItmW6GRiRsazmSRmY7hitClzryrTVN2kpsvh0HyFMb1p1qfw8sqT7PciyUfzPcGHcHbKtYWaru
wJljvlnJWLgLjfVAS95jvXyGLJkKxG6bqWAWvddixUF5+dL3fyb5fXPF4BxWpEWA6wfGWRliZ0T2
nSLUIcHZW5zZ4HieFgxwn8wPyrrNdl1huHr8agLrSzQwptOvHpHMq/1MFbqPL90ijqYj8VqLjzaq
ZslMH6MxfkzSEWHfqKJ9tFKa3UiQ7Ne5XD5pFEHWPgw4GUXwU0zJvg/sRR/r5GX5apivbaGTjNMQ
jF0EJGGQ8dNe7fphWkdTK5Bvfdo1dVgjnsOAnO7WupbtcNURe/tc2Q33sIbWrns2aKwoQ0nIus4e
g2nuo8DeZFqDLIBTLZvOoWT/TlVEch7S5BFJTB3iXLx3NmbNgrmXcCeKgVUduaS6WKnuRS+Bbeu7
qDU3Q+zDpKNsqIiOo+UB8y7K/BanXsTaI37Jal0VMavrImrgeiSHWugxG+67qr0noFNq8t2ZQO2x
/ke3LNuTQrANZGeAqS9qNslEl14bUscasz+cFZ77riN8AXdHEXzNiHn9oJtgaGr85UQjheVNzbHc
SLqDYgQ/f57/gJWPFV2R2W9tWz92tEi4KGxRBkdAJkIVwNfabgG4NmFhGxoU1TjQjE6iZOTcmTXf
9UZC7avx8mjAFMWQ39Kl69NnXKNnrx+eJUdl1XMGn6ExZei3ULsTKV/Zh1JncqkfNu6gmO0l3Gsd
whjKAAoB/vwRYw/XAp/6EfZg2O+oC6DDjra5sNqLvmhA9fw3Vd+1IFI1uGQJYuABKzDn9VKLUUzE
VHfEg1AEpIDUjaZHzj3rfszmS4hGFVnuoGp3iXyMGQEVGd1OD1ub4VczuJf9jEhPP9rMsNnhQv7y
YDR8ZzWRfnIkP3xMAZ0qk6o+IOwVm5jaMakyD3MU78grpFRsebnp9ib29Zw1FH/4HJUxmnqBYy+w
iTjjKrGD3lMWiS2iHHh27a/Ruhcco5Vdu3NhffTJmAFnmWsmP4rgEkhWkjupQDPImUajauvXMQQs
APidTVRBPIwqRtkxvDWw6/yDPJffNE9to5YccJ5rEFkM8zuLBKK6JeBcfhfshY3qDKi99Yru7Jzs
nHtND0mD1bDEiFS1PbmX5kuZf886rlbg3UazcbvRilY2noF3wcxI17d2MQ5EBXpozCqvxhMtZ/V2
0mNW1siVILZLdZ9OVz9o9w11ylktHzXsGaJIV5l+9NNsE1GRTjLfp9a3u8zSCMHoqEbdJUsPnX4r
ZRUqEF0qAI3aZ/8kWMVElrh5SEPPlmbhfcN7VumIvJAjqThiBmDHKBGbIci3dY9+XpvWGZJJOmPc
hHnPQNKoWtG6bEjWqqvPqTffUmNCpPVTgEAqBNeavrqK24+s0I6xDv3MYZXa7Y26ckeD9e5qFdpz
PhHo9hIBUFQyWQhDcVpU8QkBewWAA3F1NxI/KMF5tXSW5BY2sVUcLlNKg7W9anUesQJ1cRnVbukc
+V26k0fm2Vq+jXF3UZh58tlkqGvXtW1saeN+EWn1aMOBveIN7x7Rq6lrMrUUVeUqot9ODCd265Oc
9lykZhJToUXdosp012NbS8pgOxjTXsjWuuzzdbVsPWTWMc7TEEN/gMXbAUdOO3FMxHqeyO9sW6hS
ZC9GWCgP0WsUPINMOes2MmAwvXaiYemaogWomA+z6ebL1OTgocLnurUl4s44uyYOtBjXX+6rTxWb
LfxE1NH9CV+mUgVLuZ+XJ4Xn/58XqrsMvbzo/VqUKCx86nPn4hwDbInatXjFSumryy7CiAmNhqWi
33SICAbBGTjJp6oBDqyzf2MyeyXLUqv4ezuM1laan4c631WEM1h83AEHREnMUV6/ozhlG2hvfPgx
GimBaK7v5psoDr1gBLEiuGuGKokUMqthVsztUxv4R99MzmZnOenI3kYjYoXZFbYnTur1WGleTGNh
qsaeQLRqJ7KnKuYuiIhRYw2WAQQUbhJM8KasHgmbLZpXwSBhP+II+6hvICGix6Fk6an5MX8hcyw1
Wg348BtkW1CIq7EqzgNOzYBAntynrQHW0BdQAwzFJuzG1oA8KMsRrSD+fdZ12ZSpKynWebOz0LOm
mKxKMrN03O6EfJByvPbJpTFM8ljyt5AFNaoTrnqgIu6nvEz2Fq1UZh0cGSRR1PmnCLOL6HM3jOCr
pGCjTOamaUu3ZC4naB+5bnNrfelR475tYQVGDNAzUMmUcRb7nQvRP/RgIXJIzpzi+uSnyPnAOwwr
62r8P1SCrUwt3YQCXGXwdyVdR4ZBUhM/lCGwkj2Nlv4GpJ98BonCO4LvrkRHbmFGFT9+9Ul/oB+/
KSAOeSA7NlEMOeFSdrFhMlpH/vxmG3RbhQN3J3sQVm9d+64JCgth8wf5NcudREbnRz5hL6rVMDMc
+sZl1iUgAmppdMJ//uPoPJYkRbYg+kWYBRq2lVpXipIbrFSjZQABfP0cZjfPZl51dSZEXOF+HAXH
rBVxR4ZcBTguExCxr9Ydg9egDz9akjbTHF1j3vAqIHWGDREA/2gQViA32FoTQvaMUgy/jpVkB9vx
f03rOy2pqkPt7pvOSenDRpkD5nR9NVL6D5H20HxCKdr21Ab/uvE3j5ctl2MSzvWRfnB9DQbap7Rf
kslfheJPOX+aHdwE/cU8r5f1P9NRixCZxJAJ5rHmvvboc7JmBYJvaeI0EcwJcv6qhnk14JIPOZtj
2smUIwIbr8YOF6obkL0OXZyEPsy+D+uPVQPVRJrUTFuaoYcT+RjCsO4yJZZ+RicfLFMJtMJT07uL
3KnHNNrp8WnECVNFwybSGGzW1l43212VRQebverQvFjy3A1sfgRjwCCwcGSzRsXu4EAawmN1xoG3
1YWGdMO/wgqEsY25klIcRcM2t/pjyO7YS/EsxBhnDQ8zUUE+SrBz0XroAsloV/B/yuSqyZqvaRx2
LpMVr683zoQmze24Lvi0R3IVACEAQz+Off3qetk+8aZraDBDc+OdhQ28hMDcC+aVU3zo0U2LkahV
BySDk27gMG+G4S30xgdFHxNSsUp9aLUmUgirhAMR2wX6hQwHurf3Yc0IzO8hFswuIDujbMAsDgyC
QlSpLGcRJBupDvRe3kbn3NEzZ6T0iqD4J6GmP5WJeQ1Z8nUEl0gmndlUb4pKPKdIHDrfIBL1Jw5f
2JJvXA27BGRHWTeof+fdA6yZ3oEmZx4a/mtNYh0FJ8aa89CycrE4IxQiXzVAWYl0JOXpWVbxg5f+
PE7Rm2en3BOGUywG/VVnKm/Urwybtm4JeBVBVMWOKkespdW/JYE/hDlvAff+jdUG/vY6QuQXtR90
glSv4ROFPsYiZKYXFVFqmw6KmAKUEZ5aXEYZtPvEPZT6Tx3uGu5GnrmDPXoPnTT2Bjh0PvAJzFGG
dAnBNB16f/htUwb22NtSslkiMin1kFMSfO9I3eLZn20Vb0o2w2OJs3VgsaQ/zXE40uU2Qs8XJfVv
MZDd6dB0ZTJbj/gOBEPqPqIe4fjxgMnpzj/F+Egbw1MAF6GBdFDF+l3oM8WTlhponG3dkeXiKU0X
Bpj5tqM7RUtgow9OxK+N4CsUAqtljbUD/qplPg+i2cxT2MJwug15t7MbC2xdCPviMbRvAm9tDA8o
GPd6Tb0ruOwr2C1sNo8Rb2pd268kg7wg4rwGLd4cJ58P7RiaXnyk0Xl2E1h4LP5ac+lSqGqE9rAi
e9IFcyuDkUHBcDOIzI3Q9NPAeRyPYCKV+y8u5hUuP8zGAmGxdgaW8REyExgQ9jU2+nbIO6O2HvLy
VvvMl6Jxl7B+9THx5kmxDy02c23DrjlftESDSRwHmlPvcp1kPjymo6K3jtwfo1CvDcdNrhkUXBb6
N9N9zWoEjtTXZRrOrBcWYPXBDG8FnJMi7J+zyVp5MnoPgTp6ZXYYcnnr2RiIMdtpDU/bnP9Qo5cx
0xd+zF26X/U0nKLGZSBULQDsr0rFq9oSOQWPzxjGlWL7b8wGIdd7syIa16HaF4Ai6gx5iun/tZkd
o1ntgO24NyIIYzxtepC/Nhw3RBEgKI+no5WC9eMzLENB8FexqpR/6vCKial/RBTe04hvKgX/UwHJ
K9e8Mjt3CPEttNOG6HoKdqbfuiPWwnxtLSo4PcR/kPFAOBK9nNGIt6S5YjTzU2dXqRK9OiVhpmcX
UhyeLfVdZa+qnw61xflY20ffFNw933OYiw2Ur7KW+oDlD6yzaP3DNIw7t6qByfn6SrWMlSIs+2Hv
kxWATlG0UInycwtlwc98bA+UzXV9NwoELUW8EUTsyRRphMf8tO0OputwhYQkmXQUajQNNorVoC8e
1ehsHYHg1wFAVNv7KH8VAVKUOUWEKITO9e8luKRajXgI5kVfgwWRiRQKrtC016lxUpPzGjbtVprm
uY+9jcnO0S6ihS6qfe0Oa6tpD3lbIgNCYsbI8l8d5AdV8xzOl6CSeIeztUWolTmyEHGdtaqaV5V+
hfn31AI3qcs1gG+OIbZMRb82p3CfC7WL0+k5qKqVj+6ZLRCT73RhTdi+cDab09FkBhZ07oqLGX1T
DtuImEv9s/XJVveXHnTSWrhnQ7InScW2Q66SZ6c44DIJe/J7f3koMPSQngfFeJhooaAzku7OHWyf
wwRMJST3PrR3yoelyBKmhBhS6y7aHMaGY2pwxqqbx85fkc0SxfHGIGsJs4Tlzl3D7HJ19qRfAQBn
JcICMCLNVpQKd5l/AknT9uU1QDzIXXsfZbdUBXYCO2Q3QunbAAyatO+crtRAhmmF9TGLvE2SOD+h
QrMh5Fa3Jg7ElZfc5x4kEfKdfos1QsayrUNJ8lmhjBsQe09C7au4QWL8F7Yo8l28mrMUoUX7olf9
JRfYU3RxMV1vYzcVTq5hP9gg99OIJAi235qrnxo/2AWmu7J7edN0B+Mc5A4mqu4YYkg7OySDT96m
08HafRR6v8oqDlOUihkTw17HUltuQ4kSlpLbrpvvXH02SKQL/8tmtA179uFPrLfdckN4HCnOWfaZ
ciNH8YgpZ4gOkWJAm7TfjhPdK9bvy8zpsPgELOAtXc02pBQDtLBf3f7iVcUp9NPFkN/d2VKPKdGL
j6LO9jkO4Z4NEBAEJmy8a0pxPjr3mXRSwPlLk21Zv2dTcnDbqwVBJk7HE2aPTY2nwXeGS5ZMWDpx
AiAaNy2F6VsukoHybwYLKO+jQjJgduoxjvnBVcbdIGZLhNWrFTEjG5xVix7oaRTwBIG6Ogo1JIVl
YOez43+6RdEETCO/6W6NlrH60+qAZZ9iTpT86LKk/FM8dF1ng81JhndUdqQhhcyFZOwx7LCagBiq
YJPEBCmRZukCryirdCPQokz1uR6Lq6mTcYX6pEjyZ9+AQ+Ce0jAGXyVz4u9SjWLEOlbxb1i4dLOI
+iK2NLWdrZng7Qcckn0JyKXW36KcKeYoZ7UxEAyIt1aaE4KBlH/47Sym6dDqViLo9mJ0mP5Um3QM
McQDAm+NUy3xC/nlMlChgY6GKm3yT1HR3ywkwAlHmybac+g51yqNz64Y10Zqb1XRcX92OCxc4msu
dvkyBc/aSDkzuJfW07H+4yLIq2tSmocxkjsP99aExlga2rPmuVglGQwTdWn23SWFON1EMPn9yd+N
IbJGE7D1PHMmeyHVsGDSTWlNdwohK8czLRBIHsRoLur8kA5i0fTvftZuQpsrEnqccptFSypizDHE
n8eSCRF3lB1mI3pdCci+xob6fEZ86xxd4Sbt8p2t2WeNy1qFIU89UedgpOIcoCQZQfZAZzjr1bnk
ExM9r2AwiVZimCjwInsh81lLjnbOTBgvtpjZOcD1cFeL35HQCIO9WpaInQ8FJQVYDH+G9G5z1xnj
ttb4kbmByQL9mQ3/InAB9o4R6C91jVwvvJay+4cIbytj+yWqY8l0gV4MUy76VIXCEWpvZ5Sv3hzr
nSDW7JBRJXMfjHup9dWFyg+tBeYy2+fs4mP9yujT5Ox20dhrZLr1aWjtsQ+Ch1bKP46Sy9jY5zEp
/1kuqqACbaagV3QmCFIpe9OSjPje8w0GPQbDyo6+MeeGAKUK2taduLe92OSF7r7LWYAtc+yPRuAc
urQCsOvhXIzq6IVB8jIsQ7xZwIKfuNOeugrjUPzZ6+/NeK+radMHKXs6glJVuZujm+gpn0wzWrvu
+NeGDacepWrd1ER6QkXXC6pj7pMeEjokcjQwkh5wigmbSfKdXmWPxn0zTJ6YhuLBtFyAyvCRAqhM
LhKRQZJQq+hcNY9teNx4t1QDlGck+56zaoTt4KrwYGXmOSdwB0yThZqd3zwGxNeH9cdYGa+WTxw2
7b6Wu7ustUCQwK4MdHuTe9qWAeaCGntrQ6VKPLHRKIQZ762VoR5JYczrPRwMGLo4cbVM7uNkZIHh
MGwqlm3IPjNr75IF3zrizS+UWo8cpSHSg1FaZwkQv3XLr65Ve92h1c7t5ZRVpxxunsnyt9D+BeUj
JQqP8Sw+bUw6RkHM74TAh9gjmi8Ghrj5LdSeWgu2ETdnkeDorJJHR46PXZaEtRb7NFJbr/5W1Pmd
nBZ9f3eobehWcJYjfGvTW4V/C08qIJpXrxzeywktkCLy3L7T9X6UePpi3diYWJO1rGLaI+Ee4+4J
4UpyX2szUIEOq4+PYYuULJmFH0sFqDOwyANz2qMMq1uaqLtT6DetgDo8mUBJwD0K5zFk6ssOu201
bj3skXWjLauOGtAmfUMLPirpLCZ2sx4DB6EwezKmSkYdWcLIN93qTBuy31jziEWafQIi/iWI/NaP
+M873XtRVf8p4ZY9RXIGpOsHWJy0SiFco6kwbwhnb26CJF4bcPTZlCg6erXKdMBXebi3xGeNQzrj
A8zxw5b6APNtwoNTV8/SSfc66UaGG/xAgD+yiIf7G958zCGdxbdZqGttus+1SdwKmUYGomoUIlcu
hoFJFhMtDeVrnF9yu7zpzPWSUWpMyoON1ZQHuyDts6I9LJFGIzOxNf+zMdFWC/HQWv3kmTjYVNgS
cBRvTDQxk2mdrcLbhFGykT5SIuQ6tqLSSowHEH9IRrDJmNicB8Fks3A4HLqI3YeIqSFg3hiyuSe1
tdaF91LWNDZtOqybLqRGtFCVkbWS258+igC8XX8x5QnxI1enixxMtCPuZ5jreaLb1ApIWEKNsPcA
QHU45w51sZiTt6GNWAlbiyZsXnQZPlt+f1c0oQw0QS8agOGGEhk75DQ++40E0tQyuKMXvuQIQUQa
McWUR5+vutLy6WnwCcTzwpLuMNvobbtyqGllol2ZWhAR2MMWxgo4qrdS0jNjDO9p8GOjB7JE2Zfa
HIptEtGzqDd6zT86VHxCKMzqiuFYDTEfhTyTR2b0rvVas67I8F1mg/w1enafBjkq9bQYMpTk4XA0
2HVq8Iv5cGiW890YDWun8FfCsvEYuqvI9wimBlYBZVanXUEkvZwgAGidsXTw/rhQXi2kKg7jri52
76rP+mXuzbFgaFUq/700wQVSdjhSsn9qvrhhnUUeebtOr+kvcIrHg5/gX5+R1LTFM0hbhuLeZ2h2
K+eME4/w2wA/WQkY45/sYGQV70VbUbKZx8YaD7JyDpWczlWeXfM+3QQ53DGjsXax+YhgAZktQliH
wQUSdItt7GJsDAQKruFsmYw8y8hclPOc0a9OLLz/sgoMrgt2q4xJhsun7oSSE419npzrCIR6QQBA
pnnsqRC+lpydq0lad5dzNgpKZJUVnlEsyRju8gRCVYkaOnGbg9a0176UZ4Lu1hWlBNAo873KkEtU
SceGXksXZePhx3Xgaxirsq/pU83i7iimraq6MBU743fBKKC/NkYn0GRxrLsdvVOZOPSS+VdrOhUZ
Fx77WlHvba1/K8fi20/UciqcQ2vGN0bczJTAs5AwCdw3XON+/+l91vZtTRij5DXErM0/uBARbLd8
N6ppH3bpXxHmhJlphxRtul05PArx1eqR/vMvWV4wkWplsNZdRkV5eLApiRIPWWKtsYCIGL5LfIkc
kMSMGFDdJrKCZcrCSWBJCyNKWo9SrMSVrdfBd5cXR/T924Ycg9BEDmtEfyJVz5UB+LfUpo2eomD2
R+sRecZXb4PPTJBzjZRpUe+iUqSSBjU+NsxjyJFyJ8d/GjomnQWsmMLukqUnpp0yFRHUmMpsyaLB
h0+MnyfAqla3xdkIqpMz5P9StyfrG3xsGVar1GgJ9rPrdaGIF9OSfU4sMddNuadOxdWA9EP3dgU9
jdN8ZGgD5RReGgHf2oWExXxLz0itz/yF5SaPOhUbgn4p8KE9W6R117J5sDpcGTC8CVfClRSJ55xd
4mR1S01HHqQ7Z0NQX5YjlhKj3vHhISLTVmp2RqWdXDNeOqjJOAcxchkK1qboT4Yw72XMgZ8Xpyj1
13kh/qUaup4aNZDnELJuyBBXeLX2oRkiucErqrNbo0ZRHjoiF40q0ywDEVt2tRGWPY3sQ3OXRRvT
PASIeO+n6TG4kANlqGHEF956oroeEErpSXxwXdZRKZs/odcIiod73LTnxL/rRrYLRX+IY+uHvLBV
6SSHSnAh1+JktKy+TYKsXPRxwCnDKlgMXvUR+dGjDkdUafYx9dnTjyzUib1FcwKgAHG4Vbzn7vSY
P6pSAX8T5ZrXAHss1h7WVimjyzAcMNqG/5oA0EKllZdO6y8RJkvN54pIzJMNxTnpp00S+XQwBqaX
6F9fgts2LNPE4DdQs6HFicrzoNkPyR5L61iWGDgLBw/yCBqKpzLLmHV79Em9gR6BQgv0mnEYdbEx
OxRDIwFwFjdJ1NrXbky5poClDOJGSO9T0dtL9uZbJyOljTr5qSCqs9A7gOlUMSjI+05/C3wE+uyT
iaj28drhVoI0nDvNWdgMNkrMboFNfztQp2O6JkqxtZdRhRlljPOjFBihWxt1XttjhCxmAayM9pPn
vuQJgXZYNGePEyKVncTh0wj9vdaHR+fMypUy2Ah/WvWq/3QdjT872rhudM7g7aJb1JcNri54PTet
Y/kuHeteBPW2neBv6eHe6eR14nMvbVQpOTDoyIqQaPx4NuireLzbpkfdZRQs9rKXrmLk6viUbOqS
+ZITsLh29GoOYDgzKO5dmDyEE+3HbnrJJ41FFP6bKr3nYBNKC/gFq2u2MIyUwdYJgPfEzWHnBMCA
dUSFO4IJaXBhyaDP6m82dn+6rrUXzlT3cusl9spU2ckmNNrwgeaJzv/06EE0Dvmos30IcKg0B/Uj
vTfOjHc96O66x4CYgBBbv1uTs4hLunCl3TqgSCOlqe00Vw8Hk1MY787oP0eM3HJCwWu6FBQAO6O5
gpnFPtGsTOslBZ/C1QOninUR2kBj1M7TgJii54mpcvclZnnkYE1xrPoPidZb5Cb4Nl9sZVxx6fyZ
nMRlfGdbfa4Te2cPcP3jDzvj/UQOUtrcvDXkYEsd9Rz9S1zIg24OJ0IMcZe+WHrGhjNGX5Y63TFx
55gXVOJhTJ4A6WW+YNhuIQItx+86YAOEt9WE1qJhCmQD/DyMPFSusxjKV82WuO4yemlwcbWx641g
F2q/JXzAti23owMU3egkxSoUiEny7baw2nrvpS7fh5SPKBxf4x51NFNSHRBLmZGgjLl0sBhslRE5
IwQ3jdzi3YSjzs+hE8ELSQtAGKCi513D9BEnyD0C58/WOSsLAFYpqEACBQGjexZuMPHV0A0rPO6p
Gomd7o5lCmq89U8YHs+Bcj5NroVKGe9eXTw1cByUl7yMukVa+49qyhc3BHCtWliZyIHZFelFv9Hw
ObnxUZ96HEhYyUwfBUSalcxMs32pa4yo/JkutqoIxvIyAkEcwmGG5JQIkBFaI7aa04FaZJURExQ6
BJCgJipVuNSXpEGNZnvxVYXybIdISPXOJh25I5qTHTw7GFQtGyOWhxh3rWv9TPOyxXEu+Daoz77r
wflNvfYylfOYGoVBFtk+HRFep5p5ilI/I+LmySXiPNasa+U1bNPHZQAZwmRNAmNasns18Qa1dfwr
qwKpJF+5341nUjfWA3I1pv27Eel1G5OcwCMiWu8NVPy71pCLhS+sRN6Z2/6cuqg9FZL7Ih+d49Sj
tW0L9vRtsUE9JZbNyOokYRNdIOJ+asyywL8BZjrNY87DAuQN7HZN+87CEemhH2zdsduKuD34goPZ
0EiPzqfhog0ZuCNJpZb/aJ4jjkXFxsxRmIHLAr1oGpIf2PuSzMEK64aQ03srzFuTyV3V4aA1KHAb
+Q/Txi2qWLMycyfoyUfLkzU9MQylj5yl32AJxTOVGX/WiGFtdLXPBkU8JaCTP80Ph0efg+IB2cIA
TKToGW7qJvMDjsnbVEhiA90johL8B1F8aWakmF6zARPqbPXVzewYtTMWAO3QHtQAOUTlxp7bhj5l
REStHPYMykjPQMdcABKg26d8+tbK6mIU3q1KGMzXNb8z6r9rkldHIyy2VkW4tSuvlh3tNbLU7TZ9
lSAZFFainKg1pAH+h800rKFkl0oD+BXTJ3sWZODMcbCa4bwn22+OatBhvpktn3tSQwcYRbWbMkTo
mlsiyzdPscjvflh/+ajklSswRZh46sBwOQC8iNNyTLKDs5gmQ89+wRAvp/SfJ/lKNW8PoOw2qOKL
6cEzQRDbJONy7pMfmEjmunMt5GaA/dghMdrmPvFZVMSZvUu4vJ+U/2UBabYhFTSYtFy7+nUs/b1L
pz2TyKs9VJuwjR6VN619YyBRVWPeFfYe9rRwn2aCikjDqQ6iijCRRZC0D7uWd9POL3UJhJJqFVUK
ocUox5KJKHZMAQN6D5/rMzWsz6QPl3Vm35MG5fNIpTCChUpShbIOZeqgk53nkX2oYxH1jPphxP5L
ZkCn9ir/YQnzhYiHP8WoY5Ae5FRoEW60A+JxdMYejpnX7Rtb7AZe/jDLj2HVnFhNrTyBz9XVzirw
Fp6O+1y02yCGe5dwflNYY0mljXas98wCdtKO2FxHtQximrnexsiN5k53Yoh4CbZpEwJiUJHHrgXb
tIwOhkgvo6G/pQXxcFJfE38AkWrGIYJxNV2mwA4yg6pvzn6HURV8YKwnS+VedHiIA/Mf25iDGERz
7fxyw5W/jgZn15h7Zds6oJHMOjk6xLYieiY6elz0ZFW1Rbc2hoxMLaaaKFP1EQ2ajQJXDQ2ZEmOy
Hk2bABq5GrL6aKasvflrktAaPXcZLMvAFCvMnykRXjAujYHOIVQgtKduxnYRgpYzY54UGJhaMPik
XhkRnI+l9jBR+Ix6cmwk2OIiRGyhUQtWZCPbdIBLY4Tel2rTvm/0m51Mu0IneWfUUdvItCEm0/7p
O+/cNt1j0EGwykJ8GNJ893L6wHqGhCuUpU6J58uXKUdqheJ7iMutLKZ1U7KwNeJ8G2AmHPLQWqvG
mZZ5FL20noHjjWPegNMQDC/JmL2YkjwRdvUcQp4202Y4pWTZ7ezI/FQJPRnI30tMVb7Wlb+eOIgc
zaIKgOjEXKJclfgLnqSefpeh8/P/lN+Y3mOTzNhw0v6FvvOohC9XpYa1lBjMnZcNB2L6Tmk8fXki
QOQyeS9ejle9baI9+aqbATIpNx8mqAHKWRm5b503flZTeGXGt8lIjaxVt43o1RBWdndIRwEY02DZ
FcUAix7mkcC0XJrVzXLyFy3vddSI/SfT3Hw7J833jRKortQubDhMlTf31gnSjnZgpgW5mM0Lo9w8
zTEpigrN3EyvK6ZFZQSr1lKPMk8wjyewIvqWvZNVYCiMcvNGTTznzFX33LHZ2yJnkuYhVt5bP2Jx
DNJUzdFqnG2tfm9kyxcYwRKrwuLkpN7ZypS9oKAgqmNQLCtGfDKgNYVgQ+v2dBHJbIKtTf0W+UVz
VB6Qcf7kH2Wy260959Xp2U/qivq1pdN/0vzyNYdB4SuIAnLgQxCa1qx10ln9NCMMWbW/Wo4dW+GA
AdADyMbr6m9UIo9YjNZSqwcojsZN69VnkVRowHT6bSuMtqFKGSYVhyZCdhGjcp/IKMwvXVD/WBYl
TGrg/PZLdZK6/cGD+k2VK1n81KCR+NVoKfhaB2/EgWADGaxipn+QEB6x1blnGyk8/qlM4/rPwKG5
SYCqLAbqZGQuBOdO9EJdcj2idh+CiN0hY/Q4B5dSFJuCaW8cp/96UHMaeV5515HFQG4QoExRsWBy
IT57ZHGfwvKV5MeV7fl72X83TC8CBrfYaeOA+i/5BGLPtilhSfkJYuYaksvtF/SvE0evRvfedZIl
TsFjEobrosLCnJUn0Y1fLgloqVsBmO/Y0118XZwHqdaiKy9agnsF/VHIF8bPufuyfRa1/QQpv5Lj
Qvb6dRz7g+MqKNNfkLOWYpZusMSeDPfLCvMj8cGbClN8T7aAQni7tEmb2MtIzzc1WjpSR9vvRtZ/
FMU4/EwyWXr8ZKsuhlUpI1nsh9phPQqQyfO7+jDg5nzudQQmlgRPxkwJAQRw8aZyxr3bZsmtduoK
A3GJJisjvzR8TifwuOD824ppLaEEDuGx3QzvGDhgWlwrDg1nJPybKAI8wKXxL5/YeaWwPRrIKECu
8ByNNxPJGUotVqt8pMeBbsY7V7Pk/pPTR+SbHOBM8+6oZVef2+mst7P8hCbC3iYEn6eolBZg9fpk
42baCpLpIunvIP0jNukG25T6ZXJ3tnw3vV1dEruQlyuvKZZB+VWG8Ee1tQFAeyAJyg23wCaXepqv
AgkfwF8iHFZYgUn46dxnT107VAryE1cmuxK2Pk+VesWUygAybtfw0aruBNLKLEG8byfWcXN0xsz+
5xlC8Lo18AiwOo2KuzmyQEWlOqcknPN+Q9OO5zdFFVKEbyE07MBBj30b5Mrr4KDB7pkALcDzKTM8
s8g44zMFY0a/b9qnsfqK8VZFgU+7+U8DPkmgAOOgvxAvUd/niwR9nWPGF0abvLJ0/ZymLns+n8fX
DJNF0rAm17gmWt5drT1nyP4cHIcxf2aMTQAkCmo2hr5gN796dlukE7ZHs4FWXO5qn88D+vRnZO5b
7Y1NPZFgWnAwrxhHl2yvmb+TvcrqfmG4mxziqRVBBcYUGO5KkOYwcOK30XG2Q4MQ7cn45OvRawKQ
vVWJ4JIWDi38YWAybnGJsuKj0yrjy7z8r+vXiuSAiM00W8aSyN6S+pCwDEDv7Np2WbGKLdRJ1Cs0
3rhbuHT6efC8KFD5ivwVprPOu0Bkmdd8RNGex7hrN0xOSD6z+/3Qr9H8PDVs0KInjVqpqP7mz1Ye
quJo6zNMq6w+imRnts8SSkiHfSNmwrWoB9Yj1cItTn32HOnDAg2W/tcw0AV9YJgXQi5E9z1MaD7O
Ul1T0LbGxg4FCWUbmown/deliXcYCuvutmzWPTqeZN7yIFFOz25xw+fmAxSkpY3gvhYEXkh+9FuK
nqGN9/OeHvMq8tnCfq3b21j/VSlmkuGvIvXAo7HwmfcQLdbwFabVrk3OdGYNtoTAR3gASh/0ZVE8
Wcxf6HeQneSHZFQ3HQ5jGWt7h6YAhwzXIOaEg8dvNN3r7FD4SElpGYAH1fw94BO4+IWdN8z0k3Vr
PBgHrxIbpLaq/J3W7Zr2p8suk7xN5gH7B/JQ3oqQ6u0G7Ik4hZyZm1Yv9ZEzOIA9OsFMzB4GARSg
PlggMj3C+OMCt/jC3CCjVyrieQ4+bZW1isPlUCL43k7tZgipZHrU2U+qEk+YVOhS0btvZmEWW4/M
4W7g6Sti5srIF42lIZnl32BAmNDL+68guTvuIdcN/IrWtpiRGVaBC6ZbeWwu5blPPrQs20wzlF/v
ngjqQCtjyP9trXMsL913rp0qOFC1f2rmx495irPUy3+muMblTQwfeCRzHKsoEYCxbTjUCflIo6+0
3tbmC3NBm4NksHiWQASkz/yvpePifykROtLAYe1ITyKGENsc84D89aVgrVTRKTu9t/YlapSVjsJU
+7L74J4bm87mB2DxGy0A11QduO5YPD3F43lkKUUbtpIRIroeXHp1x2+7rAUODIslUkzWlEuG48Ye
PiCRrAEGLDzcb6FNAePQSz439rWMV6G/SYAwTMbVHHY9U49pTmqTLwEq2XZquD+3jjYvPT64eKP0
K/LW9QBfsHqV1muJwEt75OlMk8DjsMi96qkOHdrgb2hocb9OAH867cHhjpmJZsTKoncwtxA+yK8x
tJUBH8wAEkHvOMZgVuDze9u2PMfGW8w8wYAtk2Zn1mIoTPbaBMtUXDou5KEj6cpa9u0PuFCrPQzR
iQV2WqJSWnUKAXzMcmbR8oTm1wjdNdej4f82wzEaf6X5BTK1RptbMmlJh2NW3pQyUNZuk9kJO+zr
EdhedB665hpWx0pNCxLdNmkCTB8WY3Bq47cw+vXxNAzJR8hrxbHVA5sQ1bEzNsAG+ugFPY91Sexn
Um58/uZAgPxyreMvDPl8GvPN1P8JKplp6ZvvtLCWuXaNgxgukCXRHOTDeszwyDwrFIGK44hXjGjL
MX0zQsaFJL8Nz25BTcsnku5q2ipSRTIJweatmS8MJr/MRp9Snu8yWFPj7WyihqJthURnPNfqRWcc
b39rGLSijtzSOwT8J7OZ4QUZwIbKv4byuRjXNhV7ALgOfrD5LolvYkHeGCg9EZHbe1wueXNsUABq
AACBkXbtNsOanE8+x/o+0g+t/dNon66264nDSMi3sy02Lyv9U+KMEagb5U6Pf3UwMl1+1eTrpJm4
nwDX2FweuF3YvRa8FRbBmVG7k+TDapr/lo6EbQDLTKat64CNZkhL6RyFS916TUo4BPvGkytlvmaa
gbhsVzjvrXyuyCoR7wUSm4D2vCF8DU1aT5TOOPMgjgMiSNzyhUGCy82O06UJ3dIJ9hovL6wgGrWl
yQWTdefAQBPFsIujJV8bfrORBSB7nrj4NksreDyN0MSYsJ1ZUh0cR8aA2NMrhaQZrwOg43xf05Mb
0QfxamW2dwFyJskt8V8qHRWXeDH6eWTF9DbyiVy5ChAPrNHhF2zZI3HwftoiA6ZlouI/NfFjyN9d
/7VrWAttTZZyHgeZrbh31afNJD0HvY+1g26noqg8OVmFAKlbEgq3br1mgRiRk+E/0s6sN3Jd2+9f
5eI8R4hIUSIZ5ObBVXZ5drd77hehR83zrE+fn/oEue2yUcZOzsMGzh6aJQ6Li2v9B1Qtl9thGenG
1Ic+oxt64droqvOWi4XKLa9SnvqfK/ZhO18i2X5Yu+IwlfdKQR727k3pX3YOIuDeZa8A7iA2n14q
/XnT209RrwM/1urPIkvOgS/uOtCwsHFXzBRNRc9y+CHMvQ8FBng6BSdQ81B8uf9gSLWIHiCDNph3
TvStlzC2IGLaBAWOGQZwi0AhzOsNDBVMHzU6TlOsL2XVPFYi/hrimGMayebZiGZgm8ARCCDjxmCC
RC84rCr48fKsG+wdXU7sLeZrp3He9SOFcgubI9/4GkmQXKF7cYhxnhMJyGJEUlDk/QJil6dfgT6o
WyJvW4U+sdvf+/Q2XGzgY66efMrP22AjpWF9NQdufVe1lUSdMgTPYrP34EMQ4kUMqnDlLtH2st/g
RWUcvwOzTN8UrIeXwIC1+rCg0wDvvLtxfUTp5k33wKFhvGtC7+CH+pCbEEOzMP0FvuuxrthAps+j
q8Fv3i8NUDdLVfjN4HfhlYzRBV4ii6F9PRd7JxnqT2nfQNhaUGcH3LqQa9kh+T7bPxUQ1Eeaxd5O
Vl/NXr3pH64QrH1OgKc40TX+EZ2/xqjBD/5VVDpvtI6yy7AYmutBA1pbuhIgqe/eVU3wyQgxI1nE
lpuKmhJbFAiiOPrlKA5094afe5ZNwSeskmky6kldBLMffgTmQGPB65FQnenJooBI/UZfrwWq/uAk
yefW+d46EHaK2tPbbL6ZKjXcuE7U7LTCfkpP0OgDKe4p8vKeWu9yuA7Wa8k2puUmIdHLCwlZxjx4
lkJiTGq1ky18ahqLlzVU4j51v3keLMqB+wPgAC/Ueue2MtgXDY2aiu5HoTiyMhkmCvmoiwyI/gWY
pyAzkFXLdWmQ6Vz8H8YBp45YJtdsD1e8a7zDLH3vEtjJ5Zxs1kTpte9rhIjsDLVC8T1NMd7PXvYp
oXgC19dcrTx2FgD6i2jo4cEMWzbVQ67ajg55ZRCebIfNyyCjSVWj0ugGAT4W+BJAkDKQVhZE48M4
/Q0aF1dgXFwH/1HixOmkKDEnPRJmJS5rC4Byf6B4Un1JlHkcwf7FUBD23Tge+lr/KtfsR9TQH+G3
0dGZUT/pnG9zDL1P0SQoe/db32/0cOenTKNfsed8qHzkUCypvefc5fh+DWAFOtkieFfdpSq56mNW
3CnuCxPv6znGjZIYt3pXPYl9rsxHwDtAH215R39L0mGH0dMXVzAOL0bNs9xElynywEkKnxpnNhV0
kDq7a093B891PxYTWEngP4DPkn3aIuzYQ6BYA7glQXnP4xhFuCB9W7Q4mGf9+6TjvdRZNFZQHHQ6
HjDyax46PdIoAjZ6H2oPx2ChUSuQh9Esk/sLTZoZgobflf703fUSFXyLMmCpP8U4NAO9NaT/PRdn
rNzF+HGC0ICSp+fkGa2IshpLkq4qqMpMXkStqrhJeqdZkVnieqY1G3t1ToOrs0gpUczAaAW/RE36
CNcvimtHPsSV8REF7osQ6cKdV5ZW4S/ZoazBfarbGiwsfvMt5SyutCqn+LUWGwi7lSzbGYJ3LZbH
0GVbRUtzpTf9fUl46Px2QV5i4qDXTmIgpZwxHD+H/LdbacCKaNCPzagLtLqKNKdnBfY3HEganGKp
zZc4DAAyUATTcfPAW3dER7QyXUZs0IhQbU2egaVS+0w5PQ9+xEV5NPT0JKiJrKugHERVSXKvVCMN
ypspK8Yy3ze68CdSj4hE/67zsP5Gqk2PXr3rggiXiim26trPprTgFproUew74xVo0cGgi/EsBlxb
8iTNgDPmXztLiXnZlW5cUR7LgC+F30OffkRxDplOUctP8BrmZiqGJB/0PsrnsMOMyA+B5yL2EWEW
UMXh6jcABcfJu0R2suI9oMMaf42dNnQFCzYe8E40FXqLEGy9zNXvtZFCfq08VD7Ay7lpnC2gKdsR
lW6Vr1aLWwBmc/LFIB+GdaIzVzFEwNLGUeQgYBwpWoJuGM/5r3ZoAjT7OzeN5js3GzP5oJYh3B7d
aWNIPHP+JMDL2epvJiXRHLT11ywFyAc6JYiAVpeLBtJfrc5E2xuPByqmZ0oK49Nzm4p0g7QnOn2X
eTDp4E4YZCKGc/htduEVnyzFgp6KMAoRwUg2KWK5JDnxvbZ1iGT0aN2MFuhM8KD6Z5L29xykOT6o
TlstiMvFkVgAqfr94mGXYTKi33SO4rwJ3mtPwkKiN2AShTGstxjr7fqxL0gWSpsrZwVpUNTzg9bk
l8AOhPAh14N/zfOLPF5WVg8evA7n96qs863u688m/NyPaQLhDgW3JfmZaJNCRe24WYcfAYhKiGbE
jv5qGZ1l47J2thU01LqI3PBcx9A54gmze5qTGr4kNUI5jlkHXINuaSIv+xI6+XStpVPhorXEqaab
PDhBggBjgRpLJlGP96yHL4zbSeFcDLau5o8+dA6otKlKswAckldrTWozgzx1QIBbbNjAAiVEebm2
4RxHl02ZhyPyQ1E/gp7uaNKATwxqEZ/zE1tzKZu1od3SB86G5SkgoUYjkiabHH8EwAphnqFseZRC
/KlIG/u+HVHWa8Hi0xfS0i4fC9NFnXNTdkNazuedM0Wmu3M9Py+C/RBHbQddJ/c2WdBwyVX9bTRD
tCYIPnWN+iKzsQPqKly3cKkQIzGYqT0nLqIQArigH825TNpEvutkGObDeRN2leu9zVEWB8PpQA8Y
fguq+0PxrgzoOJa/VOdE4G1TdsiKqL6blNQU+jgx+TcVqkzcRVmsGuq8lV+CD5saWNBo4IhKQfVf
HF3YzdG3C4aPYTZlcjlk7STtDFykiUEfkzaM1MxqSH+KyOzUwUNoWyWv3aIpcVKULOX72RsrnrRw
z/hoDfSWXmLURWyGIkmj5jMoIXbargEgON6FoF/An/XZBVIv+n3k+lgkzYo+6NvYjTGyWFZdoro/
SlSSiaEgl+xitxQzHqj/gR4rbsrBgHoHZmfGX1LlPl6fGrfZ+dPSzTVOvbZfJI+kYW1a8Zt2erTe
8W1shXSNsuQtKo+VuvV8sVUNUB/hAk/ddM0OcZ4I79afW671hjAOzzANeA81PW+sc+qLJr1zlNkq
gW1rnduRrux6hcRxj5oh//Hybu2T/JElTtKbxLb++F0LOa9XbpXkKHTFAsISSudB+HahsKDBQ/Si
vPTWobAIi/SlHQ4qyl1U03KHB65eiwTFxbqPA+qtc2qaR8hkDiqHpirdhGLY2jbjJcBI26NNm0Ic
gipPo+Nj15cdvFIH3KM9p2Cq4r3q29W4XCTQ477ataZ6yhb2qDFID7Q3FYllTX9rvygmGFBJlLTv
wAUXVBKX0ME9KpKZaT5PnUrIplkjh1pIG60TfMk8DEGxRGU0JfSNwClcFjP+5lDIq5W9Qx1zw9fp
viKhwc7Nz1NGCNcqH68z1GlCgafrSIUMceeoC+nR524w32lLLfuaQ1EH9C7GFhYvKTa4PrKrxV9+
OM2IC3xknY8tyD1Aemk6rPrGUWWm6D5kZZ4inWTnCEzzPC8I3aPJgH7beZSEDR3SGg0gtvRyrujg
oWYZIfFn8pVXY2WXOolBjZjIIjbSYEtRzVqFHc7qykG0tWiTIQEkUo05ckR5EGeHWRj634VPMLvw
cOLSBwOdw/k+D1lEFW6idX7oS1wCb524gorvFQvWI9xEIDhNWSNkqRGxCG8dq+ibu64Z4h8WlvhA
+yUew0PjRHK5AZQ1dh+wEskgd7VZibIeVMYZnJQnQ4KHw/X8ZskKhfSSwAiU4lWVlUS5WmaYXcf9
T48NfSe7phI/47JrybRaXxYUbzx/cAdEm0xVXDTKhQzmpKBMaMvxDLtbLbIDb7qxM+KmnpyJeMGe
ba5Kr2nUTROtYU2VIxL98isMW51fJt66UJIpuRz30jicqDbsO1CGWa9abEJ6cllHrWX6IW6Lsv/A
Ua3S3dQ5OLaZRAzTPRF7Sa8BUoTE6tmf19u+54yLWdfRvus1tFdoKsP7slUo+2QmmyWGPAZBstkE
CQaEdIDwxR3iir3nIO7q19fTPGH+WtCPim9pjg49hMEK9XJQi4BzgsxPpmvPJ1M8m32l4zu3bGjT
TJQsx/N2pKt/oULX/SlUsG5322jUGxGGGdj6egTLg55aEPHYqwUGRVNJRbN3i1Z/WxOZwfoo9TS+
pQib20OhtAbJqnVPbGozA6qtcuyUX6HgNqhzn8OidplfExan2at8tmGFcGIjW4nu/ZJlJG62lz/i
oB1/jrbq+TmxhyeAWEaLpks5iXs+Jn1QUsUNdlAE+b3TT/RNFg3WDgu21knBZ0wZxfQM7SHqhatD
eU71aBAvAPexC4ot7r0S1NaZnlYosrmrAQMulEiXMxtUPvCN3mugmFX1ZLYCaZDeK13M/q5GFBor
zz7ov2edUrT6EIjavDlMkVMMEqk9mGYAk+bQGxePMpEzOIUgs+pxTVa6rEIAnXrIEGF5kHWYfoEv
griK16cRyvRNsYDokNjI+GDHvzZBu7zVoYF0JbosutahptodEVCArIHNp87rNRWuSpHGdb2pkOMO
4dZ+rzqZ5btZViV/XcblJ9B4EowO6H12kULM++LK0P9mxQxxn8YyfrtZMyVQSyICFbIEcviOKJlB
SKOIAZQuFJI+L7RVH1FHbH4keY3Jjl+XMZy6NqmAmZFaIrCv0gFdHRCfGPaqIMZpE7BscukJhS6n
Y7VEaxIlhXetG6xY1/Ww6lBFQnFuy9nZBY7vqZzqpEGQ0WknZ9kvRBn+4G4qkMrxsh6QQGcrCo3E
8eV8HgT2JD1k9hKij8ZPOGpdyYXkGBiMDF5G56UQ6Bgk0voIzUOmcM/hd6KxusQJfZluSjGkD1CE
gOmo3XKkjtf272cHyNR5UWh0qWH5+M4F0Twwtyn57bRL/ai0V3Hk9z8R7B9LbL/hmkE7XHyeRuwr
h5tagUd1YlALCFWV13VhNCLRiOuiGzdlQfxI8qLQsslHD33gSmK5HCkfoRYQTxqryixGhxBmIrmN
71IjvVjG3G0+oK9U9hc9z7DsMxuy7B7gGJXJ3irHBf0bz0V7aZzJab8F1YSHqlm6Kf7aDgPEWYGQ
ePIzjxD8u6gGAW4HvbNFlvhlINeVvbEIp7HnV3C7ypCujDBZRBY05hLN1SX/aAFhZdxbdTDe9rSu
pqs5dKv0B9dnziZZF2RqgL6NMQ1TMgInvB2TACQBDx5djaSFLdJpVHXA/Y1UyTZpbrGsb2aFAS8+
hesyI4XbpdXFGPiyfmtarT1sBuwMvt02A+D0DPTcvKsQP6I30xaxS46tkZRmo8fdZYhgT/KzFl1J
gtAkDuYBcY3bl1UJ+PmsMED/+3LlWZqOTv44jbUDsGypBMA1aWb/AYcJPR+QPyseszGQ+lF5PQhZ
NK+jbySEa3s+0tpQl/moguhDhFwoxja969Y0d+KmJC7Mc5iGKIupakoOI+g6pCGHNkCywebTnV+N
Q3Ku6rgq7oG2UhlNYEletfksao65pmruDz6iumNTZNlNM7W6PySgUqZLdy6zGNRvVMBLi7bAtQ5V
iabZqje3hHzOKrvLW28Kz2suufiTBhho4fGpggZt5th6+AAYpSNvjyB40IeZ26UHUqo0yscIyqCX
qzw6nP8tTBIYlzVBH/rWnghKe/dHo9+pbpOQHHYjBJcIGUZVQ8jK4Fe1W47vg86Ic8AKfU85v230
GcuDRM6MJDSVmzX72HCOB0BceQxoDsiDVfPuX//x3//X//wx/4/oV/WmypeoKv+jHIo3cHX67j//
pf71H/W//+7Vz//8V6CNL42R2guk8lzh6+2f//j2mJQR/7L4b0hhDHkdQ4zO0cVEpsUXcbIvsrD3
zk4PJNyXRlLa6m04obV9OhIvTidYFP3j1FQWgb8wmvAdjIF68GklJHlgML9jcgdBvTpLFegNJK0P
lNeY+dO/JTj9U8z2U//6aF/NYIf9GCMOARgZ+7cg63a58EXPjanEr7Jo4XD+0zE93zVKalebwAbW
PB1znCPtOmRfNLzH9hcve1QTOvLKcgxdCpZN9P70eP6zb3w63tF0W2rePD8p/osGtTC0+t87MyYH
U6r9i/+fkbQrnn5ZGc5zDgkKIqA7eQ/9WohPA2/ls1gH8ysf9XzhPC38QATsVepqx0Ot/ZR7lYYv
PGWri3GmHci8NOKtUJvyhDhsan81+9Pfp5/PJLHbetI1vpWe2Wb6r92SiniJQEmycZuMZ1Yvclyr
OnemilxlVYvxMI9qEqGiq9Lb00Nvp++/TqfxAteTmhDmiiCQfPDR1AIo7xw3ACU+uFnrnzdLXf/o
iLXzK5vzhc0CPYno7PvGg/F2tFlqBawzroGuDTrAF3hqYsiQAvpvCkYiCO5Pf9VLo2npuZaD4AWe
PPqqhBzFojaLkWRWZDdlBBN/0WN9FVFke2XtXog6Hjeepyjjc36VPFo8Z5Cm6HvGgrokfhltKuBC
xN169N1zH1j3oYvmbD+DNd7qBrK8ysCmnZ/+4Je27d8/Yvvnf+0gLEWlIEEBmQgukkZWQL1TVPM6
ogNbUUpJYNycHvGFKTau8Yz2aV4pBCGfjjiCogMlSbSRBe2BakzrGwsA/5PL3/56eqiXpthIVwni
jUdwU/LpWBk6UEnUbdoa6Mgccmrob6VpEIhLIXqMeVcfdDI6l3Xf+ZjayhL96XR95Rp76Yz60pVK
BRLagT3awKrhxleS2n3llfJ69ebPsq0eMYiG1UglVksRHl757G2X/tfZ3G5OQgGCloFLe1Bb92hR
W3K5OPewD/QRvz/zwv535eUwV2qo/2RVP1qoPb9DF43gMhLuZdohOlbxqv5/+XKlpA0Um5yr9ens
Bwpt8rJYkGcSofrqZlF42Y4D0Bhpli8yneXbzEJzeCVgvLCjDVMgrVXMeiCP5ntcGp+XOHencjrz
Je9mWOu90h6lHBQysXxxPBtenJ7xl9YYsEIQ+EIw3+IobMRZGdSpR9TtWjH8SKdWvOdF6R0QJgYW
p6qfllbJp9NjPg3AfxbZssiaJMn3tq99OrtOVzggDbHJnYoBiGCW2aE6xNqDB356oO36f7qb/IAw
7/pSQfrguf90oNayZgOAMFqUHa0U6ijhfimomqWxLlBZWYaLguv8oR3A8J4e+nmseDr00Q5KnKSN
TePwumtkcpGzmLA/KEel2qkvTw8lnq+hr7UbaCnJO1VwvIar3xZTGa01QmhLdJ0MzXo16xKBnLlF
htT37bmfd90Bw7sWnRuFHJMbZo/Cd3E8WW2ESUcAlSj06Y+tYw29eoHyGCCs8speE9t8H63Hkx96
tB5eFUia8C5aCsjZWiPfxhOvMdEFN3oTXZzxfczW72vThOd+BViZMmxDy//0dL04W74ykoxHCh0c
/QgEggJOFnjdkqwHYs08u18m2kgfXDPDrKCYiSBR0caxe/ZPBybdED53ohYcOXO0JQbAkQnPhgb3
8x5cWjO7LAlo5SXqDy7Y9G6fzj0Ns9OjvrARtzjq0qsRLg/jo8MmvWloedlvleIchPXcp29FaFJg
LGH6yvo+n9lAaPLxwNMeMAH/aGZJxC0sou3V2AlcH+pVvSlm5NUxdphvGt0JeuoxqJXTH/hnez/d
VduwBGucJ4wU4ugLg8mp3HgAxFkHtYakBRjNO3OK0H2jMC549FvRf69qkaZINcBlBipdZigOwI5E
xtOm9pUJf2kWcAcAQmE4QfL45m4Ba7dJ4zbwKbNp74ZNft437rx3eMhyc7yPhqB5ZUtvF8PxDPw9
5NHOohxfpr0P06oT7yFQNDf8AFiX/A/aRgnm3oDllDEwVG6e+rX53/70U6MfzX9TD8MabrQrvMU/
+s2c3na17B7bm6FeJqxc9h7Z305nsj0HMiAAOnFfZ/FSIETx6gvtecjnkJHiK+tzGUt7dJ+ZwcZO
solq9mvo3pgNzxW298YBXhkId3iYO3xfCk/nr8zC82NmPNf3OGQwzCgOHr1EpV7oG5Uj5aN2RNts
yOCtpUPpg0Ziz7+y3uKl0dhZxtCl8HheHI1G76CeuLVpqpKYeWgS7NcZVEkNwXaHkAsQOHqWN710
9Bvr6OlW0XKkyeWDDnIMeikUrt4OG1umN1iinz6PwbPtYHxyOMhhgnAjjy9dNPdRomoTTCbaFulD
z8uXuwVK6a0cetR2kxEBvdMjbhvs6QY02kKUDai70HI/zlNrGbeI91Jrj9LevaWyri9Ha8Qrk/58
ZzHdhG/yCGZee0dzjo6DX2PQ3SCtCdmJMrXVyIzEwKCGH32j0WocyzCOdph4qforfBZow6e/89mq
E8WVsJ4gafK47Y/i6zCGIOvwywDP2Yjgxi4ZetVpZFD/hSIaBTenh3v2wQznCx7oyudzhX+UjjrD
pLH3wvctA2b1IIEw8LVgp9Bhc2+KUdrfCGFFt44e0u+nR362hZ6OHByVkgJVAWVBxWAfzz2me6kY
oez2NMwbdLDzJbkseqgHr8zus7i93ZEI8JChEDZ4e7HL/npPxsG0Os2E+7fKJnmgcda9GwzSLjrs
sVH1a7ps/qinV3bVC2sKSJMntOLV7kIOfjrqoGov70f2btttjix6mYZrKGc1cl6gU05P67NzErjS
5ZAYV9NhM8eFjzKaUUPr+wLV0w4N0kYV9/CvgB+dHuaFT6JWy7YhFSU0HacBNu7YumhP4J2gC8RE
NwKTn/fXuimXV7boC0MRtSExW8v0SX9b07/WLEQgAN2TATn4pMDUUrQhGMtYQvgM15+nv+qFPflk
qKPTMLhJ5/batjyUvBUAs3KpmKULvjhnYJrIVOc1jv9pTYcd8dfnHS8YaAHo0t6CVHCivfvBcdSe
lykG7tHcvxK1nxcc4MD7pMMEOEkR+LimI1whO0ONFkHEwENZcnWQOKatBn/dO69G0H0QOpGOQYf7
0if/+1jMbnY4PcfPNyi/IbDCQj53A6u25f5rOfUQASNoIaS3tBKi8yEPcAjPyzF/ZZzna+kF2hdA
MLf3vfKP4kvdByMCZES2HNoFLs1ualDpqYpi08wCNEFNxRkraEKnP+8oTSM39Xhk/3mOulwlx+97
23ZpNwwwLJIh7m68IoaKGkc1DNUKbZcBZ0cbox0xInz5FqFE+eb08E9n90/d0/NAybmCBwgh7mh2
bRC3PohIFPtE2uNP6Ir3FrDD5elRXppbNn/g+RTIjHtch5xEFGW0NWPUbz3Z3Ck3reIvODGt0X0+
JEV6oMaj5SsHJTgKBH+mNvD97aEvrOv+eSL/tXMMcI2otbT4RTB1gJEd56J2QpSjS8q6Y4x/OuCk
TXI82zc1AGToA6Sks/WucjVmF7Gu04uQPhXoTvXR0Ld7QzsLXNCE8ikzmV4PUPujstLnC6A2tEfm
fB8M2B45Wj+A4bmBMvKh6dU7pwbjhu8WAhnYR4IY+j2WKbgnDc+4zBwQR9m4uQZ9LJIAv1WghCIr
Beg9lPbWJBqv662bA8CfzuucfU+H+l1aTd+p3SDn3Cm0fHBG9dBuzGfvwzjHcMEDBDL7N4lX/Opy
e5GVGaTURu6kj7Brkrpvh7h9k3X+JzqlXDNe93h6wZ9uK6o5BA7uSzIwJXj1qaPAuEY+IF6kRvbF
6MPiow8+XQnoodkr18rzpJd3pQux2yU+sdKufBodwsKsS1IB2J+KNgW2H/j1HdJXcIlUVt1Ovud8
CwCYfwb9M9/BnnYf1dLVD0MAhy5LAf8DyFRAuQp7B96ofGUajtKHPztQ8/KQJOQS9vnRNBQ4OVSO
plg6N6ZOb1o3D4tDG2EtssOvqcRDa0ZTbS3xPD49/y9F7q36o7aJ4Re4R+c6pQ7c6TqADgsTEms5
b3rMyvGDSteY1nJg3kT1EmG6BS7xrcEaaaVADuTrlXP/wjbQNB+2rgBZMi/yp6vDI1uj/I165dy2
IRR1D2c2yKn10Nyd/t6jid72G8UTCPLkF9wWYgtAfx31aomnCqAoDdVpxIdwE6qIixQ85bgEd3Ps
/5ArrkWnxzwKL8/GPFpcXSc5kPG0AhzQxW+LCn95cDrBZRsr59PpoV6Yx78/7/gedgrBC6Abk31D
0+8jXJnhAjBA9UoP7MUPssLzXC5Az+qjPZPXtdOgTcEkop6Lp5MTslYhsqrA/17Zn8+fEaA0aE3T
pabqxuvl6Xo5vh8tUsI8iQEZndGmRpxv6cFBr+GUvS2QoLsamozywdTHvn5l8KPv/HMqacJLWig8
Ss1xghhVuKyAjcR/cqybiwqsyLWX2eRcmle7JX/qTH89Q//PWAgTecbjcS6PNuaEEoIU8QxGDbfJ
IA7pDwdoNAt/ZrN0N3pGIECIPVKJErKO3aNPiny1mXGNjMcbYV4LzC9+O5GBSoiykoTj6cS30Vyn
IO+9XeguifM+mTXKzi2ox/r7FCm7/Dq9cY/O5Z/Pp3MjPMUzg+Lf0XDKy30djPBrwsEnUV2gQROP
u9VH/ba2VJVtsKlMuzoMXlnko5SDkXmQS5bZBobO0XHosSs5RgMu66wLzLwDBBme23WIMbAjDRkH
Fb8SgY6O6L/Ho4eM6wJpsTj+0sGGSRoAD4J8iNrHbiyLpNgpMKfD/vSUPv8wXvqBojG/lVWf7aiC
xy8gIaa0dpPNrrF372rPTQ9NrssbfP7Gq9PjPf8wEkRPcpdbsuPnSIDJBRvsAzpw2268UlUxwLoM
0nenR3n+Vcr1fbXhNfyAYsbRTbFKeIwlPFusP9vl4KlZ7pMQe0wnHIYHHEbs+enxnp8DXjRbTki/
f+stHm3MhUJVCH8F0EZYYhPQzElzjovXjKl1FsWvfJw4Cnd/NgdpEDsjEGarGD09dVCpwER5ZKLQ
BPubOMXsx8NX+iLfXB1tks0HBHGQ31uXzzqGjmlb2x8oQy9nrg8JdYUKtZ89TJTx2QquJ7X8TuII
dw1bB//sDvj3L1Vo7UjQBr5/vA6LWoWfjWgOuWIpz3Xt+vQiKlDEgNYP/3wJGOn/DrVN2l93du0Z
AOPG0k8de/zRlrrfIwc+v40HOMWnhzpuMv37dPo0j6llb3vsaHv1UdChRwGyBP7ZguF8xdG6o86F
qcU6AHU8a52mHrH50l17yOoVkvkYQBNCJyVJBjQOG+RBFM4230//sJe2ofnrdx3NgUPI5CJGBRkM
sv85woMeiaB22CXlFL+Siz4/x1uR0ga0uLaM+dlDc0gBwPYAFZiApdvHeYrUiFz6oXslYBz3XohJ
fBGzTNLHLc9fni4spn8kEYoXeyO6CYYgpqxJWyIxspJqYzG+CUOghB52AjW8dZMZDUYfdUH6AK+s
+0vfDHtJBMAzKAIfn7ssGkO/qKCb6NLiBbD4tnQuzKp4qP3jdeTE8OAh0Xe1Ok4p6n4xZgnQS6mW
KbyKJ5pSZ7FJ649j5yMxdnowsWWWT5OK7dDwqiWJoQ57nA6mNm+4BVxGG9ck24Efp7qP11J/rsAK
n8eeLO7nqdJ7HafxZTbM9SbE37xfx7I/1BVz7UKVQYJghWiaRl7+mNliQFgCOAVuo8Z7k1d1sbzy
s/9MwrOfzW7fUnUrhHeUMAs2J740SIrFC+QJWmHL565Xn7sZGbpapnYX0bb71BVgFp26eNwCMaqK
M53qBFE2QO4o/oGq3Yeema/bZAQaOtjxnMxiPh9MZS4qHxXFyM+pCA9hf9FQW9zrRn+FvgkrDVIO
0u+BiyjA9FmMSYwqcHStZuFv0NSA1i9y6blb4+KWC9wAY7Hz3fgmcwYshbxftQ0xmjZ3Q2t/NyZz
9wN415taFuYGO7rPPHM2iZMGBwoUqyJ38XezK4u7su/RjlHZtV2QBZduG+3c1Re7pgOGfnpfPA0m
z2o58qiCVSmk2KuoWc6amnfwYTFp414HEt+Za5+3XX95erjnuR278L+WUx0NJ3N06NZmQiMoxUyL
LkX5LoU3tW8KaR9g38Mgc1z5CtzqeXABgqCoIFGV1/L53o86kogefAZ5XUyaBQEHeVRU4i63JOYK
/dfkEr9r2OTC60FVxyzzKmUc7wba0P/41PNbpCS9NbxuXe8o0HWixm9q40aODS4lMHbgPaCRcZF1
2MeenuwXbjAax5awyjN2O/tbqPvrttzax52TU14mfi7LGd4539FQxduupY1f8JSHFkL2BGvpLAiX
+T0+ACCaMTjdRWJt3p/+Nc+XnjSN8GNpj4BhdI+WXgWLWccIP+kUJGq6B5I97Od4jK9CuinePX4V
q/jYTNb/cHrc7SOfRhDGNcAmPUsO7B5Xe7xlxFUwQX+oGCdkdMpk2gs7mlcKh8+zNS4vYrlktgHb
iaNlhagC01gA0/GiqL5q7Zxe6n5GKTQv22+w5mEItemIgYCH/8g//0BKZ2C2fYAZxhyFSNCpFgln
hi57ZOjAKueXkK3Ch9OjAAJ/YSK5nyWtSxC3z3okeH9C9WgZp/PRnUDM/rA4HeLWO6on/H+jKXx/
KuvPhYeBZf8zRAB6HuO9E/VnjUZKCw9SMpV1gc/9AEj3zGkl4jn70aDpNMHkSaD4vW/RmFrXHrOp
XRN9hftCpHB3Q4QXR/44rG9M5V60Mz4fZXYOi446ag7FoL7yUBhGjAnPFISEGwrj4gKVGDe5hKi3
K4L7Xszo8iU4Rfm3ptvUo24dPCrstxGFrTKmGRlgvIqqyOYjhLopwrtmY4oidN3i/lMHCB7POEGE
Jr+dhrS5LuL5i0N2HjlfMYfIk3YnwpQr5WsE3hCGM+7acPkG/xNuYFN/oeNLMmKSVIEmjWhuM/jZ
4sEM6KCFar/S9glSuauQjqK4ppb3ocFU50OMGgtZweJ/hGWH3NoHNSKFgdlhAdXsfY4/N33iWj4O
A3wrfT1lI01V76xZH7Ahgyd3psV9hnNVBYN7/oABECR8NPSgEGEgqYETxGhwmPDHin+8F/zGgHX1
7jEkXPE5j4kRGfJBXEVr/cOnDJv137IB2Oa5xVijQDZv9JH+dptdVX7qbXOtLDpsWfYA3PNMoEe5
ZncjzqhDcVHCd4RnofQ5KFT4etcZbu32S+ebM5YWmTd0hTFldwbSPHkpvfB6cA4qv8gGsTPpbaN3
AUpR4X0cdvdzfphQ0snau81rNyWSQ3eqog8obWMoKHCNdd9NzQ0iNv+buTPbbRvJwvCrGH0vjrgU
JQIzATqWl7htx7GTbrRvBFrWkJQoUuai7W0ac527eQO/WH9FSoqK8kgJGGDIO1tSVbGWU2f7/9N2
nmJYMscXEPLC6ZVf+ZT5yWa/gcTxKEBLbQE9vl9YUBfO7vqzC8/JzgBoUxznzqK+RezDrgr+f0X5
6t+NBGrU8UMwd6mUR/EkWIx0uAbnQ2/1Jc6uDXApYECwSLIre3xPVTMRfjLG57OoA98ogRJIi9OX
xwW3TzJ6SkhLfcmovhQEZwLgFxlH1LQD5rQiZ67jAFhfUblCYnpup9aHTjg+9QV01miKUWjDpQid
WvYo8ltquEygxgqAzy+Wf66cYTzjNn0IAbiMx9EHUsP0/sdu+Chgyp9G1ImF2EKI1pcoiqGxA88C
W4IYL67gLL6cwsWc2e/7I6qP5aPzqX01cz750MdQXgj4N1D+pQUcjAK3YX4JSzbkKuIsydu9kGTL
zL4bU8RzNune4CriIzSayDofzVgl+8zpfzTiHgiyNuxaRuvJ6C/uoBQ505NLAhZjgNA2FJmHpdVb
Qh/qT9MRJpY66WrqzddK+sYo9EisjY1gee21xpCokwdwJGpcSPXq3YKfDo5iIA82Pmu1m4UYeSle
ajwCC3Ft+SH4L/PUstKb2DKpFN7Jxmc20P7nbl94136aUv2FCtkr4MHvZ+OX2RHLRdXlbAxWLnsZ
mWcwJi4DQx1NCuR61o4JNAV96qbn1OS7nE5A0k366THbZd/1QoCADAe9q4NO4uZTu2qDUu/0qUr7
3sqpnuPn1vxhNTLtu8ViCs0OTtkfXk+QJTKYS9CRda321w366WIVZ/APEhWQxsDCuYZE2znmAdy/
40BsWl1WUsfLgNKkvpcEYolkRQZsMtGvVz58BfB7TFe9RQArGgX8ous45Bb40c3acXA6kkFqCuIm
VbejwHkynwEgxofrR5d6PwEEnXjeh8O9yC2v7lWZk4L1R4IDDpSqhT1aTW0gcx6pIWLyBVqKG0pD
/ZGTKd5LIGIXrc6f6OWd3tSyjmgO+6pRB+8JZUa76H+WXU3/gQbAydMMboEV4M8vfugbNzOhp0TR
4BakKvv83Be+f07R3mN5Tm/3DM6CnBiC9NXVpG6BObI9ejYFkP5kAqnLS59SdQDgzcuRT2FYgMOd
y37q5EeW9I3zgbGBoovRQc5T1XEyNVZj2w4oyCe9o4+Z6eWXZLJRh1JfmaMIWjJJqXx4fd/Q9rs6
64qua1IKdQ8JBaFbaxR3MvJFx8TFzQDCcEd/8a/ghKemGhDNs7kIg0dzMlue0kKXBDMrOzUXnbQX
z7Po7PBw9rdbl2xvGVwjMmQRt1FP0hJHGDU82tjgie1dvOgXk9bvwIkIzyQQxtx6mYPN2bVaR/Au
ewdY+pEMCzuPksDEDirdzgDuLLwuVE8Z5fVIpZsv4CHprdKVWehdUQbJbpCCTiCPdgYU+YgIVrsv
zOldSFg1exOPBCW29YkkpsY5AsmSDfEW9AAtHFfUvWQDjIOjJqW62fY6FZVbiIpAC5/NLHlBxMj1
zMBEnYraq7z3ghF7M+qH8/jI6qpdctXIacZEtpAnts4tq65uYLZzfJCe3+sSi5t9MAH2LB4BahgO
bJLLlmlQrsoga/nwnqpGqNdeQhJzyQsB2la9bz1gwl17Dnf+qN1Pz9NlnFBEcDYexLY5+m1sw9OZ
iwA21+WSGpc2tMXzCG7KYhD/UEC5aQHSHcTTZRJQ4K3y57ubYJDEafzv7J/yZ9uvqT9693E6jB6y
ZDjMbtxp9ZvKD2l/3X/PzVzlj7MI/8PyUz5MlvfDNA+zw5+WIwVdLBsqYMWf470mvutLG5jy2w2d
DItxfV5Oh//6xX2eBFGPmipJMMh+WX8kEcw6Zx8tZAt53rZVvM+hNkKX186fabxltDWSuMimNMkD
lg9iPowjb/O5VXyOS8VGC6SrnZn8XxNw+N0281zuiO2YlYk8NPZyauT7OyQxiA6ejpozIDTw38S9
yUYvn8oMOBp4HYBX5LxtPm/WRJjQaqEj1psGva1Rv0AAz6Cp3R1gdjT+3SVphK3RrBdHG5eerpov
LjQbxxl1TJHDuy8ubK0N9JlswPW6N+/9pVes7vsbHY1VJyxE7vhmf+9Og9XVINYA5ioIz8qH66hh
2wA0ZimdKkLlRwSh0NDuHKLMm9VG+9idBlNoBucDQGSnnIbyxDVIHhrAmWqLAcPUhEmKBq7O7Wvu
ToNlayTPYUhh9hdP4w4Fpp5TbtFau4G1Jl1TmhnFwzFTpsFgu5ABDYRmPQ8NPBQy66GebDQMDfJI
dgKZyOVTmQZTQ27iCTLW09RI2YCfod40mG2NAIfggKmvL3RkAruND7e7pGGikQzc2rugo2HfY22C
nSufqoZgaSDicR+hjRVP83ZBu0B41tsFhgaLhjzu61mQyQuKTLBQpdGluYzKs8IN0qzdoKPH1z4M
OjeA05ZJ3ihf8qmKRvRlqFRIKeiW09C4G4K8EKe+2ojVIMFguITLp7obuhqOElIdjfU04MNp1m4g
sbi28qgLDfcqHIQWCphyGDpa14G/B+Kg7fQ07PUl/06ntqZgaqQYSeN5/Z5VqWCiPnMS0K7LyW6S
wihIw6p7N3Y1lljGRjZisXIOTAu7kuRYvtRQqYhlI9MPa14ObQ0fgYUT4W1xICysTEg/HARj8TBN
zToPkG3X1hQcTZJ14ZxcXw2yxV2pgBEFqFW3cd039m6obzzoaM2kc2IpI/OV10cWoEozP+S9Fk/T
NgEYhLonweHlJXoZMp/yqRjSNjeDruNYN9ZHpdRIGiQXgcjVngUMI/DTrDHHqngqWpKNSYFYJIay
VqobdztIO7q+fsBuIGqAc2m92JXbwTI10oHJodrYFv8v02EQ5xEVHe6HHvzDu17279WRKg3suNjx
rErABiiuyh4QplYqjxtx+QN74DuOyzYQcQo18XMRpwiG6U6w4+gXNp78/QZ2whBMkPI9GbUoW/4W
xXinBDGKIMLOh5ugQtHN+ufr99vvWelr81Kbf14Gw8RNBv6y+GC5HuWtOyHU8esgGe4ubCHqvo1i
L9Cy1QcONhq6Xuymu+2W92jthifuKo4qLRdyqW7L710/cHcHbAh55dVt9nz4zNyHJ29FqkpLo24P
Z+n09WsSZPHJgxtl8WbIO6Gwuj1cxMHrX+pilhZz3YZv3MSN/Nf/KIOWnI2c+PptMyMXREzT+OSZ
ucnDTZtyZtbK7U/sRG29CMDUbf3OTV7/UtotLfSf0K77+vWpstsLj1jtpodJ5E6e8oG6pKVFVbfx
+4ClHJ5cudEwSNQOOiRbb2bqzfjwd4kt2cEFW5JO2DK3MPUqohHUjAyo/IzX+NZLdWPSB5pf3T6k
KHBPTonHJ0GkLnQZHKvdAaf25M7NQ3UdylhL7caHiRdMlblfB3Prtvw5HjAzQaRIMxNCoZ8w579O
3Kl6XqWuiEet7qBvWML05IJ7JFDHXaqidZu/C9z89etmmFI6rmNFdRu+jxnxRNl9suWfcYTi6Pn1
v5F6YTsAZwoygLrjRu66kbqS26SKum2fDqtCHW9p6XA73PRbmt8272RfH9zkk7z1M1XXld8YhAzr
3d8AAAD//w==</cx:binary>
              </cx:geoCache>
            </cx:geography>
          </cx:layoutPr>
        </cx:series>
      </cx:plotAreaRegion>
    </cx:plotArea>
    <cx:legend pos="b" align="ctr" overlay="0">
      <cx:spPr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microsoft.com/office/2014/relationships/chartEx" Target="../charts/chartEx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0</xdr:colOff>
      <xdr:row>39</xdr:row>
      <xdr:rowOff>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1EB1D5C0-0A1D-47EA-B94D-419F4B0FE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12779" cy="78205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21</xdr:col>
      <xdr:colOff>0</xdr:colOff>
      <xdr:row>3</xdr:row>
      <xdr:rowOff>152400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A2F4ED36-822C-445F-966D-D2CA3FF9A9E2}"/>
            </a:ext>
          </a:extLst>
        </xdr:cNvPr>
        <xdr:cNvSpPr/>
      </xdr:nvSpPr>
      <xdr:spPr>
        <a:xfrm>
          <a:off x="0" y="0"/>
          <a:ext cx="13988716" cy="753979"/>
        </a:xfrm>
        <a:prstGeom prst="rect">
          <a:avLst/>
        </a:prstGeom>
        <a:solidFill>
          <a:srgbClr val="F8EC7D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248920</xdr:colOff>
      <xdr:row>39</xdr:row>
      <xdr:rowOff>30480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2912A9A-6702-49BE-B800-3DFE807F967D}"/>
            </a:ext>
          </a:extLst>
        </xdr:cNvPr>
        <xdr:cNvSpPr/>
      </xdr:nvSpPr>
      <xdr:spPr>
        <a:xfrm>
          <a:off x="0" y="0"/>
          <a:ext cx="2260600" cy="7757160"/>
        </a:xfrm>
        <a:prstGeom prst="rect">
          <a:avLst/>
        </a:prstGeom>
        <a:solidFill>
          <a:srgbClr val="E48E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515620</xdr:colOff>
      <xdr:row>0</xdr:row>
      <xdr:rowOff>158750</xdr:rowOff>
    </xdr:from>
    <xdr:to>
      <xdr:col>18</xdr:col>
      <xdr:colOff>520699</xdr:colOff>
      <xdr:row>3</xdr:row>
      <xdr:rowOff>44450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D9361708-D1E4-48CF-8BD1-8C9FD40EAB7E}"/>
            </a:ext>
          </a:extLst>
        </xdr:cNvPr>
        <xdr:cNvSpPr txBox="1"/>
      </xdr:nvSpPr>
      <xdr:spPr>
        <a:xfrm>
          <a:off x="3157220" y="158750"/>
          <a:ext cx="9250679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2800" b="1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  <a:cs typeface="Arial" panose="020B0604020202020204" pitchFamily="34" charset="0"/>
            </a:rPr>
            <a:t>ALAGOAS TOUR 2021 - DASHBOARD DE VENDAS</a:t>
          </a:r>
          <a:endParaRPr lang="pt-BR" sz="2800" b="1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374170</xdr:colOff>
      <xdr:row>5</xdr:row>
      <xdr:rowOff>2</xdr:rowOff>
    </xdr:from>
    <xdr:to>
      <xdr:col>12</xdr:col>
      <xdr:colOff>5977</xdr:colOff>
      <xdr:row>10</xdr:row>
      <xdr:rowOff>7045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508814AA-5193-43A7-B91D-A7C087413581}"/>
            </a:ext>
          </a:extLst>
        </xdr:cNvPr>
        <xdr:cNvSpPr/>
      </xdr:nvSpPr>
      <xdr:spPr>
        <a:xfrm>
          <a:off x="5686399" y="979716"/>
          <a:ext cx="2287921" cy="986758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394447</xdr:colOff>
      <xdr:row>5</xdr:row>
      <xdr:rowOff>33939</xdr:rowOff>
    </xdr:from>
    <xdr:to>
      <xdr:col>11</xdr:col>
      <xdr:colOff>376518</xdr:colOff>
      <xdr:row>7</xdr:row>
      <xdr:rowOff>128068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447A3096-9763-4BAE-88FC-8F87AF141A5C}"/>
            </a:ext>
          </a:extLst>
        </xdr:cNvPr>
        <xdr:cNvSpPr txBox="1"/>
      </xdr:nvSpPr>
      <xdr:spPr>
        <a:xfrm>
          <a:off x="5773271" y="1020057"/>
          <a:ext cx="1999129" cy="4885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>
              <a:solidFill>
                <a:schemeClr val="accent1">
                  <a:lumMod val="50000"/>
                </a:schemeClr>
              </a:solidFill>
              <a:latin typeface="Montserrat" panose="00000500000000000000" pitchFamily="2" charset="0"/>
            </a:rPr>
            <a:t>Média</a:t>
          </a:r>
          <a:r>
            <a:rPr lang="pt-BR" sz="1400" b="1" baseline="0">
              <a:solidFill>
                <a:schemeClr val="accent1">
                  <a:lumMod val="50000"/>
                </a:schemeClr>
              </a:solidFill>
              <a:latin typeface="Montserrat" panose="00000500000000000000" pitchFamily="2" charset="0"/>
            </a:rPr>
            <a:t> de pessoas</a:t>
          </a:r>
        </a:p>
        <a:p>
          <a:pPr algn="l"/>
          <a:r>
            <a:rPr lang="pt-BR" sz="900" b="1" baseline="0">
              <a:solidFill>
                <a:schemeClr val="accent1">
                  <a:lumMod val="50000"/>
                </a:schemeClr>
              </a:solidFill>
              <a:latin typeface="Montserrat" panose="00000500000000000000" pitchFamily="2" charset="0"/>
            </a:rPr>
            <a:t>                </a:t>
          </a:r>
          <a:r>
            <a:rPr lang="pt-BR" sz="900" b="0" baseline="0">
              <a:solidFill>
                <a:schemeClr val="accent1">
                  <a:lumMod val="50000"/>
                </a:schemeClr>
              </a:solidFill>
              <a:latin typeface="Montserrat" panose="00000500000000000000" pitchFamily="2" charset="0"/>
            </a:rPr>
            <a:t>(por passeio)</a:t>
          </a:r>
          <a:endParaRPr lang="pt-BR" sz="1400" b="0" baseline="0">
            <a:solidFill>
              <a:schemeClr val="accent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4</xdr:col>
      <xdr:colOff>213233</xdr:colOff>
      <xdr:row>5</xdr:row>
      <xdr:rowOff>2</xdr:rowOff>
    </xdr:from>
    <xdr:to>
      <xdr:col>7</xdr:col>
      <xdr:colOff>509067</xdr:colOff>
      <xdr:row>10</xdr:row>
      <xdr:rowOff>7045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244ADF7A-9AAB-43F0-B613-872E52EC2024}"/>
            </a:ext>
          </a:extLst>
        </xdr:cNvPr>
        <xdr:cNvSpPr/>
      </xdr:nvSpPr>
      <xdr:spPr>
        <a:xfrm>
          <a:off x="2869347" y="979716"/>
          <a:ext cx="2287920" cy="986758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469795</xdr:colOff>
      <xdr:row>5</xdr:row>
      <xdr:rowOff>2</xdr:rowOff>
    </xdr:from>
    <xdr:to>
      <xdr:col>16</xdr:col>
      <xdr:colOff>90716</xdr:colOff>
      <xdr:row>10</xdr:row>
      <xdr:rowOff>7045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D6D9122E-6A25-430C-90A8-6809339E0C75}"/>
            </a:ext>
          </a:extLst>
        </xdr:cNvPr>
        <xdr:cNvSpPr/>
      </xdr:nvSpPr>
      <xdr:spPr>
        <a:xfrm>
          <a:off x="8538030" y="986120"/>
          <a:ext cx="2310333" cy="99316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647380</xdr:colOff>
      <xdr:row>5</xdr:row>
      <xdr:rowOff>33939</xdr:rowOff>
    </xdr:from>
    <xdr:to>
      <xdr:col>15</xdr:col>
      <xdr:colOff>629450</xdr:colOff>
      <xdr:row>7</xdr:row>
      <xdr:rowOff>48881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2E8E6D61-2F9D-4693-BD2E-42522CAF9FF5}"/>
            </a:ext>
          </a:extLst>
        </xdr:cNvPr>
        <xdr:cNvSpPr txBox="1"/>
      </xdr:nvSpPr>
      <xdr:spPr>
        <a:xfrm>
          <a:off x="8715615" y="1020057"/>
          <a:ext cx="1999129" cy="4093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>
              <a:solidFill>
                <a:schemeClr val="accent1">
                  <a:lumMod val="50000"/>
                </a:schemeClr>
              </a:solidFill>
              <a:latin typeface="Montserrat" panose="00000500000000000000" pitchFamily="2" charset="0"/>
            </a:rPr>
            <a:t>Ticket médio</a:t>
          </a:r>
          <a:endParaRPr lang="pt-BR" sz="1400" b="1" baseline="0">
            <a:solidFill>
              <a:schemeClr val="accent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4</xdr:col>
      <xdr:colOff>301599</xdr:colOff>
      <xdr:row>5</xdr:row>
      <xdr:rowOff>33939</xdr:rowOff>
    </xdr:from>
    <xdr:to>
      <xdr:col>6</xdr:col>
      <xdr:colOff>471928</xdr:colOff>
      <xdr:row>7</xdr:row>
      <xdr:rowOff>48881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2E10498-7956-4D28-9C93-CE6A41F10B8E}"/>
            </a:ext>
          </a:extLst>
        </xdr:cNvPr>
        <xdr:cNvSpPr txBox="1"/>
      </xdr:nvSpPr>
      <xdr:spPr>
        <a:xfrm>
          <a:off x="2991011" y="1020057"/>
          <a:ext cx="1515035" cy="4093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>
              <a:solidFill>
                <a:schemeClr val="accent1">
                  <a:lumMod val="50000"/>
                </a:schemeClr>
              </a:solidFill>
              <a:latin typeface="Montserrat" panose="00000500000000000000" pitchFamily="2" charset="0"/>
            </a:rPr>
            <a:t>N</a:t>
          </a:r>
          <a:r>
            <a:rPr lang="pt-BR" sz="1400" b="1" baseline="30000">
              <a:solidFill>
                <a:schemeClr val="accent1">
                  <a:lumMod val="50000"/>
                </a:schemeClr>
              </a:solidFill>
              <a:latin typeface="Montserrat" panose="00000500000000000000" pitchFamily="2" charset="0"/>
            </a:rPr>
            <a:t>o </a:t>
          </a:r>
          <a:r>
            <a:rPr lang="pt-BR" sz="1400" b="1" baseline="0">
              <a:solidFill>
                <a:schemeClr val="accent1">
                  <a:lumMod val="50000"/>
                </a:schemeClr>
              </a:solidFill>
              <a:latin typeface="Montserrat" panose="00000500000000000000" pitchFamily="2" charset="0"/>
            </a:rPr>
            <a:t>de clientes</a:t>
          </a:r>
        </a:p>
      </xdr:txBody>
    </xdr:sp>
    <xdr:clientData/>
  </xdr:twoCellAnchor>
  <xdr:twoCellAnchor editAs="oneCell">
    <xdr:from>
      <xdr:col>4</xdr:col>
      <xdr:colOff>454640</xdr:colOff>
      <xdr:row>7</xdr:row>
      <xdr:rowOff>39705</xdr:rowOff>
    </xdr:from>
    <xdr:to>
      <xdr:col>5</xdr:col>
      <xdr:colOff>117183</xdr:colOff>
      <xdr:row>8</xdr:row>
      <xdr:rowOff>182500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B47D8C53-DFB4-4D4B-B11D-C91E5C928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4052" y="1420270"/>
          <a:ext cx="334896" cy="340018"/>
        </a:xfrm>
        <a:prstGeom prst="rect">
          <a:avLst/>
        </a:prstGeom>
      </xdr:spPr>
    </xdr:pic>
    <xdr:clientData/>
  </xdr:twoCellAnchor>
  <xdr:twoCellAnchor editAs="oneCell">
    <xdr:from>
      <xdr:col>8</xdr:col>
      <xdr:colOff>530839</xdr:colOff>
      <xdr:row>6</xdr:row>
      <xdr:rowOff>182500</xdr:rowOff>
    </xdr:from>
    <xdr:to>
      <xdr:col>9</xdr:col>
      <xdr:colOff>367554</xdr:colOff>
      <xdr:row>9</xdr:row>
      <xdr:rowOff>97673</xdr:rowOff>
    </xdr:to>
    <xdr:pic>
      <xdr:nvPicPr>
        <xdr:cNvPr id="23" name="Imagem 22" descr="Ícones de onibus em SVG, PNG, AI para baixar.">
          <a:extLst>
            <a:ext uri="{FF2B5EF4-FFF2-40B4-BE49-F238E27FC236}">
              <a16:creationId xmlns:a16="http://schemas.microsoft.com/office/drawing/2014/main" id="{651624F1-AB13-472E-BAED-30C721C3D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9663" y="1365841"/>
          <a:ext cx="509067" cy="506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24346</xdr:colOff>
      <xdr:row>6</xdr:row>
      <xdr:rowOff>160728</xdr:rowOff>
    </xdr:from>
    <xdr:to>
      <xdr:col>13</xdr:col>
      <xdr:colOff>596153</xdr:colOff>
      <xdr:row>9</xdr:row>
      <xdr:rowOff>57039</xdr:rowOff>
    </xdr:to>
    <xdr:pic>
      <xdr:nvPicPr>
        <xdr:cNvPr id="25" name="Imagem 24" descr="Money Cash Coins Payment Dollars Svg Png Icon Free Download (#464494) -  OnlineWebFonts.COM">
          <a:extLst>
            <a:ext uri="{FF2B5EF4-FFF2-40B4-BE49-F238E27FC236}">
              <a16:creationId xmlns:a16="http://schemas.microsoft.com/office/drawing/2014/main" id="{756F1AA4-23E4-480B-AF05-9A1E898A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4934" y="1344069"/>
          <a:ext cx="571807" cy="487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573742</xdr:colOff>
      <xdr:row>11</xdr:row>
      <xdr:rowOff>94129</xdr:rowOff>
    </xdr:from>
    <xdr:to>
      <xdr:col>14</xdr:col>
      <xdr:colOff>636494</xdr:colOff>
      <xdr:row>24</xdr:row>
      <xdr:rowOff>73723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279B69FB-BFAA-4216-8CB0-17FC11360DED}"/>
            </a:ext>
          </a:extLst>
        </xdr:cNvPr>
        <xdr:cNvSpPr/>
      </xdr:nvSpPr>
      <xdr:spPr>
        <a:xfrm>
          <a:off x="2590801" y="2263588"/>
          <a:ext cx="7458634" cy="2543500"/>
        </a:xfrm>
        <a:prstGeom prst="roundRect">
          <a:avLst>
            <a:gd name="adj" fmla="val 10083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591672</xdr:colOff>
      <xdr:row>25</xdr:row>
      <xdr:rowOff>53317</xdr:rowOff>
    </xdr:from>
    <xdr:to>
      <xdr:col>9</xdr:col>
      <xdr:colOff>116543</xdr:colOff>
      <xdr:row>38</xdr:row>
      <xdr:rowOff>32911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C882FACF-E97D-4996-A1A0-6597CCCC63A6}"/>
            </a:ext>
          </a:extLst>
        </xdr:cNvPr>
        <xdr:cNvSpPr/>
      </xdr:nvSpPr>
      <xdr:spPr>
        <a:xfrm>
          <a:off x="2612977" y="5066475"/>
          <a:ext cx="3567482" cy="2586436"/>
        </a:xfrm>
        <a:prstGeom prst="roundRect">
          <a:avLst>
            <a:gd name="adj" fmla="val 10083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412379</xdr:colOff>
      <xdr:row>25</xdr:row>
      <xdr:rowOff>53317</xdr:rowOff>
    </xdr:from>
    <xdr:to>
      <xdr:col>14</xdr:col>
      <xdr:colOff>609602</xdr:colOff>
      <xdr:row>38</xdr:row>
      <xdr:rowOff>32911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1D8C84CC-F7FD-4B5C-BE46-ABC19D27DED5}"/>
            </a:ext>
          </a:extLst>
        </xdr:cNvPr>
        <xdr:cNvSpPr/>
      </xdr:nvSpPr>
      <xdr:spPr>
        <a:xfrm>
          <a:off x="6476295" y="5066475"/>
          <a:ext cx="3566065" cy="2586436"/>
        </a:xfrm>
        <a:prstGeom prst="roundRect">
          <a:avLst>
            <a:gd name="adj" fmla="val 10083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247810</xdr:colOff>
      <xdr:row>11</xdr:row>
      <xdr:rowOff>141516</xdr:rowOff>
    </xdr:from>
    <xdr:to>
      <xdr:col>11</xdr:col>
      <xdr:colOff>152400</xdr:colOff>
      <xdr:row>13</xdr:row>
      <xdr:rowOff>156458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F7F34950-B8D0-421B-AB9C-9CE63ED06231}"/>
            </a:ext>
          </a:extLst>
        </xdr:cNvPr>
        <xdr:cNvSpPr txBox="1"/>
      </xdr:nvSpPr>
      <xdr:spPr>
        <a:xfrm>
          <a:off x="2889410" y="2376716"/>
          <a:ext cx="4527390" cy="421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600" b="1">
              <a:solidFill>
                <a:schemeClr val="bg2">
                  <a:lumMod val="50000"/>
                </a:schemeClr>
              </a:solidFill>
              <a:latin typeface="Montserrat" panose="00000500000000000000" pitchFamily="2" charset="77"/>
            </a:rPr>
            <a:t>Evolução do Faturamento Mensal</a:t>
          </a:r>
          <a:r>
            <a:rPr lang="pt-BR" sz="1600" b="1" i="1" u="none" baseline="0">
              <a:solidFill>
                <a:schemeClr val="bg2">
                  <a:lumMod val="50000"/>
                </a:schemeClr>
              </a:solidFill>
              <a:latin typeface="Montserrat" panose="00000500000000000000" pitchFamily="2" charset="77"/>
            </a:rPr>
            <a:t> </a:t>
          </a:r>
          <a:r>
            <a:rPr lang="pt-BR" sz="1100" b="0" i="1" u="none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</a:rPr>
            <a:t>(em R$)</a:t>
          </a:r>
          <a:endParaRPr lang="pt-BR" sz="1400" b="0" i="1" u="none" baseline="0">
            <a:solidFill>
              <a:schemeClr val="tx1">
                <a:lumMod val="65000"/>
                <a:lumOff val="3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16</xdr:col>
      <xdr:colOff>530200</xdr:colOff>
      <xdr:row>4</xdr:row>
      <xdr:rowOff>174174</xdr:rowOff>
    </xdr:from>
    <xdr:to>
      <xdr:col>20</xdr:col>
      <xdr:colOff>151121</xdr:colOff>
      <xdr:row>9</xdr:row>
      <xdr:rowOff>181217</xdr:rowOff>
    </xdr:to>
    <xdr:sp macro="" textlink="">
      <xdr:nvSpPr>
        <xdr:cNvPr id="35" name="Retângulo: Cantos Arredondados 34">
          <a:extLst>
            <a:ext uri="{FF2B5EF4-FFF2-40B4-BE49-F238E27FC236}">
              <a16:creationId xmlns:a16="http://schemas.microsoft.com/office/drawing/2014/main" id="{C3D77CDE-E471-4D60-9B4D-A44E6B083769}"/>
            </a:ext>
          </a:extLst>
        </xdr:cNvPr>
        <xdr:cNvSpPr/>
      </xdr:nvSpPr>
      <xdr:spPr>
        <a:xfrm>
          <a:off x="11154657" y="957945"/>
          <a:ext cx="2200835" cy="986758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19851</xdr:colOff>
      <xdr:row>5</xdr:row>
      <xdr:rowOff>33939</xdr:rowOff>
    </xdr:from>
    <xdr:to>
      <xdr:col>20</xdr:col>
      <xdr:colOff>1921</xdr:colOff>
      <xdr:row>7</xdr:row>
      <xdr:rowOff>48881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4C99DE3C-FE72-4BFB-800C-C17006A95D3F}"/>
            </a:ext>
          </a:extLst>
        </xdr:cNvPr>
        <xdr:cNvSpPr txBox="1"/>
      </xdr:nvSpPr>
      <xdr:spPr>
        <a:xfrm>
          <a:off x="11449851" y="1020057"/>
          <a:ext cx="1999129" cy="4093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>
              <a:solidFill>
                <a:schemeClr val="accent1">
                  <a:lumMod val="50000"/>
                </a:schemeClr>
              </a:solidFill>
              <a:latin typeface="Montserrat" panose="00000500000000000000" pitchFamily="2" charset="0"/>
            </a:rPr>
            <a:t>Faturamento total</a:t>
          </a:r>
          <a:endParaRPr lang="pt-BR" sz="1400" b="1" baseline="0">
            <a:solidFill>
              <a:schemeClr val="accent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17</xdr:col>
      <xdr:colOff>99618</xdr:colOff>
      <xdr:row>6</xdr:row>
      <xdr:rowOff>170330</xdr:rowOff>
    </xdr:from>
    <xdr:to>
      <xdr:col>17</xdr:col>
      <xdr:colOff>510988</xdr:colOff>
      <xdr:row>9</xdr:row>
      <xdr:rowOff>74640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9C6B9877-1850-4F0C-981C-1404EE260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5561" b="93685" l="7500" r="92386">
                      <a14:foregroundMark x1="44205" y1="15457" x2="44205" y2="15457"/>
                      <a14:foregroundMark x1="45227" y1="5561" x2="45227" y2="5561"/>
                      <a14:foregroundMark x1="49659" y1="26956" x2="49659" y2="26956"/>
                      <a14:foregroundMark x1="7500" y1="69463" x2="7500" y2="69463"/>
                      <a14:foregroundMark x1="49886" y1="93779" x2="49886" y2="93779"/>
                      <a14:foregroundMark x1="92386" y1="70217" x2="92386" y2="7021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9618" y="1353671"/>
          <a:ext cx="411370" cy="495981"/>
        </a:xfrm>
        <a:prstGeom prst="rect">
          <a:avLst/>
        </a:prstGeom>
      </xdr:spPr>
    </xdr:pic>
    <xdr:clientData/>
  </xdr:twoCellAnchor>
  <xdr:twoCellAnchor>
    <xdr:from>
      <xdr:col>4</xdr:col>
      <xdr:colOff>50587</xdr:colOff>
      <xdr:row>25</xdr:row>
      <xdr:rowOff>123116</xdr:rowOff>
    </xdr:from>
    <xdr:to>
      <xdr:col>8</xdr:col>
      <xdr:colOff>519953</xdr:colOff>
      <xdr:row>27</xdr:row>
      <xdr:rowOff>141360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2FC4D072-071C-4F2E-B48A-5F1484AD418A}"/>
            </a:ext>
          </a:extLst>
        </xdr:cNvPr>
        <xdr:cNvSpPr txBox="1"/>
      </xdr:nvSpPr>
      <xdr:spPr>
        <a:xfrm>
          <a:off x="2745661" y="5136274"/>
          <a:ext cx="3164439" cy="419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u="none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</a:rPr>
            <a:t>Cliente</a:t>
          </a:r>
          <a:r>
            <a:rPr lang="pt-BR" sz="1100" b="1" u="none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</a:rPr>
            <a:t> por região litorânea </a:t>
          </a:r>
          <a:r>
            <a:rPr lang="pt-BR" sz="1100" b="0" u="none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</a:rPr>
            <a:t>(passeios)</a:t>
          </a:r>
          <a:endParaRPr lang="pt-BR" sz="1100" b="0" i="1" u="none" baseline="0">
            <a:solidFill>
              <a:schemeClr val="tx1">
                <a:lumMod val="65000"/>
                <a:lumOff val="3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543647</xdr:colOff>
      <xdr:row>25</xdr:row>
      <xdr:rowOff>123116</xdr:rowOff>
    </xdr:from>
    <xdr:to>
      <xdr:col>14</xdr:col>
      <xdr:colOff>340660</xdr:colOff>
      <xdr:row>27</xdr:row>
      <xdr:rowOff>141360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5B29CABC-686A-4505-85D4-74B2CD8D87F3}"/>
            </a:ext>
          </a:extLst>
        </xdr:cNvPr>
        <xdr:cNvSpPr txBox="1"/>
      </xdr:nvSpPr>
      <xdr:spPr>
        <a:xfrm>
          <a:off x="6607563" y="5136274"/>
          <a:ext cx="3165855" cy="4192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 u="none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</a:rPr>
            <a:t>Top 3 Passeios </a:t>
          </a:r>
          <a:r>
            <a:rPr lang="pt-BR" sz="1400" b="0" u="none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</a:rPr>
            <a:t>(em R$)</a:t>
          </a:r>
          <a:endParaRPr lang="pt-BR" sz="1400" b="0" i="1" u="none" baseline="0">
            <a:solidFill>
              <a:schemeClr val="tx1">
                <a:lumMod val="65000"/>
                <a:lumOff val="3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208110</xdr:colOff>
      <xdr:row>11</xdr:row>
      <xdr:rowOff>71717</xdr:rowOff>
    </xdr:from>
    <xdr:to>
      <xdr:col>20</xdr:col>
      <xdr:colOff>468086</xdr:colOff>
      <xdr:row>38</xdr:row>
      <xdr:rowOff>53789</xdr:rowOff>
    </xdr:to>
    <xdr:sp macro="" textlink="">
      <xdr:nvSpPr>
        <xdr:cNvPr id="47" name="Retângulo: Cantos Arredondados 46">
          <a:extLst>
            <a:ext uri="{FF2B5EF4-FFF2-40B4-BE49-F238E27FC236}">
              <a16:creationId xmlns:a16="http://schemas.microsoft.com/office/drawing/2014/main" id="{3DC5FBDD-1E34-4745-9FE3-97BBA8EDE37E}"/>
            </a:ext>
          </a:extLst>
        </xdr:cNvPr>
        <xdr:cNvSpPr/>
      </xdr:nvSpPr>
      <xdr:spPr>
        <a:xfrm>
          <a:off x="10168539" y="2227088"/>
          <a:ext cx="3503918" cy="5272530"/>
        </a:xfrm>
        <a:prstGeom prst="roundRect">
          <a:avLst>
            <a:gd name="adj" fmla="val 10083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382281</xdr:colOff>
      <xdr:row>11</xdr:row>
      <xdr:rowOff>141516</xdr:rowOff>
    </xdr:from>
    <xdr:to>
      <xdr:col>20</xdr:col>
      <xdr:colOff>179294</xdr:colOff>
      <xdr:row>13</xdr:row>
      <xdr:rowOff>38100</xdr:rowOff>
    </xdr:to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BAFE4613-7B91-45E7-AFF7-206C77243800}"/>
            </a:ext>
          </a:extLst>
        </xdr:cNvPr>
        <xdr:cNvSpPr txBox="1"/>
      </xdr:nvSpPr>
      <xdr:spPr>
        <a:xfrm>
          <a:off x="10288281" y="2376716"/>
          <a:ext cx="3022813" cy="3029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200" b="1">
              <a:solidFill>
                <a:schemeClr val="bg2">
                  <a:lumMod val="50000"/>
                </a:schemeClr>
              </a:solidFill>
              <a:latin typeface="Montserrat" panose="00000500000000000000" pitchFamily="2" charset="77"/>
            </a:rPr>
            <a:t>Distribuição de Clientes por Estado</a:t>
          </a:r>
        </a:p>
        <a:p>
          <a:pPr algn="l"/>
          <a:endParaRPr lang="pt-BR" sz="1200" b="1" i="1" u="none" baseline="0">
            <a:solidFill>
              <a:schemeClr val="bg2">
                <a:lumMod val="50000"/>
              </a:schemeClr>
            </a:solidFill>
            <a:latin typeface="Montserrat" panose="00000500000000000000" pitchFamily="2" charset="77"/>
          </a:endParaRPr>
        </a:p>
      </xdr:txBody>
    </xdr:sp>
    <xdr:clientData/>
  </xdr:twoCellAnchor>
  <xdr:twoCellAnchor editAs="oneCell">
    <xdr:from>
      <xdr:col>0</xdr:col>
      <xdr:colOff>157613</xdr:colOff>
      <xdr:row>8</xdr:row>
      <xdr:rowOff>34319</xdr:rowOff>
    </xdr:from>
    <xdr:to>
      <xdr:col>3</xdr:col>
      <xdr:colOff>133551</xdr:colOff>
      <xdr:row>25</xdr:row>
      <xdr:rowOff>175832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1CCC39A2-E5AC-43DE-A47F-4978AEFB0B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32" t="29731" r="-1501"/>
        <a:stretch/>
      </xdr:blipFill>
      <xdr:spPr>
        <a:xfrm rot="5400000">
          <a:off x="-614785" y="2391677"/>
          <a:ext cx="3509553" cy="19647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56607</xdr:rowOff>
    </xdr:from>
    <xdr:to>
      <xdr:col>3</xdr:col>
      <xdr:colOff>261257</xdr:colOff>
      <xdr:row>39</xdr:row>
      <xdr:rowOff>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A7AC8D5-ED74-4F76-B46F-3EB09937D9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32" t="19693" r="-1501"/>
        <a:stretch/>
      </xdr:blipFill>
      <xdr:spPr>
        <a:xfrm rot="5400000">
          <a:off x="-629738" y="4846865"/>
          <a:ext cx="3509553" cy="2250077"/>
        </a:xfrm>
        <a:prstGeom prst="rect">
          <a:avLst/>
        </a:prstGeom>
      </xdr:spPr>
    </xdr:pic>
    <xdr:clientData/>
  </xdr:twoCellAnchor>
  <xdr:twoCellAnchor>
    <xdr:from>
      <xdr:col>0</xdr:col>
      <xdr:colOff>289560</xdr:colOff>
      <xdr:row>2</xdr:row>
      <xdr:rowOff>400</xdr:rowOff>
    </xdr:from>
    <xdr:to>
      <xdr:col>2</xdr:col>
      <xdr:colOff>624840</xdr:colOff>
      <xdr:row>7</xdr:row>
      <xdr:rowOff>193307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CF5B775E-EAF7-41F3-BE2F-5A3C60F0D89F}"/>
            </a:ext>
          </a:extLst>
        </xdr:cNvPr>
        <xdr:cNvSpPr/>
      </xdr:nvSpPr>
      <xdr:spPr>
        <a:xfrm>
          <a:off x="289560" y="401453"/>
          <a:ext cx="1682817" cy="119553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noFill/>
            </a:ln>
          </a:endParaRPr>
        </a:p>
      </xdr:txBody>
    </xdr:sp>
    <xdr:clientData/>
  </xdr:twoCellAnchor>
  <xdr:twoCellAnchor editAs="oneCell">
    <xdr:from>
      <xdr:col>0</xdr:col>
      <xdr:colOff>453390</xdr:colOff>
      <xdr:row>1</xdr:row>
      <xdr:rowOff>86627</xdr:rowOff>
    </xdr:from>
    <xdr:to>
      <xdr:col>2</xdr:col>
      <xdr:colOff>461010</xdr:colOff>
      <xdr:row>8</xdr:row>
      <xdr:rowOff>46120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B371F0A-34C1-4FDD-9188-C63E1CAC5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" y="287153"/>
          <a:ext cx="1355157" cy="1363178"/>
        </a:xfrm>
        <a:prstGeom prst="rect">
          <a:avLst/>
        </a:prstGeom>
      </xdr:spPr>
    </xdr:pic>
    <xdr:clientData/>
  </xdr:twoCellAnchor>
  <xdr:twoCellAnchor>
    <xdr:from>
      <xdr:col>4</xdr:col>
      <xdr:colOff>478972</xdr:colOff>
      <xdr:row>6</xdr:row>
      <xdr:rowOff>152400</xdr:rowOff>
    </xdr:from>
    <xdr:to>
      <xdr:col>7</xdr:col>
      <xdr:colOff>642258</xdr:colOff>
      <xdr:row>9</xdr:row>
      <xdr:rowOff>97971</xdr:rowOff>
    </xdr:to>
    <xdr:sp macro="" textlink="TD!A4">
      <xdr:nvSpPr>
        <xdr:cNvPr id="4" name="Retângulo 3">
          <a:extLst>
            <a:ext uri="{FF2B5EF4-FFF2-40B4-BE49-F238E27FC236}">
              <a16:creationId xmlns:a16="http://schemas.microsoft.com/office/drawing/2014/main" id="{7FF5F4C5-25F0-6425-D982-B43A8B23C15F}"/>
            </a:ext>
          </a:extLst>
        </xdr:cNvPr>
        <xdr:cNvSpPr/>
      </xdr:nvSpPr>
      <xdr:spPr>
        <a:xfrm>
          <a:off x="3135086" y="1328057"/>
          <a:ext cx="2155372" cy="5334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1C7FFF5-6B7B-439D-B507-15E1E1E13F32}" type="TxLink">
            <a:rPr lang="en-US" sz="2000" b="1" i="0" u="none" strike="noStrike">
              <a:solidFill>
                <a:srgbClr val="FFC000"/>
              </a:solidFill>
              <a:latin typeface="Calibri"/>
              <a:cs typeface="Calibri"/>
            </a:rPr>
            <a:pPr algn="ctr"/>
            <a:t>352</a:t>
          </a:fld>
          <a:endParaRPr lang="pt-BR" sz="2000" b="1" i="0" u="none" strike="noStrike">
            <a:solidFill>
              <a:srgbClr val="FFC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8</xdr:col>
      <xdr:colOff>527851</xdr:colOff>
      <xdr:row>6</xdr:row>
      <xdr:rowOff>180577</xdr:rowOff>
    </xdr:from>
    <xdr:to>
      <xdr:col>12</xdr:col>
      <xdr:colOff>27109</xdr:colOff>
      <xdr:row>9</xdr:row>
      <xdr:rowOff>126148</xdr:rowOff>
    </xdr:to>
    <xdr:sp macro="" textlink="TD!B4">
      <xdr:nvSpPr>
        <xdr:cNvPr id="11" name="Retângulo 10">
          <a:extLst>
            <a:ext uri="{FF2B5EF4-FFF2-40B4-BE49-F238E27FC236}">
              <a16:creationId xmlns:a16="http://schemas.microsoft.com/office/drawing/2014/main" id="{91BE7DF4-39D2-46F8-94A5-7C8A7CB57EFF}"/>
            </a:ext>
          </a:extLst>
        </xdr:cNvPr>
        <xdr:cNvSpPr/>
      </xdr:nvSpPr>
      <xdr:spPr>
        <a:xfrm>
          <a:off x="5840080" y="1356234"/>
          <a:ext cx="2155372" cy="5334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0514ADA-7711-4B95-981B-FB6F77A898E4}" type="TxLink">
            <a:rPr lang="en-US" sz="2000" b="1" i="0" u="none" strike="noStrike">
              <a:solidFill>
                <a:srgbClr val="FFC000"/>
              </a:solidFill>
              <a:latin typeface="Calibri"/>
              <a:cs typeface="Calibri"/>
            </a:rPr>
            <a:pPr algn="ctr"/>
            <a:t>2,92</a:t>
          </a:fld>
          <a:endParaRPr lang="pt-BR" sz="2000" b="1">
            <a:solidFill>
              <a:srgbClr val="FFC000"/>
            </a:solidFill>
          </a:endParaRPr>
        </a:p>
      </xdr:txBody>
    </xdr:sp>
    <xdr:clientData/>
  </xdr:twoCellAnchor>
  <xdr:twoCellAnchor>
    <xdr:from>
      <xdr:col>13</xdr:col>
      <xdr:colOff>114195</xdr:colOff>
      <xdr:row>6</xdr:row>
      <xdr:rowOff>180577</xdr:rowOff>
    </xdr:from>
    <xdr:to>
      <xdr:col>16</xdr:col>
      <xdr:colOff>277481</xdr:colOff>
      <xdr:row>9</xdr:row>
      <xdr:rowOff>126148</xdr:rowOff>
    </xdr:to>
    <xdr:sp macro="" textlink="TD!C4">
      <xdr:nvSpPr>
        <xdr:cNvPr id="12" name="Retângulo 11">
          <a:extLst>
            <a:ext uri="{FF2B5EF4-FFF2-40B4-BE49-F238E27FC236}">
              <a16:creationId xmlns:a16="http://schemas.microsoft.com/office/drawing/2014/main" id="{3E7048A6-1C7B-D6C4-4730-CA6D903A880C}"/>
            </a:ext>
          </a:extLst>
        </xdr:cNvPr>
        <xdr:cNvSpPr/>
      </xdr:nvSpPr>
      <xdr:spPr>
        <a:xfrm>
          <a:off x="8746566" y="1356234"/>
          <a:ext cx="2155372" cy="5334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1148ECD-06EC-49CB-BF8E-E9B2451F06BE}" type="TxLink">
            <a:rPr lang="en-US" sz="2000" b="1" i="0" u="none" strike="noStrike">
              <a:solidFill>
                <a:srgbClr val="FFC000"/>
              </a:solidFill>
              <a:latin typeface="Calibri"/>
              <a:cs typeface="Calibri"/>
            </a:rPr>
            <a:pPr algn="ctr"/>
            <a:t> R$ 175 </a:t>
          </a:fld>
          <a:endParaRPr lang="pt-BR" sz="2000" b="1">
            <a:solidFill>
              <a:srgbClr val="FFC000"/>
            </a:solidFill>
          </a:endParaRPr>
        </a:p>
      </xdr:txBody>
    </xdr:sp>
    <xdr:clientData/>
  </xdr:twoCellAnchor>
  <xdr:twoCellAnchor>
    <xdr:from>
      <xdr:col>17</xdr:col>
      <xdr:colOff>125080</xdr:colOff>
      <xdr:row>6</xdr:row>
      <xdr:rowOff>180577</xdr:rowOff>
    </xdr:from>
    <xdr:to>
      <xdr:col>20</xdr:col>
      <xdr:colOff>364567</xdr:colOff>
      <xdr:row>9</xdr:row>
      <xdr:rowOff>126148</xdr:rowOff>
    </xdr:to>
    <xdr:sp macro="" textlink="TD!D4">
      <xdr:nvSpPr>
        <xdr:cNvPr id="18" name="Retângulo 17">
          <a:extLst>
            <a:ext uri="{FF2B5EF4-FFF2-40B4-BE49-F238E27FC236}">
              <a16:creationId xmlns:a16="http://schemas.microsoft.com/office/drawing/2014/main" id="{22AC0176-FD3C-BDE4-B62B-5C34DB3629E2}"/>
            </a:ext>
          </a:extLst>
        </xdr:cNvPr>
        <xdr:cNvSpPr/>
      </xdr:nvSpPr>
      <xdr:spPr>
        <a:xfrm>
          <a:off x="11413566" y="1356234"/>
          <a:ext cx="2155372" cy="5334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6AA7DF6-2810-4E5E-BC17-E65962E3EA6B}" type="TxLink">
            <a:rPr lang="en-US" sz="2000" b="1" i="0" u="none" strike="noStrike">
              <a:solidFill>
                <a:srgbClr val="FFC000"/>
              </a:solidFill>
              <a:latin typeface="Calibri"/>
              <a:cs typeface="Calibri"/>
            </a:rPr>
            <a:pPr algn="ctr"/>
            <a:t> R$ 61.426 </a:t>
          </a:fld>
          <a:endParaRPr lang="pt-BR" sz="2000" b="1">
            <a:solidFill>
              <a:srgbClr val="FFC000"/>
            </a:solidFill>
          </a:endParaRPr>
        </a:p>
      </xdr:txBody>
    </xdr:sp>
    <xdr:clientData/>
  </xdr:twoCellAnchor>
  <xdr:twoCellAnchor>
    <xdr:from>
      <xdr:col>4</xdr:col>
      <xdr:colOff>266700</xdr:colOff>
      <xdr:row>13</xdr:row>
      <xdr:rowOff>15239</xdr:rowOff>
    </xdr:from>
    <xdr:to>
      <xdr:col>14</xdr:col>
      <xdr:colOff>407125</xdr:colOff>
      <xdr:row>23</xdr:row>
      <xdr:rowOff>192676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25CDF5E-9000-4B30-B279-40FF74F50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105997</xdr:colOff>
      <xdr:row>27</xdr:row>
      <xdr:rowOff>15239</xdr:rowOff>
    </xdr:from>
    <xdr:to>
      <xdr:col>8</xdr:col>
      <xdr:colOff>647700</xdr:colOff>
      <xdr:row>37</xdr:row>
      <xdr:rowOff>38100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F2DE800D-5032-4C15-9D5D-2E2AF200D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571499</xdr:colOff>
      <xdr:row>27</xdr:row>
      <xdr:rowOff>106680</xdr:rowOff>
    </xdr:from>
    <xdr:to>
      <xdr:col>14</xdr:col>
      <xdr:colOff>411480</xdr:colOff>
      <xdr:row>37</xdr:row>
      <xdr:rowOff>114299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846132BE-AEC9-4342-BE17-C3507A769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376839</xdr:colOff>
      <xdr:row>13</xdr:row>
      <xdr:rowOff>55388</xdr:rowOff>
    </xdr:from>
    <xdr:to>
      <xdr:col>20</xdr:col>
      <xdr:colOff>312420</xdr:colOff>
      <xdr:row>37</xdr:row>
      <xdr:rowOff>45720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0" name="Gráfico 29">
              <a:extLst>
                <a:ext uri="{FF2B5EF4-FFF2-40B4-BE49-F238E27FC236}">
                  <a16:creationId xmlns:a16="http://schemas.microsoft.com/office/drawing/2014/main" id="{71158BC0-6C73-4A34-8972-EC79DF184B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2839" y="2696988"/>
              <a:ext cx="3161381" cy="48671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99060</xdr:colOff>
      <xdr:row>8</xdr:row>
      <xdr:rowOff>30480</xdr:rowOff>
    </xdr:from>
    <xdr:to>
      <xdr:col>3</xdr:col>
      <xdr:colOff>182880</xdr:colOff>
      <xdr:row>21</xdr:row>
      <xdr:rowOff>150495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Representante">
              <a:extLst>
                <a:ext uri="{FF2B5EF4-FFF2-40B4-BE49-F238E27FC236}">
                  <a16:creationId xmlns:a16="http://schemas.microsoft.com/office/drawing/2014/main" id="{E7DE88F0-A97C-49B4-8EF5-F6A49C69F0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presenta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" y="1615440"/>
              <a:ext cx="207264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342901</xdr:colOff>
      <xdr:row>15</xdr:row>
      <xdr:rowOff>23211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1BBF75-3B79-4BE2-82E5-B36EBAEDC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707380" cy="29950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Alagoas_Tour_2021_Dashboard_Insights_PT.xlsx" TargetMode="External"/><Relationship Id="rId2" Type="http://schemas.openxmlformats.org/officeDocument/2006/relationships/externalLinkPath" Target="/Users/luisparra0/Downloads/Alagoas_Tour_2021_Dashboard_Insights_PT.xlsx" TargetMode="External"/><Relationship Id="rId1" Type="http://schemas.openxmlformats.org/officeDocument/2006/relationships/externalLinkPath" Target="/Users/luisparra0/Downloads/Alagoas_Tour_2021_Dashboard_Insights_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Insights"/>
      <sheetName val="TD"/>
      <sheetName val="Banco de Dados"/>
      <sheetName val="DDD"/>
      <sheetName val="Cores"/>
      <sheetName val="Tabela de Passeios"/>
      <sheetName val="Representantes"/>
      <sheetName val="Indicadores"/>
    </sheetNames>
    <sheetDataSet>
      <sheetData sheetId="0" refreshError="1"/>
      <sheetData sheetId="1" refreshError="1"/>
      <sheetData sheetId="2" refreshError="1"/>
      <sheetData sheetId="3">
        <row r="2">
          <cell r="D2">
            <v>2</v>
          </cell>
          <cell r="E2">
            <v>44197</v>
          </cell>
          <cell r="F2" t="str">
            <v>Francês + Gunga</v>
          </cell>
          <cell r="G2" t="str">
            <v>Ana</v>
          </cell>
          <cell r="H2">
            <v>45</v>
          </cell>
          <cell r="I2" t="str">
            <v>Sul</v>
          </cell>
        </row>
        <row r="3">
          <cell r="D3">
            <v>3</v>
          </cell>
          <cell r="E3">
            <v>44197</v>
          </cell>
          <cell r="F3" t="str">
            <v>Porto de Galinhas (PE)</v>
          </cell>
          <cell r="G3" t="str">
            <v>Ana</v>
          </cell>
          <cell r="H3">
            <v>243</v>
          </cell>
          <cell r="I3" t="str">
            <v>Norte</v>
          </cell>
        </row>
        <row r="4">
          <cell r="D4">
            <v>2</v>
          </cell>
          <cell r="E4">
            <v>44197</v>
          </cell>
          <cell r="F4" t="str">
            <v>Maragogi</v>
          </cell>
          <cell r="G4" t="str">
            <v>Ana</v>
          </cell>
          <cell r="H4">
            <v>216</v>
          </cell>
          <cell r="I4" t="str">
            <v>Norte</v>
          </cell>
        </row>
        <row r="5">
          <cell r="D5">
            <v>4</v>
          </cell>
          <cell r="E5">
            <v>44197</v>
          </cell>
          <cell r="F5" t="str">
            <v>São Miguel dos Milagres</v>
          </cell>
          <cell r="G5" t="str">
            <v>João</v>
          </cell>
          <cell r="H5">
            <v>180</v>
          </cell>
          <cell r="I5" t="str">
            <v>Norte</v>
          </cell>
        </row>
        <row r="6">
          <cell r="D6">
            <v>3</v>
          </cell>
          <cell r="E6">
            <v>44197</v>
          </cell>
          <cell r="F6" t="str">
            <v>São Miguel dos Milagres</v>
          </cell>
          <cell r="G6" t="str">
            <v>Pedro</v>
          </cell>
          <cell r="H6">
            <v>135</v>
          </cell>
          <cell r="I6" t="str">
            <v>Norte</v>
          </cell>
        </row>
        <row r="7">
          <cell r="D7">
            <v>4</v>
          </cell>
          <cell r="E7">
            <v>44197</v>
          </cell>
          <cell r="F7" t="str">
            <v>9 Ilhas</v>
          </cell>
          <cell r="G7" t="str">
            <v>João</v>
          </cell>
          <cell r="H7">
            <v>324</v>
          </cell>
          <cell r="I7" t="str">
            <v>Sul</v>
          </cell>
        </row>
        <row r="8">
          <cell r="D8">
            <v>2</v>
          </cell>
          <cell r="E8">
            <v>44197</v>
          </cell>
          <cell r="F8" t="str">
            <v>Capitão Nicolas</v>
          </cell>
          <cell r="G8" t="str">
            <v>Pedro</v>
          </cell>
          <cell r="H8">
            <v>63</v>
          </cell>
          <cell r="I8" t="str">
            <v>Norte</v>
          </cell>
        </row>
        <row r="9">
          <cell r="D9">
            <v>1</v>
          </cell>
          <cell r="E9">
            <v>44197</v>
          </cell>
          <cell r="F9" t="str">
            <v>Praia de Carneiros (PE)</v>
          </cell>
          <cell r="G9" t="str">
            <v>Marcelo</v>
          </cell>
          <cell r="H9">
            <v>100</v>
          </cell>
          <cell r="I9" t="str">
            <v>Norte</v>
          </cell>
        </row>
        <row r="10">
          <cell r="D10">
            <v>4</v>
          </cell>
          <cell r="E10">
            <v>44197</v>
          </cell>
          <cell r="F10" t="str">
            <v>São Miguel dos Milagres</v>
          </cell>
          <cell r="G10" t="str">
            <v>Ana</v>
          </cell>
          <cell r="H10">
            <v>180</v>
          </cell>
          <cell r="I10" t="str">
            <v>Norte</v>
          </cell>
        </row>
        <row r="11">
          <cell r="D11">
            <v>4</v>
          </cell>
          <cell r="E11">
            <v>44198</v>
          </cell>
          <cell r="F11" t="str">
            <v>Francês + Gunga</v>
          </cell>
          <cell r="G11" t="str">
            <v>Crislane</v>
          </cell>
          <cell r="H11">
            <v>90</v>
          </cell>
          <cell r="I11" t="str">
            <v>Sul</v>
          </cell>
        </row>
        <row r="12">
          <cell r="D12">
            <v>2</v>
          </cell>
          <cell r="E12">
            <v>44198</v>
          </cell>
          <cell r="F12" t="str">
            <v>Porto de Galinhas (PE)</v>
          </cell>
          <cell r="G12" t="str">
            <v>Crislane</v>
          </cell>
          <cell r="H12">
            <v>162</v>
          </cell>
          <cell r="I12" t="str">
            <v>Norte</v>
          </cell>
        </row>
        <row r="13">
          <cell r="D13">
            <v>4</v>
          </cell>
          <cell r="E13">
            <v>44198</v>
          </cell>
          <cell r="F13" t="str">
            <v>São Miguel dos Milagres</v>
          </cell>
          <cell r="G13" t="str">
            <v>João</v>
          </cell>
          <cell r="H13">
            <v>180</v>
          </cell>
          <cell r="I13" t="str">
            <v>Norte</v>
          </cell>
        </row>
        <row r="14">
          <cell r="D14">
            <v>2</v>
          </cell>
          <cell r="E14">
            <v>44198</v>
          </cell>
          <cell r="F14" t="str">
            <v>São Miguel dos Milagres</v>
          </cell>
          <cell r="G14" t="str">
            <v>Guga</v>
          </cell>
          <cell r="H14">
            <v>90</v>
          </cell>
          <cell r="I14" t="str">
            <v>Norte</v>
          </cell>
        </row>
        <row r="15">
          <cell r="D15">
            <v>1</v>
          </cell>
          <cell r="E15">
            <v>44198</v>
          </cell>
          <cell r="F15" t="str">
            <v>Paripueira</v>
          </cell>
          <cell r="G15" t="str">
            <v>Marcelo</v>
          </cell>
          <cell r="H15">
            <v>25</v>
          </cell>
          <cell r="I15" t="str">
            <v>Norte</v>
          </cell>
        </row>
        <row r="16">
          <cell r="D16">
            <v>2</v>
          </cell>
          <cell r="E16">
            <v>44198</v>
          </cell>
          <cell r="F16" t="str">
            <v>Dunas de Marapé</v>
          </cell>
          <cell r="G16" t="str">
            <v>Guga</v>
          </cell>
          <cell r="H16">
            <v>90</v>
          </cell>
          <cell r="I16" t="str">
            <v>Sul</v>
          </cell>
        </row>
        <row r="17">
          <cell r="D17">
            <v>10</v>
          </cell>
          <cell r="E17">
            <v>44198</v>
          </cell>
          <cell r="F17" t="str">
            <v>Santuário Eco Santa Teresa</v>
          </cell>
          <cell r="G17" t="str">
            <v>Guga</v>
          </cell>
          <cell r="H17">
            <v>720</v>
          </cell>
          <cell r="I17" t="str">
            <v>Sul</v>
          </cell>
        </row>
        <row r="18">
          <cell r="D18">
            <v>2</v>
          </cell>
          <cell r="E18">
            <v>44198</v>
          </cell>
          <cell r="F18" t="str">
            <v>Praia de Carneiros (PE)</v>
          </cell>
          <cell r="G18" t="str">
            <v>Guga</v>
          </cell>
          <cell r="H18">
            <v>180</v>
          </cell>
          <cell r="I18" t="str">
            <v>Norte</v>
          </cell>
        </row>
        <row r="19">
          <cell r="D19">
            <v>1</v>
          </cell>
          <cell r="E19">
            <v>44198</v>
          </cell>
          <cell r="F19" t="str">
            <v>Maragogi</v>
          </cell>
          <cell r="G19" t="str">
            <v>Crislane</v>
          </cell>
          <cell r="H19">
            <v>120</v>
          </cell>
          <cell r="I19" t="str">
            <v>Norte</v>
          </cell>
        </row>
        <row r="20">
          <cell r="D20">
            <v>3</v>
          </cell>
          <cell r="E20">
            <v>44198</v>
          </cell>
          <cell r="F20" t="str">
            <v>Foz do São Francisco</v>
          </cell>
          <cell r="G20" t="str">
            <v>Guga</v>
          </cell>
          <cell r="H20">
            <v>135</v>
          </cell>
          <cell r="I20" t="str">
            <v>Sul</v>
          </cell>
        </row>
        <row r="21">
          <cell r="D21">
            <v>2</v>
          </cell>
          <cell r="E21">
            <v>44199</v>
          </cell>
          <cell r="F21" t="str">
            <v>Porto de Galinhas (PE)</v>
          </cell>
          <cell r="G21" t="str">
            <v>Crislane</v>
          </cell>
          <cell r="H21">
            <v>162</v>
          </cell>
          <cell r="I21" t="str">
            <v>Norte</v>
          </cell>
        </row>
        <row r="22">
          <cell r="D22">
            <v>1</v>
          </cell>
          <cell r="E22">
            <v>44199</v>
          </cell>
          <cell r="F22" t="str">
            <v>São Miguel dos Milagres</v>
          </cell>
          <cell r="G22" t="str">
            <v>Crislane</v>
          </cell>
          <cell r="H22">
            <v>50</v>
          </cell>
          <cell r="I22" t="str">
            <v>Norte</v>
          </cell>
        </row>
        <row r="23">
          <cell r="D23">
            <v>3</v>
          </cell>
          <cell r="E23">
            <v>44199</v>
          </cell>
          <cell r="F23" t="str">
            <v>Porto de Galinhas (PE)</v>
          </cell>
          <cell r="G23" t="str">
            <v>Ana</v>
          </cell>
          <cell r="H23">
            <v>243</v>
          </cell>
          <cell r="I23" t="str">
            <v>Norte</v>
          </cell>
        </row>
        <row r="24">
          <cell r="D24">
            <v>1</v>
          </cell>
          <cell r="E24">
            <v>44199</v>
          </cell>
          <cell r="F24" t="str">
            <v>Maragogi</v>
          </cell>
          <cell r="G24" t="str">
            <v>Guga</v>
          </cell>
          <cell r="H24">
            <v>120</v>
          </cell>
          <cell r="I24" t="str">
            <v>Norte</v>
          </cell>
        </row>
        <row r="25">
          <cell r="D25">
            <v>2</v>
          </cell>
          <cell r="E25">
            <v>44199</v>
          </cell>
          <cell r="F25" t="str">
            <v>Maragogi</v>
          </cell>
          <cell r="G25" t="str">
            <v>Ana</v>
          </cell>
          <cell r="H25">
            <v>216</v>
          </cell>
          <cell r="I25" t="str">
            <v>Norte</v>
          </cell>
        </row>
        <row r="26">
          <cell r="D26">
            <v>3</v>
          </cell>
          <cell r="E26">
            <v>44199</v>
          </cell>
          <cell r="F26" t="str">
            <v>São Miguel dos Milagres</v>
          </cell>
          <cell r="G26" t="str">
            <v>Pedro</v>
          </cell>
          <cell r="H26">
            <v>135</v>
          </cell>
          <cell r="I26" t="str">
            <v>Norte</v>
          </cell>
        </row>
        <row r="27">
          <cell r="D27">
            <v>4</v>
          </cell>
          <cell r="E27">
            <v>44199</v>
          </cell>
          <cell r="F27" t="str">
            <v>Maragogi</v>
          </cell>
          <cell r="G27" t="str">
            <v>Crislane</v>
          </cell>
          <cell r="H27">
            <v>432</v>
          </cell>
          <cell r="I27" t="str">
            <v>Norte</v>
          </cell>
        </row>
        <row r="28">
          <cell r="D28">
            <v>3</v>
          </cell>
          <cell r="E28">
            <v>44199</v>
          </cell>
          <cell r="F28" t="str">
            <v>Hibiscus Beach Club (Ipioca)</v>
          </cell>
          <cell r="G28" t="str">
            <v>Guga</v>
          </cell>
          <cell r="H28">
            <v>67.5</v>
          </cell>
          <cell r="I28" t="str">
            <v>Norte</v>
          </cell>
        </row>
        <row r="29">
          <cell r="D29">
            <v>3</v>
          </cell>
          <cell r="E29">
            <v>44199</v>
          </cell>
          <cell r="F29" t="str">
            <v>Corais Beach Club</v>
          </cell>
          <cell r="G29" t="str">
            <v>Marcelo</v>
          </cell>
          <cell r="H29">
            <v>67.5</v>
          </cell>
          <cell r="I29" t="str">
            <v>Norte</v>
          </cell>
        </row>
        <row r="30">
          <cell r="D30">
            <v>4</v>
          </cell>
          <cell r="E30">
            <v>44200</v>
          </cell>
          <cell r="F30" t="str">
            <v>Maragogi</v>
          </cell>
          <cell r="G30" t="str">
            <v>Ana</v>
          </cell>
          <cell r="H30">
            <v>432</v>
          </cell>
          <cell r="I30" t="str">
            <v>Norte</v>
          </cell>
        </row>
        <row r="31">
          <cell r="D31">
            <v>2</v>
          </cell>
          <cell r="E31">
            <v>44200</v>
          </cell>
          <cell r="F31" t="str">
            <v>Porto de Galinhas (PE)</v>
          </cell>
          <cell r="G31" t="str">
            <v>Crislane</v>
          </cell>
          <cell r="H31">
            <v>162</v>
          </cell>
          <cell r="I31" t="str">
            <v>Norte</v>
          </cell>
        </row>
        <row r="32">
          <cell r="D32">
            <v>1</v>
          </cell>
          <cell r="E32">
            <v>44200</v>
          </cell>
          <cell r="F32" t="str">
            <v>Porto de Galinhas (PE)</v>
          </cell>
          <cell r="G32" t="str">
            <v>João</v>
          </cell>
          <cell r="H32">
            <v>90</v>
          </cell>
          <cell r="I32" t="str">
            <v>Norte</v>
          </cell>
        </row>
        <row r="33">
          <cell r="D33">
            <v>4</v>
          </cell>
          <cell r="E33">
            <v>44200</v>
          </cell>
          <cell r="F33" t="str">
            <v>São Miguel dos Milagres</v>
          </cell>
          <cell r="G33" t="str">
            <v>João</v>
          </cell>
          <cell r="H33">
            <v>180</v>
          </cell>
          <cell r="I33" t="str">
            <v>Norte</v>
          </cell>
        </row>
        <row r="34">
          <cell r="D34">
            <v>1</v>
          </cell>
          <cell r="E34">
            <v>44200</v>
          </cell>
          <cell r="F34" t="str">
            <v>9 Ilhas</v>
          </cell>
          <cell r="G34" t="str">
            <v>Guga</v>
          </cell>
          <cell r="H34">
            <v>90</v>
          </cell>
          <cell r="I34" t="str">
            <v>Sul</v>
          </cell>
        </row>
        <row r="35">
          <cell r="D35">
            <v>4</v>
          </cell>
          <cell r="E35">
            <v>44200</v>
          </cell>
          <cell r="F35" t="str">
            <v>Porto de Galinhas (PE)</v>
          </cell>
          <cell r="G35" t="str">
            <v>Pedro</v>
          </cell>
          <cell r="H35">
            <v>324</v>
          </cell>
          <cell r="I35" t="str">
            <v>Norte</v>
          </cell>
        </row>
        <row r="36">
          <cell r="D36">
            <v>3</v>
          </cell>
          <cell r="E36">
            <v>44200</v>
          </cell>
          <cell r="F36" t="str">
            <v>Santuário Eco Santa Teresa</v>
          </cell>
          <cell r="G36" t="str">
            <v>João</v>
          </cell>
          <cell r="H36">
            <v>216</v>
          </cell>
          <cell r="I36" t="str">
            <v>Sul</v>
          </cell>
        </row>
        <row r="37">
          <cell r="D37">
            <v>4</v>
          </cell>
          <cell r="E37">
            <v>44200</v>
          </cell>
          <cell r="F37" t="str">
            <v>Canions do São Francisco</v>
          </cell>
          <cell r="G37" t="str">
            <v>Marcelo</v>
          </cell>
          <cell r="H37">
            <v>360</v>
          </cell>
          <cell r="I37" t="str">
            <v>Sul</v>
          </cell>
        </row>
        <row r="38">
          <cell r="D38">
            <v>2</v>
          </cell>
          <cell r="E38">
            <v>44200</v>
          </cell>
          <cell r="F38" t="str">
            <v>Porto de Galinhas (PE)</v>
          </cell>
          <cell r="G38" t="str">
            <v>Pedro</v>
          </cell>
          <cell r="H38">
            <v>162</v>
          </cell>
          <cell r="I38" t="str">
            <v>Norte</v>
          </cell>
        </row>
        <row r="39">
          <cell r="D39">
            <v>4</v>
          </cell>
          <cell r="E39">
            <v>44200</v>
          </cell>
          <cell r="F39" t="str">
            <v>Francês + Gunga</v>
          </cell>
          <cell r="G39" t="str">
            <v>João</v>
          </cell>
          <cell r="H39">
            <v>90</v>
          </cell>
          <cell r="I39" t="str">
            <v>Sul</v>
          </cell>
        </row>
        <row r="40">
          <cell r="D40">
            <v>2</v>
          </cell>
          <cell r="E40">
            <v>44200</v>
          </cell>
          <cell r="F40" t="str">
            <v>Capitão Nicolas</v>
          </cell>
          <cell r="G40" t="str">
            <v>Crislane</v>
          </cell>
          <cell r="H40">
            <v>63</v>
          </cell>
          <cell r="I40" t="str">
            <v>Norte</v>
          </cell>
        </row>
        <row r="41">
          <cell r="D41">
            <v>4</v>
          </cell>
          <cell r="E41">
            <v>44201</v>
          </cell>
          <cell r="F41" t="str">
            <v>Francês + Gunga</v>
          </cell>
          <cell r="G41" t="str">
            <v>Guga</v>
          </cell>
          <cell r="H41">
            <v>90</v>
          </cell>
          <cell r="I41" t="str">
            <v>Sul</v>
          </cell>
        </row>
        <row r="42">
          <cell r="D42">
            <v>4</v>
          </cell>
          <cell r="E42">
            <v>44201</v>
          </cell>
          <cell r="F42" t="str">
            <v>Francês + Gunga</v>
          </cell>
          <cell r="G42" t="str">
            <v>Ana</v>
          </cell>
          <cell r="H42">
            <v>90</v>
          </cell>
          <cell r="I42" t="str">
            <v>Sul</v>
          </cell>
        </row>
        <row r="43">
          <cell r="D43">
            <v>2</v>
          </cell>
          <cell r="E43">
            <v>44201</v>
          </cell>
          <cell r="F43" t="str">
            <v>Maragogi</v>
          </cell>
          <cell r="G43" t="str">
            <v>Crislane</v>
          </cell>
          <cell r="H43">
            <v>216</v>
          </cell>
          <cell r="I43" t="str">
            <v>Norte</v>
          </cell>
        </row>
        <row r="44">
          <cell r="D44">
            <v>2</v>
          </cell>
          <cell r="E44">
            <v>44201</v>
          </cell>
          <cell r="F44" t="str">
            <v>Maragogi</v>
          </cell>
          <cell r="G44" t="str">
            <v>Guga</v>
          </cell>
          <cell r="H44">
            <v>216</v>
          </cell>
          <cell r="I44" t="str">
            <v>Norte</v>
          </cell>
        </row>
        <row r="45">
          <cell r="D45">
            <v>1</v>
          </cell>
          <cell r="E45">
            <v>44201</v>
          </cell>
          <cell r="F45" t="str">
            <v>São Miguel dos Milagres</v>
          </cell>
          <cell r="G45" t="str">
            <v>João</v>
          </cell>
          <cell r="H45">
            <v>50</v>
          </cell>
          <cell r="I45" t="str">
            <v>Norte</v>
          </cell>
        </row>
        <row r="46">
          <cell r="D46">
            <v>2</v>
          </cell>
          <cell r="E46">
            <v>44201</v>
          </cell>
          <cell r="F46" t="str">
            <v>Porto de Galinhas (PE)</v>
          </cell>
          <cell r="G46" t="str">
            <v>João</v>
          </cell>
          <cell r="H46">
            <v>162</v>
          </cell>
          <cell r="I46" t="str">
            <v>Norte</v>
          </cell>
        </row>
        <row r="47">
          <cell r="D47">
            <v>1</v>
          </cell>
          <cell r="E47">
            <v>44201</v>
          </cell>
          <cell r="F47" t="str">
            <v>Foz do São Francisco</v>
          </cell>
          <cell r="G47" t="str">
            <v>Marcelo</v>
          </cell>
          <cell r="H47">
            <v>50</v>
          </cell>
          <cell r="I47" t="str">
            <v>Sul</v>
          </cell>
        </row>
        <row r="48">
          <cell r="D48">
            <v>2</v>
          </cell>
          <cell r="E48">
            <v>44201</v>
          </cell>
          <cell r="F48" t="str">
            <v>São Miguel dos Milagres</v>
          </cell>
          <cell r="G48" t="str">
            <v>Crislane</v>
          </cell>
          <cell r="H48">
            <v>90</v>
          </cell>
          <cell r="I48" t="str">
            <v>Norte</v>
          </cell>
        </row>
        <row r="49">
          <cell r="D49">
            <v>3</v>
          </cell>
          <cell r="E49">
            <v>44202</v>
          </cell>
          <cell r="F49" t="str">
            <v>Francês + Gunga</v>
          </cell>
          <cell r="G49" t="str">
            <v>Crislane</v>
          </cell>
          <cell r="H49">
            <v>67.5</v>
          </cell>
          <cell r="I49" t="str">
            <v>Sul</v>
          </cell>
        </row>
        <row r="50">
          <cell r="D50">
            <v>4</v>
          </cell>
          <cell r="E50">
            <v>44202</v>
          </cell>
          <cell r="F50" t="str">
            <v>Francês + Gunga</v>
          </cell>
          <cell r="G50" t="str">
            <v>Ana</v>
          </cell>
          <cell r="H50">
            <v>90</v>
          </cell>
          <cell r="I50" t="str">
            <v>Sul</v>
          </cell>
        </row>
        <row r="51">
          <cell r="D51">
            <v>4</v>
          </cell>
          <cell r="E51">
            <v>44202</v>
          </cell>
          <cell r="F51" t="str">
            <v>Francês + Gunga</v>
          </cell>
          <cell r="G51" t="str">
            <v>Ana</v>
          </cell>
          <cell r="H51">
            <v>90</v>
          </cell>
          <cell r="I51" t="str">
            <v>Sul</v>
          </cell>
        </row>
        <row r="52">
          <cell r="D52">
            <v>1</v>
          </cell>
          <cell r="E52">
            <v>44202</v>
          </cell>
          <cell r="F52" t="str">
            <v>Francês + Gunga</v>
          </cell>
          <cell r="G52" t="str">
            <v>João</v>
          </cell>
          <cell r="H52">
            <v>25</v>
          </cell>
          <cell r="I52" t="str">
            <v>Sul</v>
          </cell>
        </row>
        <row r="53">
          <cell r="D53">
            <v>4</v>
          </cell>
          <cell r="E53">
            <v>44202</v>
          </cell>
          <cell r="F53" t="str">
            <v>Francês + Gunga</v>
          </cell>
          <cell r="G53" t="str">
            <v>João</v>
          </cell>
          <cell r="H53">
            <v>90</v>
          </cell>
          <cell r="I53" t="str">
            <v>Sul</v>
          </cell>
        </row>
        <row r="54">
          <cell r="D54">
            <v>2</v>
          </cell>
          <cell r="E54">
            <v>44202</v>
          </cell>
          <cell r="F54" t="str">
            <v>Francês + Gunga</v>
          </cell>
          <cell r="G54" t="str">
            <v>João</v>
          </cell>
          <cell r="H54">
            <v>45</v>
          </cell>
          <cell r="I54" t="str">
            <v>Sul</v>
          </cell>
        </row>
        <row r="55">
          <cell r="D55">
            <v>1</v>
          </cell>
          <cell r="E55">
            <v>44202</v>
          </cell>
          <cell r="F55" t="str">
            <v>São Miguel dos Milagres</v>
          </cell>
          <cell r="G55" t="str">
            <v>Guga</v>
          </cell>
          <cell r="H55">
            <v>50</v>
          </cell>
          <cell r="I55" t="str">
            <v>Norte</v>
          </cell>
        </row>
        <row r="56">
          <cell r="D56">
            <v>4</v>
          </cell>
          <cell r="E56">
            <v>44202</v>
          </cell>
          <cell r="F56" t="str">
            <v>Maragogi</v>
          </cell>
          <cell r="G56" t="str">
            <v>Crislane</v>
          </cell>
          <cell r="H56">
            <v>432</v>
          </cell>
          <cell r="I56" t="str">
            <v>Norte</v>
          </cell>
        </row>
        <row r="57">
          <cell r="D57">
            <v>4</v>
          </cell>
          <cell r="E57">
            <v>44202</v>
          </cell>
          <cell r="F57" t="str">
            <v>Dunas de Marapé</v>
          </cell>
          <cell r="G57" t="str">
            <v>João</v>
          </cell>
          <cell r="H57">
            <v>180</v>
          </cell>
          <cell r="I57" t="str">
            <v>Sul</v>
          </cell>
        </row>
        <row r="58">
          <cell r="D58">
            <v>2</v>
          </cell>
          <cell r="E58">
            <v>44202</v>
          </cell>
          <cell r="F58" t="str">
            <v>Paripueira</v>
          </cell>
          <cell r="G58" t="str">
            <v>Pedro</v>
          </cell>
          <cell r="H58">
            <v>45</v>
          </cell>
          <cell r="I58" t="str">
            <v>Norte</v>
          </cell>
        </row>
        <row r="59">
          <cell r="D59">
            <v>2</v>
          </cell>
          <cell r="E59">
            <v>44202</v>
          </cell>
          <cell r="F59" t="str">
            <v>Maragogi</v>
          </cell>
          <cell r="G59" t="str">
            <v>Pedro</v>
          </cell>
          <cell r="H59">
            <v>216</v>
          </cell>
          <cell r="I59" t="str">
            <v>Norte</v>
          </cell>
        </row>
        <row r="60">
          <cell r="D60">
            <v>3</v>
          </cell>
          <cell r="E60">
            <v>44202</v>
          </cell>
          <cell r="F60" t="str">
            <v>Dunas de Marapé</v>
          </cell>
          <cell r="G60" t="str">
            <v>João</v>
          </cell>
          <cell r="H60">
            <v>135</v>
          </cell>
          <cell r="I60" t="str">
            <v>Sul</v>
          </cell>
        </row>
        <row r="61">
          <cell r="D61">
            <v>1</v>
          </cell>
          <cell r="E61">
            <v>44202</v>
          </cell>
          <cell r="F61" t="str">
            <v>Capitão Nicolas</v>
          </cell>
          <cell r="G61" t="str">
            <v>Guga</v>
          </cell>
          <cell r="H61">
            <v>35</v>
          </cell>
          <cell r="I61" t="str">
            <v>Norte</v>
          </cell>
        </row>
        <row r="62">
          <cell r="D62">
            <v>2</v>
          </cell>
          <cell r="E62">
            <v>44202</v>
          </cell>
          <cell r="F62" t="str">
            <v>Francês + Gunga</v>
          </cell>
          <cell r="G62" t="str">
            <v>Pedro</v>
          </cell>
          <cell r="H62">
            <v>45</v>
          </cell>
          <cell r="I62" t="str">
            <v>Sul</v>
          </cell>
        </row>
        <row r="63">
          <cell r="D63">
            <v>1</v>
          </cell>
          <cell r="E63">
            <v>44203</v>
          </cell>
          <cell r="F63" t="str">
            <v>Francês + Gunga</v>
          </cell>
          <cell r="G63" t="str">
            <v>João</v>
          </cell>
          <cell r="H63">
            <v>25</v>
          </cell>
          <cell r="I63" t="str">
            <v>Sul</v>
          </cell>
        </row>
        <row r="64">
          <cell r="D64">
            <v>3</v>
          </cell>
          <cell r="E64">
            <v>44203</v>
          </cell>
          <cell r="F64" t="str">
            <v>Francês + Gunga</v>
          </cell>
          <cell r="G64" t="str">
            <v>João</v>
          </cell>
          <cell r="H64">
            <v>67.5</v>
          </cell>
          <cell r="I64" t="str">
            <v>Sul</v>
          </cell>
        </row>
        <row r="65">
          <cell r="D65">
            <v>3</v>
          </cell>
          <cell r="E65">
            <v>44203</v>
          </cell>
          <cell r="F65" t="str">
            <v>Porto de Galinhas (PE)</v>
          </cell>
          <cell r="G65" t="str">
            <v>João</v>
          </cell>
          <cell r="H65">
            <v>243</v>
          </cell>
          <cell r="I65" t="str">
            <v>Norte</v>
          </cell>
        </row>
        <row r="66">
          <cell r="D66">
            <v>3</v>
          </cell>
          <cell r="E66">
            <v>44203</v>
          </cell>
          <cell r="F66" t="str">
            <v>São Miguel dos Milagres</v>
          </cell>
          <cell r="G66" t="str">
            <v>João</v>
          </cell>
          <cell r="H66">
            <v>135</v>
          </cell>
          <cell r="I66" t="str">
            <v>Norte</v>
          </cell>
        </row>
        <row r="67">
          <cell r="D67">
            <v>1</v>
          </cell>
          <cell r="E67">
            <v>44203</v>
          </cell>
          <cell r="F67" t="str">
            <v>Maragogi</v>
          </cell>
          <cell r="G67" t="str">
            <v>Ana</v>
          </cell>
          <cell r="H67">
            <v>120</v>
          </cell>
          <cell r="I67" t="str">
            <v>Norte</v>
          </cell>
        </row>
        <row r="68">
          <cell r="D68">
            <v>4</v>
          </cell>
          <cell r="E68">
            <v>44203</v>
          </cell>
          <cell r="F68" t="str">
            <v>São Miguel dos Milagres</v>
          </cell>
          <cell r="G68" t="str">
            <v>Guga</v>
          </cell>
          <cell r="H68">
            <v>180</v>
          </cell>
          <cell r="I68" t="str">
            <v>Norte</v>
          </cell>
        </row>
        <row r="69">
          <cell r="D69">
            <v>4</v>
          </cell>
          <cell r="E69">
            <v>44203</v>
          </cell>
          <cell r="F69" t="str">
            <v>São Miguel dos Milagres</v>
          </cell>
          <cell r="G69" t="str">
            <v>Guga</v>
          </cell>
          <cell r="H69">
            <v>180</v>
          </cell>
          <cell r="I69" t="str">
            <v>Norte</v>
          </cell>
        </row>
        <row r="70">
          <cell r="D70">
            <v>2</v>
          </cell>
          <cell r="E70">
            <v>44203</v>
          </cell>
          <cell r="F70" t="str">
            <v>Francês + Gunga</v>
          </cell>
          <cell r="G70" t="str">
            <v>Guga</v>
          </cell>
          <cell r="H70">
            <v>45</v>
          </cell>
          <cell r="I70" t="str">
            <v>Sul</v>
          </cell>
        </row>
        <row r="71">
          <cell r="D71">
            <v>2</v>
          </cell>
          <cell r="E71">
            <v>44203</v>
          </cell>
          <cell r="F71" t="str">
            <v>Maragogi</v>
          </cell>
          <cell r="G71" t="str">
            <v>Ana</v>
          </cell>
          <cell r="H71">
            <v>216</v>
          </cell>
          <cell r="I71" t="str">
            <v>Norte</v>
          </cell>
        </row>
        <row r="72">
          <cell r="D72">
            <v>1</v>
          </cell>
          <cell r="E72">
            <v>44203</v>
          </cell>
          <cell r="F72" t="str">
            <v>Corais Beach Club</v>
          </cell>
          <cell r="G72" t="str">
            <v>Crislane</v>
          </cell>
          <cell r="H72">
            <v>25</v>
          </cell>
          <cell r="I72" t="str">
            <v>Norte</v>
          </cell>
        </row>
        <row r="73">
          <cell r="D73">
            <v>2</v>
          </cell>
          <cell r="E73">
            <v>44203</v>
          </cell>
          <cell r="F73" t="str">
            <v>Corais Beach Club</v>
          </cell>
          <cell r="G73" t="str">
            <v>João</v>
          </cell>
          <cell r="H73">
            <v>45</v>
          </cell>
          <cell r="I73" t="str">
            <v>Norte</v>
          </cell>
        </row>
        <row r="74">
          <cell r="D74">
            <v>1</v>
          </cell>
          <cell r="E74">
            <v>44203</v>
          </cell>
          <cell r="F74" t="str">
            <v>Foz do São Francisco</v>
          </cell>
          <cell r="G74" t="str">
            <v>Ana</v>
          </cell>
          <cell r="H74">
            <v>50</v>
          </cell>
          <cell r="I74" t="str">
            <v>Sul</v>
          </cell>
        </row>
        <row r="75">
          <cell r="D75">
            <v>3</v>
          </cell>
          <cell r="E75">
            <v>44204</v>
          </cell>
          <cell r="F75" t="str">
            <v>Maragogi</v>
          </cell>
          <cell r="G75" t="str">
            <v>João</v>
          </cell>
          <cell r="H75">
            <v>324</v>
          </cell>
          <cell r="I75" t="str">
            <v>Norte</v>
          </cell>
        </row>
        <row r="76">
          <cell r="D76">
            <v>9</v>
          </cell>
          <cell r="E76">
            <v>44204</v>
          </cell>
          <cell r="F76" t="str">
            <v>São Miguel dos Milagres</v>
          </cell>
          <cell r="G76" t="str">
            <v>Guga</v>
          </cell>
          <cell r="H76">
            <v>405</v>
          </cell>
          <cell r="I76" t="str">
            <v>Norte</v>
          </cell>
        </row>
        <row r="77">
          <cell r="D77">
            <v>4</v>
          </cell>
          <cell r="E77">
            <v>44204</v>
          </cell>
          <cell r="F77" t="str">
            <v>Maragogi</v>
          </cell>
          <cell r="G77" t="str">
            <v>Pedro</v>
          </cell>
          <cell r="H77">
            <v>432</v>
          </cell>
          <cell r="I77" t="str">
            <v>Norte</v>
          </cell>
        </row>
        <row r="78">
          <cell r="D78">
            <v>4</v>
          </cell>
          <cell r="E78">
            <v>44204</v>
          </cell>
          <cell r="F78" t="str">
            <v>São Miguel dos Milagres</v>
          </cell>
          <cell r="G78" t="str">
            <v>Pedro</v>
          </cell>
          <cell r="H78">
            <v>180</v>
          </cell>
          <cell r="I78" t="str">
            <v>Norte</v>
          </cell>
        </row>
        <row r="79">
          <cell r="D79">
            <v>4</v>
          </cell>
          <cell r="E79">
            <v>44204</v>
          </cell>
          <cell r="F79" t="str">
            <v>Foz do São Francisco</v>
          </cell>
          <cell r="G79" t="str">
            <v>Guga</v>
          </cell>
          <cell r="H79">
            <v>180</v>
          </cell>
          <cell r="I79" t="str">
            <v>Sul</v>
          </cell>
        </row>
        <row r="80">
          <cell r="D80">
            <v>3</v>
          </cell>
          <cell r="E80">
            <v>44204</v>
          </cell>
          <cell r="F80" t="str">
            <v>Capitão Nicolas</v>
          </cell>
          <cell r="G80" t="str">
            <v>Marcelo</v>
          </cell>
          <cell r="H80">
            <v>94.5</v>
          </cell>
          <cell r="I80" t="str">
            <v>Norte</v>
          </cell>
        </row>
        <row r="81">
          <cell r="D81">
            <v>2</v>
          </cell>
          <cell r="E81">
            <v>44205</v>
          </cell>
          <cell r="F81" t="str">
            <v>Francês + Gunga</v>
          </cell>
          <cell r="G81" t="str">
            <v>João</v>
          </cell>
          <cell r="H81">
            <v>45</v>
          </cell>
          <cell r="I81" t="str">
            <v>Sul</v>
          </cell>
        </row>
        <row r="82">
          <cell r="D82">
            <v>2</v>
          </cell>
          <cell r="E82">
            <v>44205</v>
          </cell>
          <cell r="F82" t="str">
            <v>Francês + Gunga</v>
          </cell>
          <cell r="G82" t="str">
            <v>Crislane</v>
          </cell>
          <cell r="H82">
            <v>45</v>
          </cell>
          <cell r="I82" t="str">
            <v>Sul</v>
          </cell>
        </row>
        <row r="83">
          <cell r="D83">
            <v>2</v>
          </cell>
          <cell r="E83">
            <v>44205</v>
          </cell>
          <cell r="F83" t="str">
            <v>Porto de Galinhas (PE)</v>
          </cell>
          <cell r="G83" t="str">
            <v>João</v>
          </cell>
          <cell r="H83">
            <v>162</v>
          </cell>
          <cell r="I83" t="str">
            <v>Norte</v>
          </cell>
        </row>
        <row r="84">
          <cell r="D84">
            <v>8</v>
          </cell>
          <cell r="E84">
            <v>44205</v>
          </cell>
          <cell r="F84" t="str">
            <v>Porto de Galinhas (PE)</v>
          </cell>
          <cell r="G84" t="str">
            <v>Guga</v>
          </cell>
          <cell r="H84">
            <v>648</v>
          </cell>
          <cell r="I84" t="str">
            <v>Norte</v>
          </cell>
        </row>
        <row r="85">
          <cell r="D85">
            <v>1</v>
          </cell>
          <cell r="E85">
            <v>44205</v>
          </cell>
          <cell r="F85" t="str">
            <v>São Miguel dos Milagres</v>
          </cell>
          <cell r="G85" t="str">
            <v>Ana</v>
          </cell>
          <cell r="H85">
            <v>50</v>
          </cell>
          <cell r="I85" t="str">
            <v>Norte</v>
          </cell>
        </row>
        <row r="86">
          <cell r="D86">
            <v>1</v>
          </cell>
          <cell r="E86">
            <v>44205</v>
          </cell>
          <cell r="F86" t="str">
            <v>Porto de Galinhas (PE)</v>
          </cell>
          <cell r="G86" t="str">
            <v>Crislane</v>
          </cell>
          <cell r="H86">
            <v>90</v>
          </cell>
          <cell r="I86" t="str">
            <v>Norte</v>
          </cell>
        </row>
        <row r="87">
          <cell r="D87">
            <v>4</v>
          </cell>
          <cell r="E87">
            <v>44205</v>
          </cell>
          <cell r="F87" t="str">
            <v>9 Ilhas</v>
          </cell>
          <cell r="G87" t="str">
            <v>Marcelo</v>
          </cell>
          <cell r="H87">
            <v>324</v>
          </cell>
          <cell r="I87" t="str">
            <v>Sul</v>
          </cell>
        </row>
        <row r="88">
          <cell r="D88">
            <v>4</v>
          </cell>
          <cell r="E88">
            <v>44205</v>
          </cell>
          <cell r="F88" t="str">
            <v>Francês + Gunga</v>
          </cell>
          <cell r="G88" t="str">
            <v>Pedro</v>
          </cell>
          <cell r="H88">
            <v>90</v>
          </cell>
          <cell r="I88" t="str">
            <v>Sul</v>
          </cell>
        </row>
        <row r="89">
          <cell r="D89">
            <v>2</v>
          </cell>
          <cell r="E89">
            <v>44205</v>
          </cell>
          <cell r="F89" t="str">
            <v>Dunas de Marapé</v>
          </cell>
          <cell r="G89" t="str">
            <v>Ana</v>
          </cell>
          <cell r="H89">
            <v>90</v>
          </cell>
          <cell r="I89" t="str">
            <v>Sul</v>
          </cell>
        </row>
        <row r="90">
          <cell r="D90">
            <v>3</v>
          </cell>
          <cell r="E90">
            <v>44205</v>
          </cell>
          <cell r="F90" t="str">
            <v>Hibiscus Beach Club (Ipioca)</v>
          </cell>
          <cell r="G90" t="str">
            <v>Ana</v>
          </cell>
          <cell r="H90">
            <v>67.5</v>
          </cell>
          <cell r="I90" t="str">
            <v>Norte</v>
          </cell>
        </row>
        <row r="91">
          <cell r="D91">
            <v>2</v>
          </cell>
          <cell r="E91">
            <v>44206</v>
          </cell>
          <cell r="F91" t="str">
            <v>Francês + Gunga</v>
          </cell>
          <cell r="G91" t="str">
            <v>Guga</v>
          </cell>
          <cell r="H91">
            <v>45</v>
          </cell>
          <cell r="I91" t="str">
            <v>Sul</v>
          </cell>
        </row>
        <row r="92">
          <cell r="D92">
            <v>2</v>
          </cell>
          <cell r="E92">
            <v>44206</v>
          </cell>
          <cell r="F92" t="str">
            <v>Porto de Galinhas (PE)</v>
          </cell>
          <cell r="G92" t="str">
            <v>Ana</v>
          </cell>
          <cell r="H92">
            <v>162</v>
          </cell>
          <cell r="I92" t="str">
            <v>Norte</v>
          </cell>
        </row>
        <row r="93">
          <cell r="D93">
            <v>3</v>
          </cell>
          <cell r="E93">
            <v>44206</v>
          </cell>
          <cell r="F93" t="str">
            <v>Maragogi</v>
          </cell>
          <cell r="G93" t="str">
            <v>Crislane</v>
          </cell>
          <cell r="H93">
            <v>324</v>
          </cell>
          <cell r="I93" t="str">
            <v>Norte</v>
          </cell>
        </row>
        <row r="94">
          <cell r="D94">
            <v>2</v>
          </cell>
          <cell r="E94">
            <v>44206</v>
          </cell>
          <cell r="F94" t="str">
            <v>Porto de Galinhas (PE)</v>
          </cell>
          <cell r="G94" t="str">
            <v>Crislane</v>
          </cell>
          <cell r="H94">
            <v>162</v>
          </cell>
          <cell r="I94" t="str">
            <v>Norte</v>
          </cell>
        </row>
        <row r="95">
          <cell r="D95">
            <v>1</v>
          </cell>
          <cell r="E95">
            <v>44206</v>
          </cell>
          <cell r="F95" t="str">
            <v>São Miguel dos Milagres</v>
          </cell>
          <cell r="G95" t="str">
            <v>João</v>
          </cell>
          <cell r="H95">
            <v>50</v>
          </cell>
          <cell r="I95" t="str">
            <v>Norte</v>
          </cell>
        </row>
        <row r="96">
          <cell r="D96">
            <v>4</v>
          </cell>
          <cell r="E96">
            <v>44206</v>
          </cell>
          <cell r="F96" t="str">
            <v>São Miguel dos Milagres</v>
          </cell>
          <cell r="G96" t="str">
            <v>Crislane</v>
          </cell>
          <cell r="H96">
            <v>180</v>
          </cell>
          <cell r="I96" t="str">
            <v>Norte</v>
          </cell>
        </row>
        <row r="97">
          <cell r="D97">
            <v>1</v>
          </cell>
          <cell r="E97">
            <v>44206</v>
          </cell>
          <cell r="F97" t="str">
            <v>Hibiscus Beach Club (Ipioca)</v>
          </cell>
          <cell r="G97" t="str">
            <v>Guga</v>
          </cell>
          <cell r="H97">
            <v>25</v>
          </cell>
          <cell r="I97" t="str">
            <v>Norte</v>
          </cell>
        </row>
        <row r="98">
          <cell r="D98">
            <v>1</v>
          </cell>
          <cell r="E98">
            <v>44206</v>
          </cell>
          <cell r="F98" t="str">
            <v>Porto de Galinhas (PE)</v>
          </cell>
          <cell r="G98" t="str">
            <v>Guga</v>
          </cell>
          <cell r="H98">
            <v>90</v>
          </cell>
          <cell r="I98" t="str">
            <v>Norte</v>
          </cell>
        </row>
        <row r="99">
          <cell r="D99">
            <v>3</v>
          </cell>
          <cell r="E99">
            <v>44206</v>
          </cell>
          <cell r="F99" t="str">
            <v>Porto de Galinhas (PE)</v>
          </cell>
          <cell r="G99" t="str">
            <v>Pedro</v>
          </cell>
          <cell r="H99">
            <v>243</v>
          </cell>
          <cell r="I99" t="str">
            <v>Norte</v>
          </cell>
        </row>
        <row r="100">
          <cell r="D100">
            <v>1</v>
          </cell>
          <cell r="E100">
            <v>44206</v>
          </cell>
          <cell r="F100" t="str">
            <v>9 Ilhas</v>
          </cell>
          <cell r="G100" t="str">
            <v>Marcelo</v>
          </cell>
          <cell r="H100">
            <v>90</v>
          </cell>
          <cell r="I100" t="str">
            <v>Sul</v>
          </cell>
        </row>
        <row r="101">
          <cell r="D101">
            <v>3</v>
          </cell>
          <cell r="E101">
            <v>44206</v>
          </cell>
          <cell r="F101" t="str">
            <v>Paripueira</v>
          </cell>
          <cell r="G101" t="str">
            <v>Guga</v>
          </cell>
          <cell r="H101">
            <v>67.5</v>
          </cell>
          <cell r="I101" t="str">
            <v>Norte</v>
          </cell>
        </row>
        <row r="102">
          <cell r="D102">
            <v>1</v>
          </cell>
          <cell r="E102">
            <v>44206</v>
          </cell>
          <cell r="F102" t="str">
            <v>Dunas de Marapé</v>
          </cell>
          <cell r="G102" t="str">
            <v>Marcelo</v>
          </cell>
          <cell r="H102">
            <v>50</v>
          </cell>
          <cell r="I102" t="str">
            <v>Sul</v>
          </cell>
        </row>
        <row r="103">
          <cell r="D103">
            <v>2</v>
          </cell>
          <cell r="E103">
            <v>44206</v>
          </cell>
          <cell r="F103" t="str">
            <v>São Miguel dos Milagres</v>
          </cell>
          <cell r="G103" t="str">
            <v>Ana</v>
          </cell>
          <cell r="H103">
            <v>90</v>
          </cell>
          <cell r="I103" t="str">
            <v>Norte</v>
          </cell>
        </row>
        <row r="104">
          <cell r="D104">
            <v>2</v>
          </cell>
          <cell r="E104">
            <v>44206</v>
          </cell>
          <cell r="F104" t="str">
            <v>9 Ilhas</v>
          </cell>
          <cell r="G104" t="str">
            <v>Pedro</v>
          </cell>
          <cell r="H104">
            <v>162</v>
          </cell>
          <cell r="I104" t="str">
            <v>Sul</v>
          </cell>
        </row>
        <row r="105">
          <cell r="D105">
            <v>10</v>
          </cell>
          <cell r="E105">
            <v>44206</v>
          </cell>
          <cell r="F105" t="str">
            <v>Foz do São Francisco</v>
          </cell>
          <cell r="G105" t="str">
            <v>Guga</v>
          </cell>
          <cell r="H105">
            <v>450</v>
          </cell>
          <cell r="I105" t="str">
            <v>Sul</v>
          </cell>
        </row>
        <row r="106">
          <cell r="D106">
            <v>1</v>
          </cell>
          <cell r="E106">
            <v>44207</v>
          </cell>
          <cell r="F106" t="str">
            <v>Francês + Gunga</v>
          </cell>
          <cell r="G106" t="str">
            <v>Guga</v>
          </cell>
          <cell r="H106">
            <v>25</v>
          </cell>
          <cell r="I106" t="str">
            <v>Sul</v>
          </cell>
        </row>
        <row r="107">
          <cell r="D107">
            <v>3</v>
          </cell>
          <cell r="E107">
            <v>44207</v>
          </cell>
          <cell r="F107" t="str">
            <v>Maragogi</v>
          </cell>
          <cell r="G107" t="str">
            <v>Ana</v>
          </cell>
          <cell r="H107">
            <v>324</v>
          </cell>
          <cell r="I107" t="str">
            <v>Norte</v>
          </cell>
        </row>
        <row r="108">
          <cell r="D108">
            <v>1</v>
          </cell>
          <cell r="E108">
            <v>44207</v>
          </cell>
          <cell r="F108" t="str">
            <v>São Miguel dos Milagres</v>
          </cell>
          <cell r="G108" t="str">
            <v>Crislane</v>
          </cell>
          <cell r="H108">
            <v>50</v>
          </cell>
          <cell r="I108" t="str">
            <v>Norte</v>
          </cell>
        </row>
        <row r="109">
          <cell r="D109">
            <v>4</v>
          </cell>
          <cell r="E109">
            <v>44207</v>
          </cell>
          <cell r="F109" t="str">
            <v>Maragogi</v>
          </cell>
          <cell r="G109" t="str">
            <v>João</v>
          </cell>
          <cell r="H109">
            <v>432</v>
          </cell>
          <cell r="I109" t="str">
            <v>Norte</v>
          </cell>
        </row>
        <row r="110">
          <cell r="D110">
            <v>1</v>
          </cell>
          <cell r="E110">
            <v>44207</v>
          </cell>
          <cell r="F110" t="str">
            <v>Dunas de Marapé</v>
          </cell>
          <cell r="G110" t="str">
            <v>Ana</v>
          </cell>
          <cell r="H110">
            <v>50</v>
          </cell>
          <cell r="I110" t="str">
            <v>Sul</v>
          </cell>
        </row>
        <row r="111">
          <cell r="D111">
            <v>3</v>
          </cell>
          <cell r="E111">
            <v>44207</v>
          </cell>
          <cell r="F111" t="str">
            <v>São Miguel dos Milagres</v>
          </cell>
          <cell r="G111" t="str">
            <v>Pedro</v>
          </cell>
          <cell r="H111">
            <v>135</v>
          </cell>
          <cell r="I111" t="str">
            <v>Norte</v>
          </cell>
        </row>
        <row r="112">
          <cell r="D112">
            <v>1</v>
          </cell>
          <cell r="E112">
            <v>44207</v>
          </cell>
          <cell r="F112" t="str">
            <v>Porto de Galinhas (PE)</v>
          </cell>
          <cell r="G112" t="str">
            <v>Pedro</v>
          </cell>
          <cell r="H112">
            <v>90</v>
          </cell>
          <cell r="I112" t="str">
            <v>Norte</v>
          </cell>
        </row>
        <row r="113">
          <cell r="D113">
            <v>2</v>
          </cell>
          <cell r="E113">
            <v>44207</v>
          </cell>
          <cell r="F113" t="str">
            <v>Hibiscus Beach Club (Ipioca)</v>
          </cell>
          <cell r="G113" t="str">
            <v>Guga</v>
          </cell>
          <cell r="H113">
            <v>45</v>
          </cell>
          <cell r="I113" t="str">
            <v>Norte</v>
          </cell>
        </row>
        <row r="114">
          <cell r="D114">
            <v>3</v>
          </cell>
          <cell r="E114">
            <v>44207</v>
          </cell>
          <cell r="F114" t="str">
            <v>Capitão Nicolas</v>
          </cell>
          <cell r="G114" t="str">
            <v>Ana</v>
          </cell>
          <cell r="H114">
            <v>94.5</v>
          </cell>
          <cell r="I114" t="str">
            <v>Norte</v>
          </cell>
        </row>
        <row r="115">
          <cell r="D115">
            <v>1</v>
          </cell>
          <cell r="E115">
            <v>44207</v>
          </cell>
          <cell r="F115" t="str">
            <v>Foz do São Francisco</v>
          </cell>
          <cell r="G115" t="str">
            <v>Crislane</v>
          </cell>
          <cell r="H115">
            <v>50</v>
          </cell>
          <cell r="I115" t="str">
            <v>Sul</v>
          </cell>
        </row>
        <row r="116">
          <cell r="D116">
            <v>4</v>
          </cell>
          <cell r="E116">
            <v>44207</v>
          </cell>
          <cell r="F116" t="str">
            <v>Canions do São Francisco</v>
          </cell>
          <cell r="G116" t="str">
            <v>João</v>
          </cell>
          <cell r="H116">
            <v>360</v>
          </cell>
          <cell r="I116" t="str">
            <v>Sul</v>
          </cell>
        </row>
        <row r="117">
          <cell r="D117">
            <v>3</v>
          </cell>
          <cell r="E117">
            <v>44207</v>
          </cell>
          <cell r="F117" t="str">
            <v>São Miguel dos Milagres</v>
          </cell>
          <cell r="G117" t="str">
            <v>Marcelo</v>
          </cell>
          <cell r="H117">
            <v>135</v>
          </cell>
          <cell r="I117" t="str">
            <v>Norte</v>
          </cell>
        </row>
        <row r="118">
          <cell r="D118">
            <v>1</v>
          </cell>
          <cell r="E118">
            <v>44207</v>
          </cell>
          <cell r="F118" t="str">
            <v>Hibiscus Beach Club (Ipioca)</v>
          </cell>
          <cell r="G118" t="str">
            <v>Ana</v>
          </cell>
          <cell r="H118">
            <v>25</v>
          </cell>
          <cell r="I118" t="str">
            <v>Norte</v>
          </cell>
        </row>
        <row r="119">
          <cell r="D119">
            <v>3</v>
          </cell>
          <cell r="E119">
            <v>44207</v>
          </cell>
          <cell r="F119" t="str">
            <v>Corais Beach Club</v>
          </cell>
          <cell r="G119" t="str">
            <v>Pedro</v>
          </cell>
          <cell r="H119">
            <v>67.5</v>
          </cell>
          <cell r="I119" t="str">
            <v>Norte</v>
          </cell>
        </row>
        <row r="120">
          <cell r="D120">
            <v>3</v>
          </cell>
          <cell r="E120">
            <v>44207</v>
          </cell>
          <cell r="F120" t="str">
            <v>9 Ilhas</v>
          </cell>
          <cell r="G120" t="str">
            <v>Marcelo</v>
          </cell>
          <cell r="H120">
            <v>243</v>
          </cell>
          <cell r="I120" t="str">
            <v>Sul</v>
          </cell>
        </row>
        <row r="121">
          <cell r="D121">
            <v>4</v>
          </cell>
          <cell r="E121">
            <v>44208</v>
          </cell>
          <cell r="F121" t="str">
            <v>Francês + Gunga</v>
          </cell>
          <cell r="G121" t="str">
            <v>Ana</v>
          </cell>
          <cell r="H121">
            <v>90</v>
          </cell>
          <cell r="I121" t="str">
            <v>Sul</v>
          </cell>
        </row>
        <row r="122">
          <cell r="D122">
            <v>3</v>
          </cell>
          <cell r="E122">
            <v>44208</v>
          </cell>
          <cell r="F122" t="str">
            <v>Francês + Gunga</v>
          </cell>
          <cell r="G122" t="str">
            <v>João</v>
          </cell>
          <cell r="H122">
            <v>67.5</v>
          </cell>
          <cell r="I122" t="str">
            <v>Sul</v>
          </cell>
        </row>
        <row r="123">
          <cell r="D123">
            <v>4</v>
          </cell>
          <cell r="E123">
            <v>44208</v>
          </cell>
          <cell r="F123" t="str">
            <v>Porto de Galinhas (PE)</v>
          </cell>
          <cell r="G123" t="str">
            <v>Ana</v>
          </cell>
          <cell r="H123">
            <v>324</v>
          </cell>
          <cell r="I123" t="str">
            <v>Norte</v>
          </cell>
        </row>
        <row r="124">
          <cell r="D124">
            <v>10</v>
          </cell>
          <cell r="E124">
            <v>44208</v>
          </cell>
          <cell r="F124" t="str">
            <v>Porto de Galinhas (PE)</v>
          </cell>
          <cell r="G124" t="str">
            <v>João</v>
          </cell>
          <cell r="H124">
            <v>810</v>
          </cell>
          <cell r="I124" t="str">
            <v>Norte</v>
          </cell>
        </row>
        <row r="125">
          <cell r="D125">
            <v>3</v>
          </cell>
          <cell r="E125">
            <v>44208</v>
          </cell>
          <cell r="F125" t="str">
            <v>Maragogi</v>
          </cell>
          <cell r="G125" t="str">
            <v>Pedro</v>
          </cell>
          <cell r="H125">
            <v>324</v>
          </cell>
          <cell r="I125" t="str">
            <v>Norte</v>
          </cell>
        </row>
        <row r="126">
          <cell r="D126">
            <v>1</v>
          </cell>
          <cell r="E126">
            <v>44208</v>
          </cell>
          <cell r="F126" t="str">
            <v>São Miguel dos Milagres</v>
          </cell>
          <cell r="G126" t="str">
            <v>Guga</v>
          </cell>
          <cell r="H126">
            <v>50</v>
          </cell>
          <cell r="I126" t="str">
            <v>Norte</v>
          </cell>
        </row>
        <row r="127">
          <cell r="D127">
            <v>2</v>
          </cell>
          <cell r="E127">
            <v>44208</v>
          </cell>
          <cell r="F127" t="str">
            <v>Porto de Galinhas (PE)</v>
          </cell>
          <cell r="G127" t="str">
            <v>Pedro</v>
          </cell>
          <cell r="H127">
            <v>162</v>
          </cell>
          <cell r="I127" t="str">
            <v>Norte</v>
          </cell>
        </row>
        <row r="128">
          <cell r="D128">
            <v>1</v>
          </cell>
          <cell r="E128">
            <v>44208</v>
          </cell>
          <cell r="F128" t="str">
            <v>Maragogi</v>
          </cell>
          <cell r="G128" t="str">
            <v>Marcelo</v>
          </cell>
          <cell r="H128">
            <v>120</v>
          </cell>
          <cell r="I128" t="str">
            <v>Norte</v>
          </cell>
        </row>
        <row r="129">
          <cell r="D129">
            <v>3</v>
          </cell>
          <cell r="E129">
            <v>44208</v>
          </cell>
          <cell r="F129" t="str">
            <v>Paripueira</v>
          </cell>
          <cell r="G129" t="str">
            <v>João</v>
          </cell>
          <cell r="H129">
            <v>67.5</v>
          </cell>
          <cell r="I129" t="str">
            <v>Norte</v>
          </cell>
        </row>
        <row r="130">
          <cell r="D130">
            <v>3</v>
          </cell>
          <cell r="E130">
            <v>44208</v>
          </cell>
          <cell r="F130" t="str">
            <v>9 Ilhas</v>
          </cell>
          <cell r="G130" t="str">
            <v>João</v>
          </cell>
          <cell r="H130">
            <v>243</v>
          </cell>
          <cell r="I130" t="str">
            <v>Sul</v>
          </cell>
        </row>
        <row r="131">
          <cell r="D131">
            <v>9</v>
          </cell>
          <cell r="E131">
            <v>44208</v>
          </cell>
          <cell r="F131" t="str">
            <v>Dunas de Marapé</v>
          </cell>
          <cell r="G131" t="str">
            <v>Pedro</v>
          </cell>
          <cell r="H131">
            <v>405</v>
          </cell>
          <cell r="I131" t="str">
            <v>Sul</v>
          </cell>
        </row>
        <row r="132">
          <cell r="D132">
            <v>3</v>
          </cell>
          <cell r="E132">
            <v>44208</v>
          </cell>
          <cell r="F132" t="str">
            <v>Hibiscus Beach Club (Ipioca)</v>
          </cell>
          <cell r="G132" t="str">
            <v>Ana</v>
          </cell>
          <cell r="H132">
            <v>67.5</v>
          </cell>
          <cell r="I132" t="str">
            <v>Norte</v>
          </cell>
        </row>
        <row r="133">
          <cell r="D133">
            <v>1</v>
          </cell>
          <cell r="E133">
            <v>44208</v>
          </cell>
          <cell r="F133" t="str">
            <v>Hibiscus Beach Club (Ipioca)</v>
          </cell>
          <cell r="G133" t="str">
            <v>João</v>
          </cell>
          <cell r="H133">
            <v>25</v>
          </cell>
          <cell r="I133" t="str">
            <v>Norte</v>
          </cell>
        </row>
        <row r="134">
          <cell r="D134">
            <v>1</v>
          </cell>
          <cell r="E134">
            <v>44208</v>
          </cell>
          <cell r="F134" t="str">
            <v>Santuário Eco Santa Teresa</v>
          </cell>
          <cell r="G134" t="str">
            <v>Crislane</v>
          </cell>
          <cell r="H134">
            <v>80</v>
          </cell>
          <cell r="I134" t="str">
            <v>Sul</v>
          </cell>
        </row>
        <row r="135">
          <cell r="D135">
            <v>3</v>
          </cell>
          <cell r="E135">
            <v>44209</v>
          </cell>
          <cell r="F135" t="str">
            <v>Francês + Gunga</v>
          </cell>
          <cell r="G135" t="str">
            <v>João</v>
          </cell>
          <cell r="H135">
            <v>67.5</v>
          </cell>
          <cell r="I135" t="str">
            <v>Sul</v>
          </cell>
        </row>
        <row r="136">
          <cell r="D136">
            <v>2</v>
          </cell>
          <cell r="E136">
            <v>44209</v>
          </cell>
          <cell r="F136" t="str">
            <v>Francês + Gunga</v>
          </cell>
          <cell r="G136" t="str">
            <v>Ana</v>
          </cell>
          <cell r="H136">
            <v>45</v>
          </cell>
          <cell r="I136" t="str">
            <v>Sul</v>
          </cell>
        </row>
        <row r="137">
          <cell r="D137">
            <v>3</v>
          </cell>
          <cell r="E137">
            <v>44209</v>
          </cell>
          <cell r="F137" t="str">
            <v>Francês + Gunga</v>
          </cell>
          <cell r="G137" t="str">
            <v>João</v>
          </cell>
          <cell r="H137">
            <v>67.5</v>
          </cell>
          <cell r="I137" t="str">
            <v>Sul</v>
          </cell>
        </row>
        <row r="138">
          <cell r="D138">
            <v>3</v>
          </cell>
          <cell r="E138">
            <v>44209</v>
          </cell>
          <cell r="F138" t="str">
            <v>Maragogi</v>
          </cell>
          <cell r="G138" t="str">
            <v>Guga</v>
          </cell>
          <cell r="H138">
            <v>324</v>
          </cell>
          <cell r="I138" t="str">
            <v>Norte</v>
          </cell>
        </row>
        <row r="139">
          <cell r="D139">
            <v>1</v>
          </cell>
          <cell r="E139">
            <v>44209</v>
          </cell>
          <cell r="F139" t="str">
            <v>São Miguel dos Milagres</v>
          </cell>
          <cell r="G139" t="str">
            <v>Ana</v>
          </cell>
          <cell r="H139">
            <v>50</v>
          </cell>
          <cell r="I139" t="str">
            <v>Norte</v>
          </cell>
        </row>
        <row r="140">
          <cell r="D140">
            <v>1</v>
          </cell>
          <cell r="E140">
            <v>44209</v>
          </cell>
          <cell r="F140" t="str">
            <v>Capitão Nicolas</v>
          </cell>
          <cell r="G140" t="str">
            <v>Pedro</v>
          </cell>
          <cell r="H140">
            <v>35</v>
          </cell>
          <cell r="I140" t="str">
            <v>Norte</v>
          </cell>
        </row>
        <row r="141">
          <cell r="D141">
            <v>4</v>
          </cell>
          <cell r="E141">
            <v>44209</v>
          </cell>
          <cell r="F141" t="str">
            <v>Paripueira</v>
          </cell>
          <cell r="G141" t="str">
            <v>Marcelo</v>
          </cell>
          <cell r="H141">
            <v>90</v>
          </cell>
          <cell r="I141" t="str">
            <v>Norte</v>
          </cell>
        </row>
        <row r="142">
          <cell r="D142">
            <v>4</v>
          </cell>
          <cell r="E142">
            <v>44209</v>
          </cell>
          <cell r="F142" t="str">
            <v>Canions do São Francisco</v>
          </cell>
          <cell r="G142" t="str">
            <v>João</v>
          </cell>
          <cell r="H142">
            <v>360</v>
          </cell>
          <cell r="I142" t="str">
            <v>Sul</v>
          </cell>
        </row>
        <row r="143">
          <cell r="D143">
            <v>4</v>
          </cell>
          <cell r="E143">
            <v>44209</v>
          </cell>
          <cell r="F143" t="str">
            <v>Dunas de Marapé</v>
          </cell>
          <cell r="G143" t="str">
            <v>Guga</v>
          </cell>
          <cell r="H143">
            <v>180</v>
          </cell>
          <cell r="I143" t="str">
            <v>Sul</v>
          </cell>
        </row>
        <row r="144">
          <cell r="D144">
            <v>3</v>
          </cell>
          <cell r="E144">
            <v>44209</v>
          </cell>
          <cell r="F144" t="str">
            <v>São Miguel dos Milagres</v>
          </cell>
          <cell r="G144" t="str">
            <v>Guga</v>
          </cell>
          <cell r="H144">
            <v>135</v>
          </cell>
          <cell r="I144" t="str">
            <v>Norte</v>
          </cell>
        </row>
        <row r="145">
          <cell r="D145">
            <v>1</v>
          </cell>
          <cell r="E145">
            <v>44209</v>
          </cell>
          <cell r="F145" t="str">
            <v>Santuário Eco Santa Teresa</v>
          </cell>
          <cell r="G145" t="str">
            <v>Crislane</v>
          </cell>
          <cell r="H145">
            <v>80</v>
          </cell>
          <cell r="I145" t="str">
            <v>Sul</v>
          </cell>
        </row>
        <row r="146">
          <cell r="D146">
            <v>3</v>
          </cell>
          <cell r="E146">
            <v>44209</v>
          </cell>
          <cell r="F146" t="str">
            <v>Praia de Carneiros (PE)</v>
          </cell>
          <cell r="G146" t="str">
            <v>Guga</v>
          </cell>
          <cell r="H146">
            <v>270</v>
          </cell>
          <cell r="I146" t="str">
            <v>Norte</v>
          </cell>
        </row>
        <row r="147">
          <cell r="D147">
            <v>2</v>
          </cell>
          <cell r="E147">
            <v>44209</v>
          </cell>
          <cell r="F147" t="str">
            <v>Hibiscus Beach Club (Ipioca)</v>
          </cell>
          <cell r="G147" t="str">
            <v>Marcelo</v>
          </cell>
          <cell r="H147">
            <v>45</v>
          </cell>
          <cell r="I147" t="str">
            <v>Norte</v>
          </cell>
        </row>
        <row r="148">
          <cell r="D148">
            <v>2</v>
          </cell>
          <cell r="E148">
            <v>44209</v>
          </cell>
          <cell r="F148" t="str">
            <v>Corais Beach Club</v>
          </cell>
          <cell r="G148" t="str">
            <v>Marcelo</v>
          </cell>
          <cell r="H148">
            <v>45</v>
          </cell>
          <cell r="I148" t="str">
            <v>Norte</v>
          </cell>
        </row>
        <row r="149">
          <cell r="D149">
            <v>3</v>
          </cell>
          <cell r="E149">
            <v>44210</v>
          </cell>
          <cell r="F149" t="str">
            <v>Francês + Gunga</v>
          </cell>
          <cell r="G149" t="str">
            <v>Crislane</v>
          </cell>
          <cell r="H149">
            <v>67.5</v>
          </cell>
          <cell r="I149" t="str">
            <v>Sul</v>
          </cell>
        </row>
        <row r="150">
          <cell r="D150">
            <v>1</v>
          </cell>
          <cell r="E150">
            <v>44210</v>
          </cell>
          <cell r="F150" t="str">
            <v>Maragogi</v>
          </cell>
          <cell r="G150" t="str">
            <v>João</v>
          </cell>
          <cell r="H150">
            <v>120</v>
          </cell>
          <cell r="I150" t="str">
            <v>Norte</v>
          </cell>
        </row>
        <row r="151">
          <cell r="D151">
            <v>3</v>
          </cell>
          <cell r="E151">
            <v>44210</v>
          </cell>
          <cell r="F151" t="str">
            <v>Porto de Galinhas (PE)</v>
          </cell>
          <cell r="G151" t="str">
            <v>Guga</v>
          </cell>
          <cell r="H151">
            <v>243</v>
          </cell>
          <cell r="I151" t="str">
            <v>Norte</v>
          </cell>
        </row>
        <row r="152">
          <cell r="D152">
            <v>6</v>
          </cell>
          <cell r="E152">
            <v>44210</v>
          </cell>
          <cell r="F152" t="str">
            <v>São Miguel dos Milagres</v>
          </cell>
          <cell r="G152" t="str">
            <v>João</v>
          </cell>
          <cell r="H152">
            <v>270</v>
          </cell>
          <cell r="I152" t="str">
            <v>Norte</v>
          </cell>
        </row>
        <row r="153">
          <cell r="D153">
            <v>4</v>
          </cell>
          <cell r="E153">
            <v>44210</v>
          </cell>
          <cell r="F153" t="str">
            <v>Porto de Galinhas (PE)</v>
          </cell>
          <cell r="G153" t="str">
            <v>Ana</v>
          </cell>
          <cell r="H153">
            <v>324</v>
          </cell>
          <cell r="I153" t="str">
            <v>Norte</v>
          </cell>
        </row>
        <row r="154">
          <cell r="D154">
            <v>2</v>
          </cell>
          <cell r="E154">
            <v>44210</v>
          </cell>
          <cell r="F154" t="str">
            <v>Porto de Galinhas (PE)</v>
          </cell>
          <cell r="G154" t="str">
            <v>Pedro</v>
          </cell>
          <cell r="H154">
            <v>162</v>
          </cell>
          <cell r="I154" t="str">
            <v>Norte</v>
          </cell>
        </row>
        <row r="155">
          <cell r="D155">
            <v>2</v>
          </cell>
          <cell r="E155">
            <v>44210</v>
          </cell>
          <cell r="F155" t="str">
            <v>Dunas de Marapé</v>
          </cell>
          <cell r="G155" t="str">
            <v>Pedro</v>
          </cell>
          <cell r="H155">
            <v>90</v>
          </cell>
          <cell r="I155" t="str">
            <v>Sul</v>
          </cell>
        </row>
        <row r="156">
          <cell r="D156">
            <v>1</v>
          </cell>
          <cell r="E156">
            <v>44210</v>
          </cell>
          <cell r="F156" t="str">
            <v>9 Ilhas</v>
          </cell>
          <cell r="G156" t="str">
            <v>Ana</v>
          </cell>
          <cell r="H156">
            <v>90</v>
          </cell>
          <cell r="I156" t="str">
            <v>Sul</v>
          </cell>
        </row>
        <row r="157">
          <cell r="D157">
            <v>4</v>
          </cell>
          <cell r="E157">
            <v>44210</v>
          </cell>
          <cell r="F157" t="str">
            <v>Praia de Carneiros (PE)</v>
          </cell>
          <cell r="G157" t="str">
            <v>Pedro</v>
          </cell>
          <cell r="H157">
            <v>360</v>
          </cell>
          <cell r="I157" t="str">
            <v>Norte</v>
          </cell>
        </row>
        <row r="158">
          <cell r="D158">
            <v>3</v>
          </cell>
          <cell r="E158">
            <v>44210</v>
          </cell>
          <cell r="F158" t="str">
            <v>Praia de Carneiros (PE)</v>
          </cell>
          <cell r="G158" t="str">
            <v>Crislane</v>
          </cell>
          <cell r="H158">
            <v>270</v>
          </cell>
          <cell r="I158" t="str">
            <v>Norte</v>
          </cell>
        </row>
        <row r="159">
          <cell r="D159">
            <v>1</v>
          </cell>
          <cell r="E159">
            <v>44210</v>
          </cell>
          <cell r="F159" t="str">
            <v>9 Ilhas</v>
          </cell>
          <cell r="G159" t="str">
            <v>Ana</v>
          </cell>
          <cell r="H159">
            <v>90</v>
          </cell>
          <cell r="I159" t="str">
            <v>Sul</v>
          </cell>
        </row>
        <row r="160">
          <cell r="D160">
            <v>4</v>
          </cell>
          <cell r="E160">
            <v>44210</v>
          </cell>
          <cell r="F160" t="str">
            <v>Paripueira</v>
          </cell>
          <cell r="G160" t="str">
            <v>Ana</v>
          </cell>
          <cell r="H160">
            <v>90</v>
          </cell>
          <cell r="I160" t="str">
            <v>Norte</v>
          </cell>
        </row>
        <row r="161">
          <cell r="D161">
            <v>3</v>
          </cell>
          <cell r="E161">
            <v>44210</v>
          </cell>
          <cell r="F161" t="str">
            <v>Paripueira</v>
          </cell>
          <cell r="G161" t="str">
            <v>João</v>
          </cell>
          <cell r="H161">
            <v>67.5</v>
          </cell>
          <cell r="I161" t="str">
            <v>Norte</v>
          </cell>
        </row>
        <row r="162">
          <cell r="D162">
            <v>1</v>
          </cell>
          <cell r="E162">
            <v>44211</v>
          </cell>
          <cell r="F162" t="str">
            <v>Francês + Gunga</v>
          </cell>
          <cell r="G162" t="str">
            <v>Crislane</v>
          </cell>
          <cell r="H162">
            <v>25</v>
          </cell>
          <cell r="I162" t="str">
            <v>Sul</v>
          </cell>
        </row>
        <row r="163">
          <cell r="D163">
            <v>2</v>
          </cell>
          <cell r="E163">
            <v>44211</v>
          </cell>
          <cell r="F163" t="str">
            <v>Francês + Gunga</v>
          </cell>
          <cell r="G163" t="str">
            <v>João</v>
          </cell>
          <cell r="H163">
            <v>45</v>
          </cell>
          <cell r="I163" t="str">
            <v>Sul</v>
          </cell>
        </row>
        <row r="164">
          <cell r="D164">
            <v>3</v>
          </cell>
          <cell r="E164">
            <v>44211</v>
          </cell>
          <cell r="F164" t="str">
            <v>9 Ilhas</v>
          </cell>
          <cell r="G164" t="str">
            <v>Pedro</v>
          </cell>
          <cell r="H164">
            <v>243</v>
          </cell>
          <cell r="I164" t="str">
            <v>Sul</v>
          </cell>
        </row>
        <row r="165">
          <cell r="D165">
            <v>7</v>
          </cell>
          <cell r="E165">
            <v>44211</v>
          </cell>
          <cell r="F165" t="str">
            <v>São Miguel dos Milagres</v>
          </cell>
          <cell r="G165" t="str">
            <v>Marcelo</v>
          </cell>
          <cell r="H165">
            <v>315</v>
          </cell>
          <cell r="I165" t="str">
            <v>Norte</v>
          </cell>
        </row>
        <row r="166">
          <cell r="D166">
            <v>3</v>
          </cell>
          <cell r="E166">
            <v>44211</v>
          </cell>
          <cell r="F166" t="str">
            <v>Praia de Carneiros (PE)</v>
          </cell>
          <cell r="G166" t="str">
            <v>Ana</v>
          </cell>
          <cell r="H166">
            <v>270</v>
          </cell>
          <cell r="I166" t="str">
            <v>Norte</v>
          </cell>
        </row>
        <row r="167">
          <cell r="D167">
            <v>4</v>
          </cell>
          <cell r="E167">
            <v>44211</v>
          </cell>
          <cell r="F167" t="str">
            <v>Maragogi</v>
          </cell>
          <cell r="G167" t="str">
            <v>Marcelo</v>
          </cell>
          <cell r="H167">
            <v>432</v>
          </cell>
          <cell r="I167" t="str">
            <v>Norte</v>
          </cell>
        </row>
        <row r="168">
          <cell r="D168">
            <v>1</v>
          </cell>
          <cell r="E168">
            <v>44211</v>
          </cell>
          <cell r="F168" t="str">
            <v>Canions do São Francisco</v>
          </cell>
          <cell r="G168" t="str">
            <v>Pedro</v>
          </cell>
          <cell r="H168">
            <v>100</v>
          </cell>
          <cell r="I168" t="str">
            <v>Sul</v>
          </cell>
        </row>
        <row r="169">
          <cell r="D169">
            <v>2</v>
          </cell>
          <cell r="E169">
            <v>44211</v>
          </cell>
          <cell r="F169" t="str">
            <v>Praia de Carneiros (PE)</v>
          </cell>
          <cell r="G169" t="str">
            <v>Crislane</v>
          </cell>
          <cell r="H169">
            <v>180</v>
          </cell>
          <cell r="I169" t="str">
            <v>Norte</v>
          </cell>
        </row>
        <row r="170">
          <cell r="D170">
            <v>1</v>
          </cell>
          <cell r="E170">
            <v>44211</v>
          </cell>
          <cell r="F170" t="str">
            <v>Maragogi</v>
          </cell>
          <cell r="G170" t="str">
            <v>Marcelo</v>
          </cell>
          <cell r="H170">
            <v>120</v>
          </cell>
          <cell r="I170" t="str">
            <v>Norte</v>
          </cell>
        </row>
        <row r="171">
          <cell r="D171">
            <v>3</v>
          </cell>
          <cell r="E171">
            <v>44212</v>
          </cell>
          <cell r="F171" t="str">
            <v>Francês + Gunga</v>
          </cell>
          <cell r="G171" t="str">
            <v>Crislane</v>
          </cell>
          <cell r="H171">
            <v>67.5</v>
          </cell>
          <cell r="I171" t="str">
            <v>Sul</v>
          </cell>
        </row>
        <row r="172">
          <cell r="D172">
            <v>3</v>
          </cell>
          <cell r="E172">
            <v>44212</v>
          </cell>
          <cell r="F172" t="str">
            <v>Maragogi</v>
          </cell>
          <cell r="G172" t="str">
            <v>João</v>
          </cell>
          <cell r="H172">
            <v>324</v>
          </cell>
          <cell r="I172" t="str">
            <v>Norte</v>
          </cell>
        </row>
        <row r="173">
          <cell r="D173">
            <v>3</v>
          </cell>
          <cell r="E173">
            <v>44212</v>
          </cell>
          <cell r="F173" t="str">
            <v>Foz do São Francisco</v>
          </cell>
          <cell r="G173" t="str">
            <v>Pedro</v>
          </cell>
          <cell r="H173">
            <v>135</v>
          </cell>
          <cell r="I173" t="str">
            <v>Sul</v>
          </cell>
        </row>
        <row r="174">
          <cell r="D174">
            <v>3</v>
          </cell>
          <cell r="E174">
            <v>44212</v>
          </cell>
          <cell r="F174" t="str">
            <v>São Miguel dos Milagres</v>
          </cell>
          <cell r="G174" t="str">
            <v>Pedro</v>
          </cell>
          <cell r="H174">
            <v>135</v>
          </cell>
          <cell r="I174" t="str">
            <v>Norte</v>
          </cell>
        </row>
        <row r="175">
          <cell r="D175">
            <v>2</v>
          </cell>
          <cell r="E175">
            <v>44212</v>
          </cell>
          <cell r="F175" t="str">
            <v>Dunas de Marapé</v>
          </cell>
          <cell r="G175" t="str">
            <v>Guga</v>
          </cell>
          <cell r="H175">
            <v>90</v>
          </cell>
          <cell r="I175" t="str">
            <v>Sul</v>
          </cell>
        </row>
        <row r="176">
          <cell r="D176">
            <v>3</v>
          </cell>
          <cell r="E176">
            <v>44212</v>
          </cell>
          <cell r="F176" t="str">
            <v>Paripueira</v>
          </cell>
          <cell r="G176" t="str">
            <v>Crislane</v>
          </cell>
          <cell r="H176">
            <v>67.5</v>
          </cell>
          <cell r="I176" t="str">
            <v>Norte</v>
          </cell>
        </row>
        <row r="177">
          <cell r="D177">
            <v>2</v>
          </cell>
          <cell r="E177">
            <v>44212</v>
          </cell>
          <cell r="F177" t="str">
            <v>Praia de Carneiros (PE)</v>
          </cell>
          <cell r="G177" t="str">
            <v>Marcelo</v>
          </cell>
          <cell r="H177">
            <v>180</v>
          </cell>
          <cell r="I177" t="str">
            <v>Norte</v>
          </cell>
        </row>
        <row r="178">
          <cell r="D178">
            <v>2</v>
          </cell>
          <cell r="E178">
            <v>44212</v>
          </cell>
          <cell r="F178" t="str">
            <v>Corais Beach Club</v>
          </cell>
          <cell r="G178" t="str">
            <v>Ana</v>
          </cell>
          <cell r="H178">
            <v>45</v>
          </cell>
          <cell r="I178" t="str">
            <v>Norte</v>
          </cell>
        </row>
        <row r="179">
          <cell r="D179">
            <v>3</v>
          </cell>
          <cell r="E179">
            <v>44213</v>
          </cell>
          <cell r="F179" t="str">
            <v>Francês + Gunga</v>
          </cell>
          <cell r="G179" t="str">
            <v>Ana</v>
          </cell>
          <cell r="H179">
            <v>67.5</v>
          </cell>
          <cell r="I179" t="str">
            <v>Sul</v>
          </cell>
        </row>
        <row r="180">
          <cell r="D180">
            <v>3</v>
          </cell>
          <cell r="E180">
            <v>44213</v>
          </cell>
          <cell r="F180" t="str">
            <v>São Miguel dos Milagres</v>
          </cell>
          <cell r="G180" t="str">
            <v>Crislane</v>
          </cell>
          <cell r="H180">
            <v>135</v>
          </cell>
          <cell r="I180" t="str">
            <v>Norte</v>
          </cell>
        </row>
        <row r="181">
          <cell r="D181">
            <v>3</v>
          </cell>
          <cell r="E181">
            <v>44213</v>
          </cell>
          <cell r="F181" t="str">
            <v>Porto de Galinhas (PE)</v>
          </cell>
          <cell r="G181" t="str">
            <v>Crislane</v>
          </cell>
          <cell r="H181">
            <v>243</v>
          </cell>
          <cell r="I181" t="str">
            <v>Norte</v>
          </cell>
        </row>
        <row r="182">
          <cell r="D182">
            <v>4</v>
          </cell>
          <cell r="E182">
            <v>44213</v>
          </cell>
          <cell r="F182" t="str">
            <v>Maragogi</v>
          </cell>
          <cell r="G182" t="str">
            <v>Crislane</v>
          </cell>
          <cell r="H182">
            <v>432</v>
          </cell>
          <cell r="I182" t="str">
            <v>Norte</v>
          </cell>
        </row>
        <row r="183">
          <cell r="D183">
            <v>3</v>
          </cell>
          <cell r="E183">
            <v>44213</v>
          </cell>
          <cell r="F183" t="str">
            <v>Maragogi</v>
          </cell>
          <cell r="G183" t="str">
            <v>Guga</v>
          </cell>
          <cell r="H183">
            <v>324</v>
          </cell>
          <cell r="I183" t="str">
            <v>Norte</v>
          </cell>
        </row>
        <row r="184">
          <cell r="D184">
            <v>4</v>
          </cell>
          <cell r="E184">
            <v>44213</v>
          </cell>
          <cell r="F184" t="str">
            <v>Corais Beach Club</v>
          </cell>
          <cell r="G184" t="str">
            <v>João</v>
          </cell>
          <cell r="H184">
            <v>90</v>
          </cell>
          <cell r="I184" t="str">
            <v>Norte</v>
          </cell>
        </row>
        <row r="185">
          <cell r="D185">
            <v>3</v>
          </cell>
          <cell r="E185">
            <v>44213</v>
          </cell>
          <cell r="F185" t="str">
            <v>Santuário Eco Santa Teresa</v>
          </cell>
          <cell r="G185" t="str">
            <v>Guga</v>
          </cell>
          <cell r="H185">
            <v>216</v>
          </cell>
          <cell r="I185" t="str">
            <v>Sul</v>
          </cell>
        </row>
        <row r="186">
          <cell r="D186">
            <v>3</v>
          </cell>
          <cell r="E186">
            <v>44213</v>
          </cell>
          <cell r="F186" t="str">
            <v>Corais Beach Club</v>
          </cell>
          <cell r="G186" t="str">
            <v>Ana</v>
          </cell>
          <cell r="H186">
            <v>67.5</v>
          </cell>
          <cell r="I186" t="str">
            <v>Norte</v>
          </cell>
        </row>
        <row r="187">
          <cell r="D187">
            <v>1</v>
          </cell>
          <cell r="E187">
            <v>44213</v>
          </cell>
          <cell r="F187" t="str">
            <v>Capitão Nicolas</v>
          </cell>
          <cell r="G187" t="str">
            <v>Pedro</v>
          </cell>
          <cell r="H187">
            <v>35</v>
          </cell>
          <cell r="I187" t="str">
            <v>Norte</v>
          </cell>
        </row>
        <row r="188">
          <cell r="D188">
            <v>2</v>
          </cell>
          <cell r="E188">
            <v>44213</v>
          </cell>
          <cell r="F188" t="str">
            <v>Foz do São Francisco</v>
          </cell>
          <cell r="G188" t="str">
            <v>Guga</v>
          </cell>
          <cell r="H188">
            <v>90</v>
          </cell>
          <cell r="I188" t="str">
            <v>Sul</v>
          </cell>
        </row>
        <row r="189">
          <cell r="D189">
            <v>2</v>
          </cell>
          <cell r="E189">
            <v>44213</v>
          </cell>
          <cell r="F189" t="str">
            <v>9 Ilhas</v>
          </cell>
          <cell r="G189" t="str">
            <v>Ana</v>
          </cell>
          <cell r="H189">
            <v>162</v>
          </cell>
          <cell r="I189" t="str">
            <v>Sul</v>
          </cell>
        </row>
        <row r="190">
          <cell r="D190">
            <v>3</v>
          </cell>
          <cell r="E190">
            <v>44214</v>
          </cell>
          <cell r="F190" t="str">
            <v>Francês + Gunga</v>
          </cell>
          <cell r="G190" t="str">
            <v>Ana</v>
          </cell>
          <cell r="H190">
            <v>67.5</v>
          </cell>
          <cell r="I190" t="str">
            <v>Sul</v>
          </cell>
        </row>
        <row r="191">
          <cell r="D191">
            <v>3</v>
          </cell>
          <cell r="E191">
            <v>44214</v>
          </cell>
          <cell r="F191" t="str">
            <v>Maragogi</v>
          </cell>
          <cell r="G191" t="str">
            <v>Crislane</v>
          </cell>
          <cell r="H191">
            <v>324</v>
          </cell>
          <cell r="I191" t="str">
            <v>Norte</v>
          </cell>
        </row>
        <row r="192">
          <cell r="D192">
            <v>1</v>
          </cell>
          <cell r="E192">
            <v>44214</v>
          </cell>
          <cell r="F192" t="str">
            <v>São Miguel dos Milagres</v>
          </cell>
          <cell r="G192" t="str">
            <v>Guga</v>
          </cell>
          <cell r="H192">
            <v>50</v>
          </cell>
          <cell r="I192" t="str">
            <v>Norte</v>
          </cell>
        </row>
        <row r="193">
          <cell r="D193">
            <v>4</v>
          </cell>
          <cell r="E193">
            <v>44214</v>
          </cell>
          <cell r="F193" t="str">
            <v>Porto de Galinhas (PE)</v>
          </cell>
          <cell r="G193" t="str">
            <v>Crislane</v>
          </cell>
          <cell r="H193">
            <v>324</v>
          </cell>
          <cell r="I193" t="str">
            <v>Norte</v>
          </cell>
        </row>
        <row r="194">
          <cell r="D194">
            <v>3</v>
          </cell>
          <cell r="E194">
            <v>44214</v>
          </cell>
          <cell r="F194" t="str">
            <v>Porto de Galinhas (PE)</v>
          </cell>
          <cell r="G194" t="str">
            <v>João</v>
          </cell>
          <cell r="H194">
            <v>243</v>
          </cell>
          <cell r="I194" t="str">
            <v>Norte</v>
          </cell>
        </row>
        <row r="195">
          <cell r="D195">
            <v>3</v>
          </cell>
          <cell r="E195">
            <v>44214</v>
          </cell>
          <cell r="F195" t="str">
            <v>Maragogi</v>
          </cell>
          <cell r="G195" t="str">
            <v>Guga</v>
          </cell>
          <cell r="H195">
            <v>324</v>
          </cell>
          <cell r="I195" t="str">
            <v>Norte</v>
          </cell>
        </row>
        <row r="196">
          <cell r="D196">
            <v>3</v>
          </cell>
          <cell r="E196">
            <v>44214</v>
          </cell>
          <cell r="F196" t="str">
            <v>Porto de Galinhas (PE)</v>
          </cell>
          <cell r="G196" t="str">
            <v>Crislane</v>
          </cell>
          <cell r="H196">
            <v>243</v>
          </cell>
          <cell r="I196" t="str">
            <v>Norte</v>
          </cell>
        </row>
        <row r="197">
          <cell r="D197">
            <v>3</v>
          </cell>
          <cell r="E197">
            <v>44214</v>
          </cell>
          <cell r="F197" t="str">
            <v>São Miguel dos Milagres</v>
          </cell>
          <cell r="G197" t="str">
            <v>Crislane</v>
          </cell>
          <cell r="H197">
            <v>135</v>
          </cell>
          <cell r="I197" t="str">
            <v>Norte</v>
          </cell>
        </row>
        <row r="198">
          <cell r="D198">
            <v>4</v>
          </cell>
          <cell r="E198">
            <v>44214</v>
          </cell>
          <cell r="F198" t="str">
            <v>Porto de Galinhas (PE)</v>
          </cell>
          <cell r="G198" t="str">
            <v>João</v>
          </cell>
          <cell r="H198">
            <v>324</v>
          </cell>
          <cell r="I198" t="str">
            <v>Norte</v>
          </cell>
        </row>
        <row r="199">
          <cell r="D199">
            <v>1</v>
          </cell>
          <cell r="E199">
            <v>44214</v>
          </cell>
          <cell r="F199" t="str">
            <v>Hibiscus Beach Club (Ipioca)</v>
          </cell>
          <cell r="G199" t="str">
            <v>Ana</v>
          </cell>
          <cell r="H199">
            <v>25</v>
          </cell>
          <cell r="I199" t="str">
            <v>Norte</v>
          </cell>
        </row>
        <row r="200">
          <cell r="D200">
            <v>3</v>
          </cell>
          <cell r="E200">
            <v>44214</v>
          </cell>
          <cell r="F200" t="str">
            <v>Dunas de Marapé</v>
          </cell>
          <cell r="G200" t="str">
            <v>Pedro</v>
          </cell>
          <cell r="H200">
            <v>135</v>
          </cell>
          <cell r="I200" t="str">
            <v>Sul</v>
          </cell>
        </row>
        <row r="201">
          <cell r="D201">
            <v>2</v>
          </cell>
          <cell r="E201">
            <v>44214</v>
          </cell>
          <cell r="F201" t="str">
            <v>Foz do São Francisco</v>
          </cell>
          <cell r="G201" t="str">
            <v>Marcelo</v>
          </cell>
          <cell r="H201">
            <v>90</v>
          </cell>
          <cell r="I201" t="str">
            <v>Sul</v>
          </cell>
        </row>
        <row r="202">
          <cell r="D202">
            <v>3</v>
          </cell>
          <cell r="E202">
            <v>44214</v>
          </cell>
          <cell r="F202" t="str">
            <v>9 Ilhas</v>
          </cell>
          <cell r="G202" t="str">
            <v>João</v>
          </cell>
          <cell r="H202">
            <v>243</v>
          </cell>
          <cell r="I202" t="str">
            <v>Sul</v>
          </cell>
        </row>
        <row r="203">
          <cell r="D203">
            <v>3</v>
          </cell>
          <cell r="E203">
            <v>44215</v>
          </cell>
          <cell r="F203" t="str">
            <v>Francês + Gunga</v>
          </cell>
          <cell r="G203" t="str">
            <v>Guga</v>
          </cell>
          <cell r="H203">
            <v>67.5</v>
          </cell>
          <cell r="I203" t="str">
            <v>Sul</v>
          </cell>
        </row>
        <row r="204">
          <cell r="D204">
            <v>3</v>
          </cell>
          <cell r="E204">
            <v>44215</v>
          </cell>
          <cell r="F204" t="str">
            <v>Dunas de Marapé</v>
          </cell>
          <cell r="G204" t="str">
            <v>Crislane</v>
          </cell>
          <cell r="H204">
            <v>135</v>
          </cell>
          <cell r="I204" t="str">
            <v>Sul</v>
          </cell>
        </row>
        <row r="205">
          <cell r="D205">
            <v>3</v>
          </cell>
          <cell r="E205">
            <v>44215</v>
          </cell>
          <cell r="F205" t="str">
            <v>9 Ilhas</v>
          </cell>
          <cell r="G205" t="str">
            <v>Guga</v>
          </cell>
          <cell r="H205">
            <v>243</v>
          </cell>
          <cell r="I205" t="str">
            <v>Sul</v>
          </cell>
        </row>
        <row r="206">
          <cell r="D206">
            <v>3</v>
          </cell>
          <cell r="E206">
            <v>44215</v>
          </cell>
          <cell r="F206" t="str">
            <v>Corais Beach Club</v>
          </cell>
          <cell r="G206" t="str">
            <v>João</v>
          </cell>
          <cell r="H206">
            <v>67.5</v>
          </cell>
          <cell r="I206" t="str">
            <v>Norte</v>
          </cell>
        </row>
        <row r="207">
          <cell r="D207">
            <v>1</v>
          </cell>
          <cell r="E207">
            <v>44215</v>
          </cell>
          <cell r="F207" t="str">
            <v>Corais Beach Club</v>
          </cell>
          <cell r="G207" t="str">
            <v>Marcelo</v>
          </cell>
          <cell r="H207">
            <v>25</v>
          </cell>
          <cell r="I207" t="str">
            <v>Norte</v>
          </cell>
        </row>
        <row r="208">
          <cell r="D208">
            <v>4</v>
          </cell>
          <cell r="E208">
            <v>44215</v>
          </cell>
          <cell r="F208" t="str">
            <v>São Miguel dos Milagres</v>
          </cell>
          <cell r="G208" t="str">
            <v>João</v>
          </cell>
          <cell r="H208">
            <v>180</v>
          </cell>
          <cell r="I208" t="str">
            <v>Norte</v>
          </cell>
        </row>
        <row r="209">
          <cell r="D209">
            <v>4</v>
          </cell>
          <cell r="E209">
            <v>44216</v>
          </cell>
          <cell r="F209" t="str">
            <v>Maragogi</v>
          </cell>
          <cell r="G209" t="str">
            <v>Ana</v>
          </cell>
          <cell r="H209">
            <v>432</v>
          </cell>
          <cell r="I209" t="str">
            <v>Norte</v>
          </cell>
        </row>
        <row r="210">
          <cell r="D210">
            <v>4</v>
          </cell>
          <cell r="E210">
            <v>44216</v>
          </cell>
          <cell r="F210" t="str">
            <v>Maragogi</v>
          </cell>
          <cell r="G210" t="str">
            <v>Ana</v>
          </cell>
          <cell r="H210">
            <v>432</v>
          </cell>
          <cell r="I210" t="str">
            <v>Norte</v>
          </cell>
        </row>
        <row r="211">
          <cell r="D211">
            <v>3</v>
          </cell>
          <cell r="E211">
            <v>44216</v>
          </cell>
          <cell r="F211" t="str">
            <v>Canions do São Francisco</v>
          </cell>
          <cell r="G211" t="str">
            <v>Crislane</v>
          </cell>
          <cell r="H211">
            <v>270</v>
          </cell>
          <cell r="I211" t="str">
            <v>Sul</v>
          </cell>
        </row>
        <row r="212">
          <cell r="D212">
            <v>3</v>
          </cell>
          <cell r="E212">
            <v>44216</v>
          </cell>
          <cell r="F212" t="str">
            <v>Capitão Nicolas</v>
          </cell>
          <cell r="G212" t="str">
            <v>Crislane</v>
          </cell>
          <cell r="H212">
            <v>94.5</v>
          </cell>
          <cell r="I212" t="str">
            <v>Norte</v>
          </cell>
        </row>
        <row r="213">
          <cell r="D213">
            <v>1</v>
          </cell>
          <cell r="E213">
            <v>44217</v>
          </cell>
          <cell r="F213" t="str">
            <v>Francês + Gunga</v>
          </cell>
          <cell r="G213" t="str">
            <v>Crislane</v>
          </cell>
          <cell r="H213">
            <v>25</v>
          </cell>
          <cell r="I213" t="str">
            <v>Sul</v>
          </cell>
        </row>
        <row r="214">
          <cell r="D214">
            <v>3</v>
          </cell>
          <cell r="E214">
            <v>44217</v>
          </cell>
          <cell r="F214" t="str">
            <v>Maragogi</v>
          </cell>
          <cell r="G214" t="str">
            <v>Crislane</v>
          </cell>
          <cell r="H214">
            <v>324</v>
          </cell>
          <cell r="I214" t="str">
            <v>Norte</v>
          </cell>
        </row>
        <row r="215">
          <cell r="D215">
            <v>2</v>
          </cell>
          <cell r="E215">
            <v>44217</v>
          </cell>
          <cell r="F215" t="str">
            <v>São Miguel dos Milagres</v>
          </cell>
          <cell r="G215" t="str">
            <v>Crislane</v>
          </cell>
          <cell r="H215">
            <v>90</v>
          </cell>
          <cell r="I215" t="str">
            <v>Norte</v>
          </cell>
        </row>
        <row r="216">
          <cell r="D216">
            <v>1</v>
          </cell>
          <cell r="E216">
            <v>44217</v>
          </cell>
          <cell r="F216" t="str">
            <v>Porto de Galinhas (PE)</v>
          </cell>
          <cell r="G216" t="str">
            <v>João</v>
          </cell>
          <cell r="H216">
            <v>90</v>
          </cell>
          <cell r="I216" t="str">
            <v>Norte</v>
          </cell>
        </row>
        <row r="217">
          <cell r="D217">
            <v>3</v>
          </cell>
          <cell r="E217">
            <v>44217</v>
          </cell>
          <cell r="F217" t="str">
            <v>Porto de Galinhas (PE)</v>
          </cell>
          <cell r="G217" t="str">
            <v>João</v>
          </cell>
          <cell r="H217">
            <v>243</v>
          </cell>
          <cell r="I217" t="str">
            <v>Norte</v>
          </cell>
        </row>
        <row r="218">
          <cell r="D218">
            <v>2</v>
          </cell>
          <cell r="E218">
            <v>44217</v>
          </cell>
          <cell r="F218" t="str">
            <v>Porto de Galinhas (PE)</v>
          </cell>
          <cell r="G218" t="str">
            <v>Crislane</v>
          </cell>
          <cell r="H218">
            <v>162</v>
          </cell>
          <cell r="I218" t="str">
            <v>Norte</v>
          </cell>
        </row>
        <row r="219">
          <cell r="D219">
            <v>1</v>
          </cell>
          <cell r="E219">
            <v>44217</v>
          </cell>
          <cell r="F219" t="str">
            <v>Maragogi</v>
          </cell>
          <cell r="G219" t="str">
            <v>João</v>
          </cell>
          <cell r="H219">
            <v>120</v>
          </cell>
          <cell r="I219" t="str">
            <v>Norte</v>
          </cell>
        </row>
        <row r="220">
          <cell r="D220">
            <v>3</v>
          </cell>
          <cell r="E220">
            <v>44217</v>
          </cell>
          <cell r="F220" t="str">
            <v>Maragogi</v>
          </cell>
          <cell r="G220" t="str">
            <v>Guga</v>
          </cell>
          <cell r="H220">
            <v>324</v>
          </cell>
          <cell r="I220" t="str">
            <v>Norte</v>
          </cell>
        </row>
        <row r="221">
          <cell r="D221">
            <v>4</v>
          </cell>
          <cell r="E221">
            <v>44217</v>
          </cell>
          <cell r="F221" t="str">
            <v>Porto de Galinhas (PE)</v>
          </cell>
          <cell r="G221" t="str">
            <v>João</v>
          </cell>
          <cell r="H221">
            <v>324</v>
          </cell>
          <cell r="I221" t="str">
            <v>Norte</v>
          </cell>
        </row>
        <row r="222">
          <cell r="D222">
            <v>3</v>
          </cell>
          <cell r="E222">
            <v>44217</v>
          </cell>
          <cell r="F222" t="str">
            <v>Maragogi</v>
          </cell>
          <cell r="G222" t="str">
            <v>Ana</v>
          </cell>
          <cell r="H222">
            <v>324</v>
          </cell>
          <cell r="I222" t="str">
            <v>Norte</v>
          </cell>
        </row>
        <row r="223">
          <cell r="D223">
            <v>3</v>
          </cell>
          <cell r="E223">
            <v>44217</v>
          </cell>
          <cell r="F223" t="str">
            <v>São Miguel dos Milagres</v>
          </cell>
          <cell r="G223" t="str">
            <v>João</v>
          </cell>
          <cell r="H223">
            <v>135</v>
          </cell>
          <cell r="I223" t="str">
            <v>Norte</v>
          </cell>
        </row>
        <row r="224">
          <cell r="D224">
            <v>3</v>
          </cell>
          <cell r="E224">
            <v>44217</v>
          </cell>
          <cell r="F224" t="str">
            <v>Maragogi</v>
          </cell>
          <cell r="G224" t="str">
            <v>Marcelo</v>
          </cell>
          <cell r="H224">
            <v>324</v>
          </cell>
          <cell r="I224" t="str">
            <v>Norte</v>
          </cell>
        </row>
        <row r="225">
          <cell r="D225">
            <v>4</v>
          </cell>
          <cell r="E225">
            <v>44217</v>
          </cell>
          <cell r="F225" t="str">
            <v>Foz do São Francisco</v>
          </cell>
          <cell r="G225" t="str">
            <v>João</v>
          </cell>
          <cell r="H225">
            <v>180</v>
          </cell>
          <cell r="I225" t="str">
            <v>Sul</v>
          </cell>
        </row>
        <row r="226">
          <cell r="D226">
            <v>1</v>
          </cell>
          <cell r="E226">
            <v>44217</v>
          </cell>
          <cell r="F226" t="str">
            <v>9 Ilhas</v>
          </cell>
          <cell r="G226" t="str">
            <v>Crislane</v>
          </cell>
          <cell r="H226">
            <v>90</v>
          </cell>
          <cell r="I226" t="str">
            <v>Sul</v>
          </cell>
        </row>
        <row r="227">
          <cell r="D227">
            <v>1</v>
          </cell>
          <cell r="E227">
            <v>44217</v>
          </cell>
          <cell r="F227" t="str">
            <v>Porto de Galinhas (PE)</v>
          </cell>
          <cell r="G227" t="str">
            <v>João</v>
          </cell>
          <cell r="H227">
            <v>90</v>
          </cell>
          <cell r="I227" t="str">
            <v>Norte</v>
          </cell>
        </row>
        <row r="228">
          <cell r="D228">
            <v>3</v>
          </cell>
          <cell r="E228">
            <v>44218</v>
          </cell>
          <cell r="F228" t="str">
            <v>Francês + Gunga</v>
          </cell>
          <cell r="G228" t="str">
            <v>Ana</v>
          </cell>
          <cell r="H228">
            <v>67.5</v>
          </cell>
          <cell r="I228" t="str">
            <v>Sul</v>
          </cell>
        </row>
        <row r="229">
          <cell r="D229">
            <v>1</v>
          </cell>
          <cell r="E229">
            <v>44218</v>
          </cell>
          <cell r="F229" t="str">
            <v>Santuário Eco Santa Teresa</v>
          </cell>
          <cell r="G229" t="str">
            <v>Marcelo</v>
          </cell>
          <cell r="H229">
            <v>80</v>
          </cell>
          <cell r="I229" t="str">
            <v>Sul</v>
          </cell>
        </row>
        <row r="230">
          <cell r="D230">
            <v>3</v>
          </cell>
          <cell r="E230">
            <v>44218</v>
          </cell>
          <cell r="F230" t="str">
            <v>Capitão Nicolas</v>
          </cell>
          <cell r="G230" t="str">
            <v>Ana</v>
          </cell>
          <cell r="H230">
            <v>94.5</v>
          </cell>
          <cell r="I230" t="str">
            <v>Norte</v>
          </cell>
        </row>
        <row r="231">
          <cell r="D231">
            <v>3</v>
          </cell>
          <cell r="E231">
            <v>44218</v>
          </cell>
          <cell r="F231" t="str">
            <v>Capitão Nicolas</v>
          </cell>
          <cell r="G231" t="str">
            <v>Ana</v>
          </cell>
          <cell r="H231">
            <v>94.5</v>
          </cell>
          <cell r="I231" t="str">
            <v>Norte</v>
          </cell>
        </row>
        <row r="232">
          <cell r="D232">
            <v>4</v>
          </cell>
          <cell r="E232">
            <v>44218</v>
          </cell>
          <cell r="F232" t="str">
            <v>Maragogi</v>
          </cell>
          <cell r="G232" t="str">
            <v>João</v>
          </cell>
          <cell r="H232">
            <v>432</v>
          </cell>
          <cell r="I232" t="str">
            <v>Norte</v>
          </cell>
        </row>
        <row r="233">
          <cell r="D233">
            <v>4</v>
          </cell>
          <cell r="E233">
            <v>44218</v>
          </cell>
          <cell r="F233" t="str">
            <v>Corais Beach Club</v>
          </cell>
          <cell r="G233" t="str">
            <v>Guga</v>
          </cell>
          <cell r="H233">
            <v>90</v>
          </cell>
          <cell r="I233" t="str">
            <v>Norte</v>
          </cell>
        </row>
        <row r="234">
          <cell r="D234">
            <v>1</v>
          </cell>
          <cell r="E234">
            <v>44219</v>
          </cell>
          <cell r="F234" t="str">
            <v>Francês + Gunga</v>
          </cell>
          <cell r="G234" t="str">
            <v>Ana</v>
          </cell>
          <cell r="H234">
            <v>25</v>
          </cell>
          <cell r="I234" t="str">
            <v>Sul</v>
          </cell>
        </row>
        <row r="235">
          <cell r="D235">
            <v>1</v>
          </cell>
          <cell r="E235">
            <v>44219</v>
          </cell>
          <cell r="F235" t="str">
            <v>Francês + Gunga</v>
          </cell>
          <cell r="G235" t="str">
            <v>Crislane</v>
          </cell>
          <cell r="H235">
            <v>25</v>
          </cell>
          <cell r="I235" t="str">
            <v>Sul</v>
          </cell>
        </row>
        <row r="236">
          <cell r="D236">
            <v>3</v>
          </cell>
          <cell r="E236">
            <v>44219</v>
          </cell>
          <cell r="F236" t="str">
            <v>Porto de Galinhas (PE)</v>
          </cell>
          <cell r="G236" t="str">
            <v>Ana</v>
          </cell>
          <cell r="H236">
            <v>243</v>
          </cell>
          <cell r="I236" t="str">
            <v>Norte</v>
          </cell>
        </row>
        <row r="237">
          <cell r="D237">
            <v>4</v>
          </cell>
          <cell r="E237">
            <v>44219</v>
          </cell>
          <cell r="F237" t="str">
            <v>Maragogi</v>
          </cell>
          <cell r="G237" t="str">
            <v>Marcelo</v>
          </cell>
          <cell r="H237">
            <v>432</v>
          </cell>
          <cell r="I237" t="str">
            <v>Norte</v>
          </cell>
        </row>
        <row r="238">
          <cell r="D238">
            <v>4</v>
          </cell>
          <cell r="E238">
            <v>44219</v>
          </cell>
          <cell r="F238" t="str">
            <v>São Miguel dos Milagres</v>
          </cell>
          <cell r="G238" t="str">
            <v>Ana</v>
          </cell>
          <cell r="H238">
            <v>180</v>
          </cell>
          <cell r="I238" t="str">
            <v>Norte</v>
          </cell>
        </row>
        <row r="239">
          <cell r="D239">
            <v>1</v>
          </cell>
          <cell r="E239">
            <v>44219</v>
          </cell>
          <cell r="F239" t="str">
            <v>Santuário Eco Santa Teresa</v>
          </cell>
          <cell r="G239" t="str">
            <v>Marcelo</v>
          </cell>
          <cell r="H239">
            <v>80</v>
          </cell>
          <cell r="I239" t="str">
            <v>Sul</v>
          </cell>
        </row>
        <row r="240">
          <cell r="D240">
            <v>3</v>
          </cell>
          <cell r="E240">
            <v>44219</v>
          </cell>
          <cell r="F240" t="str">
            <v>Paripueira</v>
          </cell>
          <cell r="G240" t="str">
            <v>Marcelo</v>
          </cell>
          <cell r="H240">
            <v>67.5</v>
          </cell>
          <cell r="I240" t="str">
            <v>Norte</v>
          </cell>
        </row>
        <row r="241">
          <cell r="D241">
            <v>4</v>
          </cell>
          <cell r="E241">
            <v>44219</v>
          </cell>
          <cell r="F241" t="str">
            <v>9 Ilhas</v>
          </cell>
          <cell r="G241" t="str">
            <v>Guga</v>
          </cell>
          <cell r="H241">
            <v>324</v>
          </cell>
          <cell r="I241" t="str">
            <v>Sul</v>
          </cell>
        </row>
        <row r="242">
          <cell r="D242">
            <v>3</v>
          </cell>
          <cell r="E242">
            <v>44219</v>
          </cell>
          <cell r="F242" t="str">
            <v>Francês + Gunga</v>
          </cell>
          <cell r="G242" t="str">
            <v>Crislane</v>
          </cell>
          <cell r="H242">
            <v>67.5</v>
          </cell>
          <cell r="I242" t="str">
            <v>Sul</v>
          </cell>
        </row>
        <row r="243">
          <cell r="D243">
            <v>1</v>
          </cell>
          <cell r="E243">
            <v>44219</v>
          </cell>
          <cell r="F243" t="str">
            <v>Dunas de Marapé</v>
          </cell>
          <cell r="G243" t="str">
            <v>Pedro</v>
          </cell>
          <cell r="H243">
            <v>50</v>
          </cell>
          <cell r="I243" t="str">
            <v>Sul</v>
          </cell>
        </row>
        <row r="244">
          <cell r="D244">
            <v>1</v>
          </cell>
          <cell r="E244">
            <v>44219</v>
          </cell>
          <cell r="F244" t="str">
            <v>Canions do São Francisco</v>
          </cell>
          <cell r="G244" t="str">
            <v>Pedro</v>
          </cell>
          <cell r="H244">
            <v>100</v>
          </cell>
          <cell r="I244" t="str">
            <v>Sul</v>
          </cell>
        </row>
        <row r="245">
          <cell r="D245">
            <v>1</v>
          </cell>
          <cell r="E245">
            <v>44220</v>
          </cell>
          <cell r="F245" t="str">
            <v>Francês + Gunga</v>
          </cell>
          <cell r="G245" t="str">
            <v>Guga</v>
          </cell>
          <cell r="H245">
            <v>25</v>
          </cell>
          <cell r="I245" t="str">
            <v>Sul</v>
          </cell>
        </row>
        <row r="246">
          <cell r="D246">
            <v>2</v>
          </cell>
          <cell r="E246">
            <v>44220</v>
          </cell>
          <cell r="F246" t="str">
            <v>São Miguel dos Milagres</v>
          </cell>
          <cell r="G246" t="str">
            <v>Guga</v>
          </cell>
          <cell r="H246">
            <v>90</v>
          </cell>
          <cell r="I246" t="str">
            <v>Norte</v>
          </cell>
        </row>
        <row r="247">
          <cell r="D247">
            <v>3</v>
          </cell>
          <cell r="E247">
            <v>44220</v>
          </cell>
          <cell r="F247" t="str">
            <v>Porto de Galinhas (PE)</v>
          </cell>
          <cell r="G247" t="str">
            <v>Crislane</v>
          </cell>
          <cell r="H247">
            <v>243</v>
          </cell>
          <cell r="I247" t="str">
            <v>Norte</v>
          </cell>
        </row>
        <row r="248">
          <cell r="D248">
            <v>1</v>
          </cell>
          <cell r="E248">
            <v>44220</v>
          </cell>
          <cell r="F248" t="str">
            <v>Maragogi</v>
          </cell>
          <cell r="G248" t="str">
            <v>Guga</v>
          </cell>
          <cell r="H248">
            <v>120</v>
          </cell>
          <cell r="I248" t="str">
            <v>Norte</v>
          </cell>
        </row>
        <row r="249">
          <cell r="D249">
            <v>4</v>
          </cell>
          <cell r="E249">
            <v>44220</v>
          </cell>
          <cell r="F249" t="str">
            <v>Porto de Galinhas (PE)</v>
          </cell>
          <cell r="G249" t="str">
            <v>João</v>
          </cell>
          <cell r="H249">
            <v>324</v>
          </cell>
          <cell r="I249" t="str">
            <v>Norte</v>
          </cell>
        </row>
        <row r="250">
          <cell r="D250">
            <v>4</v>
          </cell>
          <cell r="E250">
            <v>44220</v>
          </cell>
          <cell r="F250" t="str">
            <v>9 Ilhas</v>
          </cell>
          <cell r="G250" t="str">
            <v>Ana</v>
          </cell>
          <cell r="H250">
            <v>324</v>
          </cell>
          <cell r="I250" t="str">
            <v>Sul</v>
          </cell>
        </row>
        <row r="251">
          <cell r="D251">
            <v>5</v>
          </cell>
          <cell r="E251">
            <v>44220</v>
          </cell>
          <cell r="F251" t="str">
            <v>9 Ilhas</v>
          </cell>
          <cell r="G251" t="str">
            <v>Crislane</v>
          </cell>
          <cell r="H251">
            <v>405</v>
          </cell>
          <cell r="I251" t="str">
            <v>Sul</v>
          </cell>
        </row>
        <row r="252">
          <cell r="D252">
            <v>4</v>
          </cell>
          <cell r="E252">
            <v>44220</v>
          </cell>
          <cell r="F252" t="str">
            <v>Corais Beach Club</v>
          </cell>
          <cell r="G252" t="str">
            <v>Pedro</v>
          </cell>
          <cell r="H252">
            <v>90</v>
          </cell>
          <cell r="I252" t="str">
            <v>Norte</v>
          </cell>
        </row>
        <row r="253">
          <cell r="D253">
            <v>2</v>
          </cell>
          <cell r="E253">
            <v>44220</v>
          </cell>
          <cell r="F253" t="str">
            <v>São Miguel dos Milagres</v>
          </cell>
          <cell r="G253" t="str">
            <v>Crislane</v>
          </cell>
          <cell r="H253">
            <v>90</v>
          </cell>
          <cell r="I253" t="str">
            <v>Norte</v>
          </cell>
        </row>
        <row r="254">
          <cell r="D254">
            <v>4</v>
          </cell>
          <cell r="E254">
            <v>44220</v>
          </cell>
          <cell r="F254" t="str">
            <v>Corais Beach Club</v>
          </cell>
          <cell r="G254" t="str">
            <v>Ana</v>
          </cell>
          <cell r="H254">
            <v>90</v>
          </cell>
          <cell r="I254" t="str">
            <v>Norte</v>
          </cell>
        </row>
        <row r="255">
          <cell r="D255">
            <v>1</v>
          </cell>
          <cell r="E255">
            <v>44220</v>
          </cell>
          <cell r="F255" t="str">
            <v>Capitão Nicolas</v>
          </cell>
          <cell r="G255" t="str">
            <v>Ana</v>
          </cell>
          <cell r="H255">
            <v>35</v>
          </cell>
          <cell r="I255" t="str">
            <v>Norte</v>
          </cell>
        </row>
        <row r="256">
          <cell r="D256">
            <v>3</v>
          </cell>
          <cell r="E256">
            <v>44220</v>
          </cell>
          <cell r="F256" t="str">
            <v>Hibiscus Beach Club (Ipioca)</v>
          </cell>
          <cell r="G256" t="str">
            <v>João</v>
          </cell>
          <cell r="H256">
            <v>67.5</v>
          </cell>
          <cell r="I256" t="str">
            <v>Norte</v>
          </cell>
        </row>
        <row r="257">
          <cell r="D257">
            <v>3</v>
          </cell>
          <cell r="E257">
            <v>44220</v>
          </cell>
          <cell r="F257" t="str">
            <v>9 Ilhas</v>
          </cell>
          <cell r="G257" t="str">
            <v>Pedro</v>
          </cell>
          <cell r="H257">
            <v>243</v>
          </cell>
          <cell r="I257" t="str">
            <v>Sul</v>
          </cell>
        </row>
        <row r="258">
          <cell r="D258">
            <v>3</v>
          </cell>
          <cell r="E258">
            <v>44221</v>
          </cell>
          <cell r="F258" t="str">
            <v>Maragogi</v>
          </cell>
          <cell r="G258" t="str">
            <v>Crislane</v>
          </cell>
          <cell r="H258">
            <v>324</v>
          </cell>
          <cell r="I258" t="str">
            <v>Norte</v>
          </cell>
        </row>
        <row r="259">
          <cell r="D259">
            <v>1</v>
          </cell>
          <cell r="E259">
            <v>44221</v>
          </cell>
          <cell r="F259" t="str">
            <v>São Miguel dos Milagres</v>
          </cell>
          <cell r="G259" t="str">
            <v>Guga</v>
          </cell>
          <cell r="H259">
            <v>50</v>
          </cell>
          <cell r="I259" t="str">
            <v>Norte</v>
          </cell>
        </row>
        <row r="260">
          <cell r="D260">
            <v>4</v>
          </cell>
          <cell r="E260">
            <v>44221</v>
          </cell>
          <cell r="F260" t="str">
            <v>Porto de Galinhas (PE)</v>
          </cell>
          <cell r="G260" t="str">
            <v>Crislane</v>
          </cell>
          <cell r="H260">
            <v>324</v>
          </cell>
          <cell r="I260" t="str">
            <v>Norte</v>
          </cell>
        </row>
        <row r="261">
          <cell r="D261">
            <v>4</v>
          </cell>
          <cell r="E261">
            <v>44221</v>
          </cell>
          <cell r="F261" t="str">
            <v>Maragogi</v>
          </cell>
          <cell r="G261" t="str">
            <v>Crislane</v>
          </cell>
          <cell r="H261">
            <v>432</v>
          </cell>
          <cell r="I261" t="str">
            <v>Norte</v>
          </cell>
        </row>
        <row r="262">
          <cell r="D262">
            <v>4</v>
          </cell>
          <cell r="E262">
            <v>44221</v>
          </cell>
          <cell r="F262" t="str">
            <v>São Miguel dos Milagres</v>
          </cell>
          <cell r="G262" t="str">
            <v>Ana</v>
          </cell>
          <cell r="H262">
            <v>180</v>
          </cell>
          <cell r="I262" t="str">
            <v>Norte</v>
          </cell>
        </row>
        <row r="263">
          <cell r="D263">
            <v>4</v>
          </cell>
          <cell r="E263">
            <v>44221</v>
          </cell>
          <cell r="F263" t="str">
            <v>Santuário Eco Santa Teresa</v>
          </cell>
          <cell r="G263" t="str">
            <v>Guga</v>
          </cell>
          <cell r="H263">
            <v>288</v>
          </cell>
          <cell r="I263" t="str">
            <v>Sul</v>
          </cell>
        </row>
        <row r="264">
          <cell r="D264">
            <v>4</v>
          </cell>
          <cell r="E264">
            <v>44221</v>
          </cell>
          <cell r="F264" t="str">
            <v>Maragogi</v>
          </cell>
          <cell r="G264" t="str">
            <v>João</v>
          </cell>
          <cell r="H264">
            <v>432</v>
          </cell>
          <cell r="I264" t="str">
            <v>Norte</v>
          </cell>
        </row>
        <row r="265">
          <cell r="D265">
            <v>4</v>
          </cell>
          <cell r="E265">
            <v>44222</v>
          </cell>
          <cell r="F265" t="str">
            <v>Francês + Gunga</v>
          </cell>
          <cell r="G265" t="str">
            <v>João</v>
          </cell>
          <cell r="H265">
            <v>90</v>
          </cell>
          <cell r="I265" t="str">
            <v>Sul</v>
          </cell>
        </row>
        <row r="266">
          <cell r="D266">
            <v>1</v>
          </cell>
          <cell r="E266">
            <v>44222</v>
          </cell>
          <cell r="F266" t="str">
            <v>Francês + Gunga</v>
          </cell>
          <cell r="G266" t="str">
            <v>Guga</v>
          </cell>
          <cell r="H266">
            <v>25</v>
          </cell>
          <cell r="I266" t="str">
            <v>Sul</v>
          </cell>
        </row>
        <row r="267">
          <cell r="D267">
            <v>3</v>
          </cell>
          <cell r="E267">
            <v>44222</v>
          </cell>
          <cell r="F267" t="str">
            <v>Maragogi</v>
          </cell>
          <cell r="G267" t="str">
            <v>Guga</v>
          </cell>
          <cell r="H267">
            <v>324</v>
          </cell>
          <cell r="I267" t="str">
            <v>Norte</v>
          </cell>
        </row>
        <row r="268">
          <cell r="D268">
            <v>3</v>
          </cell>
          <cell r="E268">
            <v>44222</v>
          </cell>
          <cell r="F268" t="str">
            <v>São Miguel dos Milagres</v>
          </cell>
          <cell r="G268" t="str">
            <v>Guga</v>
          </cell>
          <cell r="H268">
            <v>135</v>
          </cell>
          <cell r="I268" t="str">
            <v>Norte</v>
          </cell>
        </row>
        <row r="269">
          <cell r="D269">
            <v>4</v>
          </cell>
          <cell r="E269">
            <v>44222</v>
          </cell>
          <cell r="F269" t="str">
            <v>São Miguel dos Milagres</v>
          </cell>
          <cell r="G269" t="str">
            <v>Crislane</v>
          </cell>
          <cell r="H269">
            <v>180</v>
          </cell>
          <cell r="I269" t="str">
            <v>Norte</v>
          </cell>
        </row>
        <row r="270">
          <cell r="D270">
            <v>4</v>
          </cell>
          <cell r="E270">
            <v>44222</v>
          </cell>
          <cell r="F270" t="str">
            <v>Porto de Galinhas (PE)</v>
          </cell>
          <cell r="G270" t="str">
            <v>Ana</v>
          </cell>
          <cell r="H270">
            <v>324</v>
          </cell>
          <cell r="I270" t="str">
            <v>Norte</v>
          </cell>
        </row>
        <row r="271">
          <cell r="D271">
            <v>1</v>
          </cell>
          <cell r="E271">
            <v>44222</v>
          </cell>
          <cell r="F271" t="str">
            <v>Praia de Carneiros (PE)</v>
          </cell>
          <cell r="G271" t="str">
            <v>Marcelo</v>
          </cell>
          <cell r="H271">
            <v>100</v>
          </cell>
          <cell r="I271" t="str">
            <v>Norte</v>
          </cell>
        </row>
        <row r="272">
          <cell r="D272">
            <v>2</v>
          </cell>
          <cell r="E272">
            <v>44222</v>
          </cell>
          <cell r="F272" t="str">
            <v>Porto de Galinhas (PE)</v>
          </cell>
          <cell r="G272" t="str">
            <v>Guga</v>
          </cell>
          <cell r="H272">
            <v>162</v>
          </cell>
          <cell r="I272" t="str">
            <v>Norte</v>
          </cell>
        </row>
        <row r="273">
          <cell r="D273">
            <v>3</v>
          </cell>
          <cell r="E273">
            <v>44222</v>
          </cell>
          <cell r="F273" t="str">
            <v>Praia de Carneiros (PE)</v>
          </cell>
          <cell r="G273" t="str">
            <v>Ana</v>
          </cell>
          <cell r="H273">
            <v>270</v>
          </cell>
          <cell r="I273" t="str">
            <v>Norte</v>
          </cell>
        </row>
        <row r="274">
          <cell r="D274">
            <v>2</v>
          </cell>
          <cell r="E274">
            <v>44222</v>
          </cell>
          <cell r="F274" t="str">
            <v>Santuário Eco Santa Teresa</v>
          </cell>
          <cell r="G274" t="str">
            <v>Ana</v>
          </cell>
          <cell r="H274">
            <v>144</v>
          </cell>
          <cell r="I274" t="str">
            <v>Sul</v>
          </cell>
        </row>
        <row r="275">
          <cell r="D275">
            <v>2</v>
          </cell>
          <cell r="E275">
            <v>44222</v>
          </cell>
          <cell r="F275" t="str">
            <v>Corais Beach Club</v>
          </cell>
          <cell r="G275" t="str">
            <v>Ana</v>
          </cell>
          <cell r="H275">
            <v>45</v>
          </cell>
          <cell r="I275" t="str">
            <v>Norte</v>
          </cell>
        </row>
        <row r="276">
          <cell r="D276">
            <v>2</v>
          </cell>
          <cell r="E276">
            <v>44223</v>
          </cell>
          <cell r="F276" t="str">
            <v>Maragogi</v>
          </cell>
          <cell r="G276" t="str">
            <v>João</v>
          </cell>
          <cell r="H276">
            <v>216</v>
          </cell>
          <cell r="I276" t="str">
            <v>Norte</v>
          </cell>
        </row>
        <row r="277">
          <cell r="D277">
            <v>4</v>
          </cell>
          <cell r="E277">
            <v>44223</v>
          </cell>
          <cell r="F277" t="str">
            <v>Porto de Galinhas (PE)</v>
          </cell>
          <cell r="G277" t="str">
            <v>Crislane</v>
          </cell>
          <cell r="H277">
            <v>324</v>
          </cell>
          <cell r="I277" t="str">
            <v>Norte</v>
          </cell>
        </row>
        <row r="278">
          <cell r="D278">
            <v>4</v>
          </cell>
          <cell r="E278">
            <v>44223</v>
          </cell>
          <cell r="F278" t="str">
            <v>Santuário Eco Santa Teresa</v>
          </cell>
          <cell r="G278" t="str">
            <v>Pedro</v>
          </cell>
          <cell r="H278">
            <v>288</v>
          </cell>
          <cell r="I278" t="str">
            <v>Sul</v>
          </cell>
        </row>
        <row r="279">
          <cell r="D279">
            <v>2</v>
          </cell>
          <cell r="E279">
            <v>44223</v>
          </cell>
          <cell r="F279" t="str">
            <v>Capitão Nicolas</v>
          </cell>
          <cell r="G279" t="str">
            <v>Crislane</v>
          </cell>
          <cell r="H279">
            <v>63</v>
          </cell>
          <cell r="I279" t="str">
            <v>Norte</v>
          </cell>
        </row>
        <row r="280">
          <cell r="D280">
            <v>3</v>
          </cell>
          <cell r="E280">
            <v>44223</v>
          </cell>
          <cell r="F280" t="str">
            <v>Corais Beach Club</v>
          </cell>
          <cell r="G280" t="str">
            <v>Guga</v>
          </cell>
          <cell r="H280">
            <v>67.5</v>
          </cell>
          <cell r="I280" t="str">
            <v>Norte</v>
          </cell>
        </row>
        <row r="281">
          <cell r="D281">
            <v>4</v>
          </cell>
          <cell r="E281">
            <v>44223</v>
          </cell>
          <cell r="F281" t="str">
            <v>Francês + Gunga</v>
          </cell>
          <cell r="G281" t="str">
            <v>João</v>
          </cell>
          <cell r="H281">
            <v>90</v>
          </cell>
          <cell r="I281" t="str">
            <v>Sul</v>
          </cell>
        </row>
        <row r="282">
          <cell r="D282">
            <v>2</v>
          </cell>
          <cell r="E282">
            <v>44223</v>
          </cell>
          <cell r="F282" t="str">
            <v>Dunas de Marapé</v>
          </cell>
          <cell r="G282" t="str">
            <v>João</v>
          </cell>
          <cell r="H282">
            <v>90</v>
          </cell>
          <cell r="I282" t="str">
            <v>Sul</v>
          </cell>
        </row>
        <row r="283">
          <cell r="D283">
            <v>3</v>
          </cell>
          <cell r="E283">
            <v>44223</v>
          </cell>
          <cell r="F283" t="str">
            <v>Santuário Eco Santa Teresa</v>
          </cell>
          <cell r="G283" t="str">
            <v>João</v>
          </cell>
          <cell r="H283">
            <v>216</v>
          </cell>
          <cell r="I283" t="str">
            <v>Sul</v>
          </cell>
        </row>
        <row r="284">
          <cell r="D284">
            <v>2</v>
          </cell>
          <cell r="E284">
            <v>44223</v>
          </cell>
          <cell r="F284" t="str">
            <v>Praia de Carneiros (PE)</v>
          </cell>
          <cell r="G284" t="str">
            <v>Crislane</v>
          </cell>
          <cell r="H284">
            <v>180</v>
          </cell>
          <cell r="I284" t="str">
            <v>Norte</v>
          </cell>
        </row>
        <row r="285">
          <cell r="D285">
            <v>4</v>
          </cell>
          <cell r="E285">
            <v>44224</v>
          </cell>
          <cell r="F285" t="str">
            <v>Maragogi</v>
          </cell>
          <cell r="G285" t="str">
            <v>Ana</v>
          </cell>
          <cell r="H285">
            <v>432</v>
          </cell>
          <cell r="I285" t="str">
            <v>Norte</v>
          </cell>
        </row>
        <row r="286">
          <cell r="D286">
            <v>1</v>
          </cell>
          <cell r="E286">
            <v>44224</v>
          </cell>
          <cell r="F286" t="str">
            <v>Maragogi</v>
          </cell>
          <cell r="G286" t="str">
            <v>João</v>
          </cell>
          <cell r="H286">
            <v>120</v>
          </cell>
          <cell r="I286" t="str">
            <v>Norte</v>
          </cell>
        </row>
        <row r="287">
          <cell r="D287">
            <v>1</v>
          </cell>
          <cell r="E287">
            <v>44224</v>
          </cell>
          <cell r="F287" t="str">
            <v>São Miguel dos Milagres</v>
          </cell>
          <cell r="G287" t="str">
            <v>Guga</v>
          </cell>
          <cell r="H287">
            <v>50</v>
          </cell>
          <cell r="I287" t="str">
            <v>Norte</v>
          </cell>
        </row>
        <row r="288">
          <cell r="D288">
            <v>2</v>
          </cell>
          <cell r="E288">
            <v>44224</v>
          </cell>
          <cell r="F288" t="str">
            <v>São Miguel dos Milagres</v>
          </cell>
          <cell r="G288" t="str">
            <v>Ana</v>
          </cell>
          <cell r="H288">
            <v>90</v>
          </cell>
          <cell r="I288" t="str">
            <v>Norte</v>
          </cell>
        </row>
        <row r="289">
          <cell r="D289">
            <v>1</v>
          </cell>
          <cell r="E289">
            <v>44224</v>
          </cell>
          <cell r="F289" t="str">
            <v>São Miguel dos Milagres</v>
          </cell>
          <cell r="G289" t="str">
            <v>Guga</v>
          </cell>
          <cell r="H289">
            <v>50</v>
          </cell>
          <cell r="I289" t="str">
            <v>Norte</v>
          </cell>
        </row>
        <row r="290">
          <cell r="D290">
            <v>1</v>
          </cell>
          <cell r="E290">
            <v>44224</v>
          </cell>
          <cell r="F290" t="str">
            <v>São Miguel dos Milagres</v>
          </cell>
          <cell r="G290" t="str">
            <v>Crislane</v>
          </cell>
          <cell r="H290">
            <v>50</v>
          </cell>
          <cell r="I290" t="str">
            <v>Norte</v>
          </cell>
        </row>
        <row r="291">
          <cell r="D291">
            <v>1</v>
          </cell>
          <cell r="E291">
            <v>44224</v>
          </cell>
          <cell r="F291" t="str">
            <v>Porto de Galinhas (PE)</v>
          </cell>
          <cell r="G291" t="str">
            <v>João</v>
          </cell>
          <cell r="H291">
            <v>90</v>
          </cell>
          <cell r="I291" t="str">
            <v>Norte</v>
          </cell>
        </row>
        <row r="292">
          <cell r="D292">
            <v>3</v>
          </cell>
          <cell r="E292">
            <v>44224</v>
          </cell>
          <cell r="F292" t="str">
            <v>Maragogi</v>
          </cell>
          <cell r="G292" t="str">
            <v>Crislane</v>
          </cell>
          <cell r="H292">
            <v>324</v>
          </cell>
          <cell r="I292" t="str">
            <v>Norte</v>
          </cell>
        </row>
        <row r="293">
          <cell r="D293">
            <v>2</v>
          </cell>
          <cell r="E293">
            <v>44224</v>
          </cell>
          <cell r="F293" t="str">
            <v>Hibiscus Beach Club (Ipioca)</v>
          </cell>
          <cell r="G293" t="str">
            <v>Marcelo</v>
          </cell>
          <cell r="H293">
            <v>45</v>
          </cell>
          <cell r="I293" t="str">
            <v>Norte</v>
          </cell>
        </row>
        <row r="294">
          <cell r="D294">
            <v>4</v>
          </cell>
          <cell r="E294">
            <v>44224</v>
          </cell>
          <cell r="F294" t="str">
            <v>Corais Beach Club</v>
          </cell>
          <cell r="G294" t="str">
            <v>Marcelo</v>
          </cell>
          <cell r="H294">
            <v>90</v>
          </cell>
          <cell r="I294" t="str">
            <v>Norte</v>
          </cell>
        </row>
        <row r="295">
          <cell r="D295">
            <v>4</v>
          </cell>
          <cell r="E295">
            <v>44224</v>
          </cell>
          <cell r="F295" t="str">
            <v>Maragogi</v>
          </cell>
          <cell r="G295" t="str">
            <v>Ana</v>
          </cell>
          <cell r="H295">
            <v>432</v>
          </cell>
          <cell r="I295" t="str">
            <v>Norte</v>
          </cell>
        </row>
        <row r="296">
          <cell r="D296">
            <v>1</v>
          </cell>
          <cell r="E296">
            <v>44224</v>
          </cell>
          <cell r="F296" t="str">
            <v>Canions do São Francisco</v>
          </cell>
          <cell r="G296" t="str">
            <v>João</v>
          </cell>
          <cell r="H296">
            <v>100</v>
          </cell>
          <cell r="I296" t="str">
            <v>Sul</v>
          </cell>
        </row>
        <row r="297">
          <cell r="D297">
            <v>4</v>
          </cell>
          <cell r="E297">
            <v>44225</v>
          </cell>
          <cell r="F297" t="str">
            <v>São Miguel dos Milagres</v>
          </cell>
          <cell r="G297" t="str">
            <v>João</v>
          </cell>
          <cell r="H297">
            <v>180</v>
          </cell>
          <cell r="I297" t="str">
            <v>Norte</v>
          </cell>
        </row>
        <row r="298">
          <cell r="D298">
            <v>3</v>
          </cell>
          <cell r="E298">
            <v>44225</v>
          </cell>
          <cell r="F298" t="str">
            <v>Porto de Galinhas (PE)</v>
          </cell>
          <cell r="G298" t="str">
            <v>Crislane</v>
          </cell>
          <cell r="H298">
            <v>243</v>
          </cell>
          <cell r="I298" t="str">
            <v>Norte</v>
          </cell>
        </row>
        <row r="299">
          <cell r="D299">
            <v>4</v>
          </cell>
          <cell r="E299">
            <v>44225</v>
          </cell>
          <cell r="F299" t="str">
            <v>Maragogi</v>
          </cell>
          <cell r="G299" t="str">
            <v>Guga</v>
          </cell>
          <cell r="H299">
            <v>432</v>
          </cell>
          <cell r="I299" t="str">
            <v>Norte</v>
          </cell>
        </row>
        <row r="300">
          <cell r="D300">
            <v>1</v>
          </cell>
          <cell r="E300">
            <v>44225</v>
          </cell>
          <cell r="F300" t="str">
            <v>9 Ilhas</v>
          </cell>
          <cell r="G300" t="str">
            <v>Marcelo</v>
          </cell>
          <cell r="H300">
            <v>90</v>
          </cell>
          <cell r="I300" t="str">
            <v>Sul</v>
          </cell>
        </row>
        <row r="301">
          <cell r="D301">
            <v>1</v>
          </cell>
          <cell r="E301">
            <v>44225</v>
          </cell>
          <cell r="F301" t="str">
            <v>Praia de Carneiros (PE)</v>
          </cell>
          <cell r="G301" t="str">
            <v>Guga</v>
          </cell>
          <cell r="H301">
            <v>100</v>
          </cell>
          <cell r="I301" t="str">
            <v>Norte</v>
          </cell>
        </row>
        <row r="302">
          <cell r="D302">
            <v>4</v>
          </cell>
          <cell r="E302">
            <v>44225</v>
          </cell>
          <cell r="F302" t="str">
            <v>Paripueira</v>
          </cell>
          <cell r="G302" t="str">
            <v>Ana</v>
          </cell>
          <cell r="H302">
            <v>90</v>
          </cell>
          <cell r="I302" t="str">
            <v>Norte</v>
          </cell>
        </row>
        <row r="303">
          <cell r="D303">
            <v>2</v>
          </cell>
          <cell r="E303">
            <v>44225</v>
          </cell>
          <cell r="F303" t="str">
            <v>Corais Beach Club</v>
          </cell>
          <cell r="G303" t="str">
            <v>Crislane</v>
          </cell>
          <cell r="H303">
            <v>45</v>
          </cell>
          <cell r="I303" t="str">
            <v>Norte</v>
          </cell>
        </row>
        <row r="304">
          <cell r="D304">
            <v>1</v>
          </cell>
          <cell r="E304">
            <v>44225</v>
          </cell>
          <cell r="F304" t="str">
            <v>Maragogi</v>
          </cell>
          <cell r="G304" t="str">
            <v>Marcelo</v>
          </cell>
          <cell r="H304">
            <v>120</v>
          </cell>
          <cell r="I304" t="str">
            <v>Norte</v>
          </cell>
        </row>
        <row r="305">
          <cell r="D305">
            <v>3</v>
          </cell>
          <cell r="E305">
            <v>44226</v>
          </cell>
          <cell r="F305" t="str">
            <v>Francês + Gunga</v>
          </cell>
          <cell r="G305" t="str">
            <v>Ana</v>
          </cell>
          <cell r="H305">
            <v>67.5</v>
          </cell>
          <cell r="I305" t="str">
            <v>Sul</v>
          </cell>
        </row>
        <row r="306">
          <cell r="D306">
            <v>1</v>
          </cell>
          <cell r="E306">
            <v>44226</v>
          </cell>
          <cell r="F306" t="str">
            <v>Maragogi</v>
          </cell>
          <cell r="G306" t="str">
            <v>Crislane</v>
          </cell>
          <cell r="H306">
            <v>120</v>
          </cell>
          <cell r="I306" t="str">
            <v>Norte</v>
          </cell>
        </row>
        <row r="307">
          <cell r="D307">
            <v>4</v>
          </cell>
          <cell r="E307">
            <v>44226</v>
          </cell>
          <cell r="F307" t="str">
            <v>São Miguel dos Milagres</v>
          </cell>
          <cell r="G307" t="str">
            <v>Guga</v>
          </cell>
          <cell r="H307">
            <v>180</v>
          </cell>
          <cell r="I307" t="str">
            <v>Norte</v>
          </cell>
        </row>
        <row r="308">
          <cell r="D308">
            <v>3</v>
          </cell>
          <cell r="E308">
            <v>44226</v>
          </cell>
          <cell r="F308" t="str">
            <v>Porto de Galinhas (PE)</v>
          </cell>
          <cell r="G308" t="str">
            <v>João</v>
          </cell>
          <cell r="H308">
            <v>243</v>
          </cell>
          <cell r="I308" t="str">
            <v>Norte</v>
          </cell>
        </row>
        <row r="309">
          <cell r="D309">
            <v>4</v>
          </cell>
          <cell r="E309">
            <v>44226</v>
          </cell>
          <cell r="F309" t="str">
            <v>Maragogi</v>
          </cell>
          <cell r="G309" t="str">
            <v>Guga</v>
          </cell>
          <cell r="H309">
            <v>432</v>
          </cell>
          <cell r="I309" t="str">
            <v>Norte</v>
          </cell>
        </row>
        <row r="310">
          <cell r="D310">
            <v>4</v>
          </cell>
          <cell r="E310">
            <v>44226</v>
          </cell>
          <cell r="F310" t="str">
            <v>Francês + Gunga</v>
          </cell>
          <cell r="G310" t="str">
            <v>João</v>
          </cell>
          <cell r="H310">
            <v>90</v>
          </cell>
          <cell r="I310" t="str">
            <v>Sul</v>
          </cell>
        </row>
        <row r="311">
          <cell r="D311">
            <v>2</v>
          </cell>
          <cell r="E311">
            <v>44226</v>
          </cell>
          <cell r="F311" t="str">
            <v>Capitão Nicolas</v>
          </cell>
          <cell r="G311" t="str">
            <v>João</v>
          </cell>
          <cell r="H311">
            <v>63</v>
          </cell>
          <cell r="I311" t="str">
            <v>Norte</v>
          </cell>
        </row>
        <row r="312">
          <cell r="D312">
            <v>3</v>
          </cell>
          <cell r="E312">
            <v>44226</v>
          </cell>
          <cell r="F312" t="str">
            <v>Corais Beach Club</v>
          </cell>
          <cell r="G312" t="str">
            <v>João</v>
          </cell>
          <cell r="H312">
            <v>67.5</v>
          </cell>
          <cell r="I312" t="str">
            <v>Norte</v>
          </cell>
        </row>
        <row r="313">
          <cell r="D313">
            <v>3</v>
          </cell>
          <cell r="E313">
            <v>44226</v>
          </cell>
          <cell r="F313" t="str">
            <v>Porto de Galinhas (PE)</v>
          </cell>
          <cell r="G313" t="str">
            <v>Guga</v>
          </cell>
          <cell r="H313">
            <v>243</v>
          </cell>
          <cell r="I313" t="str">
            <v>Norte</v>
          </cell>
        </row>
        <row r="314">
          <cell r="D314">
            <v>3</v>
          </cell>
          <cell r="E314">
            <v>44226</v>
          </cell>
          <cell r="F314" t="str">
            <v>São Miguel dos Milagres</v>
          </cell>
          <cell r="G314" t="str">
            <v>Guga</v>
          </cell>
          <cell r="H314">
            <v>135</v>
          </cell>
          <cell r="I314" t="str">
            <v>Norte</v>
          </cell>
        </row>
        <row r="315">
          <cell r="D315">
            <v>4</v>
          </cell>
          <cell r="E315">
            <v>44226</v>
          </cell>
          <cell r="F315" t="str">
            <v>Corais Beach Club</v>
          </cell>
          <cell r="G315" t="str">
            <v>João</v>
          </cell>
          <cell r="H315">
            <v>90</v>
          </cell>
          <cell r="I315" t="str">
            <v>Norte</v>
          </cell>
        </row>
        <row r="316">
          <cell r="D316">
            <v>1</v>
          </cell>
          <cell r="E316">
            <v>44226</v>
          </cell>
          <cell r="F316" t="str">
            <v>Paripueira</v>
          </cell>
          <cell r="G316" t="str">
            <v>Guga</v>
          </cell>
          <cell r="H316">
            <v>25</v>
          </cell>
          <cell r="I316" t="str">
            <v>Norte</v>
          </cell>
        </row>
        <row r="317">
          <cell r="D317">
            <v>4</v>
          </cell>
          <cell r="E317">
            <v>44226</v>
          </cell>
          <cell r="F317" t="str">
            <v>Hibiscus Beach Club (Ipioca)</v>
          </cell>
          <cell r="G317" t="str">
            <v>Guga</v>
          </cell>
          <cell r="H317">
            <v>90</v>
          </cell>
          <cell r="I317" t="str">
            <v>Norte</v>
          </cell>
        </row>
        <row r="318">
          <cell r="D318">
            <v>4</v>
          </cell>
          <cell r="E318">
            <v>44226</v>
          </cell>
          <cell r="F318" t="str">
            <v>São Miguel dos Milagres</v>
          </cell>
          <cell r="G318" t="str">
            <v>Crislane</v>
          </cell>
          <cell r="H318">
            <v>180</v>
          </cell>
          <cell r="I318" t="str">
            <v>Norte</v>
          </cell>
        </row>
        <row r="319">
          <cell r="D319">
            <v>3</v>
          </cell>
          <cell r="E319">
            <v>44226</v>
          </cell>
          <cell r="F319" t="str">
            <v>Paripueira</v>
          </cell>
          <cell r="G319" t="str">
            <v>Guga</v>
          </cell>
          <cell r="H319">
            <v>67.5</v>
          </cell>
          <cell r="I319" t="str">
            <v>Norte</v>
          </cell>
        </row>
        <row r="320">
          <cell r="D320">
            <v>4</v>
          </cell>
          <cell r="E320">
            <v>44226</v>
          </cell>
          <cell r="F320" t="str">
            <v>Dunas de Marapé</v>
          </cell>
          <cell r="G320" t="str">
            <v>Marcelo</v>
          </cell>
          <cell r="H320">
            <v>180</v>
          </cell>
          <cell r="I320" t="str">
            <v>Sul</v>
          </cell>
        </row>
        <row r="321">
          <cell r="D321">
            <v>3</v>
          </cell>
          <cell r="E321">
            <v>44226</v>
          </cell>
          <cell r="F321" t="str">
            <v>Santuário Eco Santa Teresa</v>
          </cell>
          <cell r="G321" t="str">
            <v>Pedro</v>
          </cell>
          <cell r="H321">
            <v>216</v>
          </cell>
          <cell r="I321" t="str">
            <v>Sul</v>
          </cell>
        </row>
        <row r="322">
          <cell r="D322">
            <v>2</v>
          </cell>
          <cell r="E322">
            <v>44226</v>
          </cell>
          <cell r="F322" t="str">
            <v>Santuário Eco Santa Teresa</v>
          </cell>
          <cell r="G322" t="str">
            <v>Pedro</v>
          </cell>
          <cell r="H322">
            <v>144</v>
          </cell>
          <cell r="I322" t="str">
            <v>Sul</v>
          </cell>
        </row>
        <row r="323">
          <cell r="D323">
            <v>2</v>
          </cell>
          <cell r="E323">
            <v>44226</v>
          </cell>
          <cell r="F323" t="str">
            <v>Corais Beach Club</v>
          </cell>
          <cell r="G323" t="str">
            <v>Crislane</v>
          </cell>
          <cell r="H323">
            <v>45</v>
          </cell>
          <cell r="I323" t="str">
            <v>Norte</v>
          </cell>
        </row>
        <row r="324">
          <cell r="D324">
            <v>4</v>
          </cell>
          <cell r="E324">
            <v>44227</v>
          </cell>
          <cell r="F324" t="str">
            <v>Francês + Gunga</v>
          </cell>
          <cell r="G324" t="str">
            <v>João</v>
          </cell>
          <cell r="H324">
            <v>90</v>
          </cell>
          <cell r="I324" t="str">
            <v>Sul</v>
          </cell>
        </row>
        <row r="325">
          <cell r="D325">
            <v>4</v>
          </cell>
          <cell r="E325">
            <v>44227</v>
          </cell>
          <cell r="F325" t="str">
            <v>Francês + Gunga</v>
          </cell>
          <cell r="G325" t="str">
            <v>Guga</v>
          </cell>
          <cell r="H325">
            <v>90</v>
          </cell>
          <cell r="I325" t="str">
            <v>Sul</v>
          </cell>
        </row>
        <row r="326">
          <cell r="D326">
            <v>2</v>
          </cell>
          <cell r="E326">
            <v>44227</v>
          </cell>
          <cell r="F326" t="str">
            <v>Francês + Gunga</v>
          </cell>
          <cell r="G326" t="str">
            <v>João</v>
          </cell>
          <cell r="H326">
            <v>45</v>
          </cell>
          <cell r="I326" t="str">
            <v>Sul</v>
          </cell>
        </row>
        <row r="327">
          <cell r="D327">
            <v>2</v>
          </cell>
          <cell r="E327">
            <v>44227</v>
          </cell>
          <cell r="F327" t="str">
            <v>São Miguel dos Milagres</v>
          </cell>
          <cell r="G327" t="str">
            <v>João</v>
          </cell>
          <cell r="H327">
            <v>90</v>
          </cell>
          <cell r="I327" t="str">
            <v>Norte</v>
          </cell>
        </row>
        <row r="328">
          <cell r="D328">
            <v>2</v>
          </cell>
          <cell r="E328">
            <v>44227</v>
          </cell>
          <cell r="F328" t="str">
            <v>Porto de Galinhas (PE)</v>
          </cell>
          <cell r="G328" t="str">
            <v>João</v>
          </cell>
          <cell r="H328">
            <v>162</v>
          </cell>
          <cell r="I328" t="str">
            <v>Norte</v>
          </cell>
        </row>
        <row r="329">
          <cell r="D329">
            <v>4</v>
          </cell>
          <cell r="E329">
            <v>44227</v>
          </cell>
          <cell r="F329" t="str">
            <v>Maragogi</v>
          </cell>
          <cell r="G329" t="str">
            <v>Crislane</v>
          </cell>
          <cell r="H329">
            <v>432</v>
          </cell>
          <cell r="I329" t="str">
            <v>Norte</v>
          </cell>
        </row>
        <row r="330">
          <cell r="D330">
            <v>4</v>
          </cell>
          <cell r="E330">
            <v>44227</v>
          </cell>
          <cell r="F330" t="str">
            <v>Porto de Galinhas (PE)</v>
          </cell>
          <cell r="G330" t="str">
            <v>João</v>
          </cell>
          <cell r="H330">
            <v>324</v>
          </cell>
          <cell r="I330" t="str">
            <v>Norte</v>
          </cell>
        </row>
        <row r="331">
          <cell r="D331">
            <v>2</v>
          </cell>
          <cell r="E331">
            <v>44227</v>
          </cell>
          <cell r="F331" t="str">
            <v>9 Ilhas</v>
          </cell>
          <cell r="G331" t="str">
            <v>Crislane</v>
          </cell>
          <cell r="H331">
            <v>162</v>
          </cell>
          <cell r="I331" t="str">
            <v>Sul</v>
          </cell>
        </row>
        <row r="332">
          <cell r="D332">
            <v>3</v>
          </cell>
          <cell r="E332">
            <v>44227</v>
          </cell>
          <cell r="F332" t="str">
            <v>Dunas de Marapé</v>
          </cell>
          <cell r="G332" t="str">
            <v>Ana</v>
          </cell>
          <cell r="H332">
            <v>135</v>
          </cell>
          <cell r="I332" t="str">
            <v>Sul</v>
          </cell>
        </row>
        <row r="333">
          <cell r="D333">
            <v>4</v>
          </cell>
          <cell r="E333">
            <v>44227</v>
          </cell>
          <cell r="F333" t="str">
            <v>Santuário Eco Santa Teresa</v>
          </cell>
          <cell r="G333" t="str">
            <v>João</v>
          </cell>
          <cell r="H333">
            <v>288</v>
          </cell>
          <cell r="I333" t="str">
            <v>Sul</v>
          </cell>
        </row>
        <row r="334">
          <cell r="D334">
            <v>3</v>
          </cell>
          <cell r="E334">
            <v>44227</v>
          </cell>
          <cell r="F334" t="str">
            <v>Porto de Galinhas (PE)</v>
          </cell>
          <cell r="G334" t="str">
            <v>Guga</v>
          </cell>
          <cell r="H334">
            <v>243</v>
          </cell>
          <cell r="I334" t="str">
            <v>Norte</v>
          </cell>
        </row>
        <row r="335">
          <cell r="D335">
            <v>3</v>
          </cell>
          <cell r="E335">
            <v>44227</v>
          </cell>
          <cell r="F335" t="str">
            <v>São Miguel dos Milagres</v>
          </cell>
          <cell r="G335" t="str">
            <v>Crislane</v>
          </cell>
          <cell r="H335">
            <v>135</v>
          </cell>
          <cell r="I335" t="str">
            <v>Norte</v>
          </cell>
        </row>
        <row r="336">
          <cell r="D336">
            <v>3</v>
          </cell>
          <cell r="E336">
            <v>44227</v>
          </cell>
          <cell r="F336" t="str">
            <v>Maragogi</v>
          </cell>
          <cell r="G336" t="str">
            <v>Marcelo</v>
          </cell>
          <cell r="H336">
            <v>324</v>
          </cell>
          <cell r="I336" t="str">
            <v>Norte</v>
          </cell>
        </row>
        <row r="337">
          <cell r="D337">
            <v>4</v>
          </cell>
          <cell r="E337">
            <v>44227</v>
          </cell>
          <cell r="F337" t="str">
            <v>Maragogi</v>
          </cell>
          <cell r="G337" t="str">
            <v>Pedro</v>
          </cell>
          <cell r="H337">
            <v>432</v>
          </cell>
          <cell r="I337" t="str">
            <v>Norte</v>
          </cell>
        </row>
        <row r="338">
          <cell r="D338">
            <v>4</v>
          </cell>
          <cell r="E338">
            <v>44227</v>
          </cell>
          <cell r="F338" t="str">
            <v>Porto de Galinhas (PE)</v>
          </cell>
          <cell r="G338" t="str">
            <v>Crislane</v>
          </cell>
          <cell r="H338">
            <v>324</v>
          </cell>
          <cell r="I338" t="str">
            <v>Norte</v>
          </cell>
        </row>
        <row r="339">
          <cell r="D339">
            <v>1</v>
          </cell>
          <cell r="E339">
            <v>44228</v>
          </cell>
          <cell r="F339" t="str">
            <v>Francês + Gunga</v>
          </cell>
          <cell r="G339" t="str">
            <v>Crislane</v>
          </cell>
          <cell r="H339">
            <v>25</v>
          </cell>
          <cell r="I339" t="str">
            <v>Sul</v>
          </cell>
        </row>
        <row r="340">
          <cell r="D340">
            <v>3</v>
          </cell>
          <cell r="E340">
            <v>44228</v>
          </cell>
          <cell r="F340" t="str">
            <v>São Miguel dos Milagres</v>
          </cell>
          <cell r="G340" t="str">
            <v>Guga</v>
          </cell>
          <cell r="H340">
            <v>135</v>
          </cell>
          <cell r="I340" t="str">
            <v>Norte</v>
          </cell>
        </row>
        <row r="341">
          <cell r="D341">
            <v>2</v>
          </cell>
          <cell r="E341">
            <v>44228</v>
          </cell>
          <cell r="F341" t="str">
            <v>Maragogi</v>
          </cell>
          <cell r="G341" t="str">
            <v>João</v>
          </cell>
          <cell r="H341">
            <v>216</v>
          </cell>
          <cell r="I341" t="str">
            <v>Norte</v>
          </cell>
        </row>
        <row r="342">
          <cell r="D342">
            <v>3</v>
          </cell>
          <cell r="E342">
            <v>44228</v>
          </cell>
          <cell r="F342" t="str">
            <v>Porto de Galinhas (PE)</v>
          </cell>
          <cell r="G342" t="str">
            <v>João</v>
          </cell>
          <cell r="H342">
            <v>243</v>
          </cell>
          <cell r="I342" t="str">
            <v>Norte</v>
          </cell>
        </row>
        <row r="343">
          <cell r="D343">
            <v>4</v>
          </cell>
          <cell r="E343">
            <v>44228</v>
          </cell>
          <cell r="F343" t="str">
            <v>9 Ilhas</v>
          </cell>
          <cell r="G343" t="str">
            <v>Marcelo</v>
          </cell>
          <cell r="H343">
            <v>324</v>
          </cell>
          <cell r="I343" t="str">
            <v>Sul</v>
          </cell>
        </row>
        <row r="344">
          <cell r="D344">
            <v>2</v>
          </cell>
          <cell r="E344">
            <v>44228</v>
          </cell>
          <cell r="F344" t="str">
            <v>Corais Beach Club</v>
          </cell>
          <cell r="G344" t="str">
            <v>Crislane</v>
          </cell>
          <cell r="H344">
            <v>45</v>
          </cell>
          <cell r="I344" t="str">
            <v>Norte</v>
          </cell>
        </row>
        <row r="345">
          <cell r="D345">
            <v>1</v>
          </cell>
          <cell r="E345">
            <v>44228</v>
          </cell>
          <cell r="F345" t="str">
            <v>Praia de Carneiros (PE)</v>
          </cell>
          <cell r="G345" t="str">
            <v>João</v>
          </cell>
          <cell r="H345">
            <v>100</v>
          </cell>
          <cell r="I345" t="str">
            <v>Norte</v>
          </cell>
        </row>
        <row r="346">
          <cell r="D346">
            <v>1</v>
          </cell>
          <cell r="E346">
            <v>44228</v>
          </cell>
          <cell r="F346" t="str">
            <v>Hibiscus Beach Club (Ipioca)</v>
          </cell>
          <cell r="G346" t="str">
            <v>Marcelo</v>
          </cell>
          <cell r="H346">
            <v>25</v>
          </cell>
          <cell r="I346" t="str">
            <v>Norte</v>
          </cell>
        </row>
        <row r="347">
          <cell r="D347">
            <v>2</v>
          </cell>
          <cell r="E347">
            <v>44229</v>
          </cell>
          <cell r="F347" t="str">
            <v>Francês + Gunga</v>
          </cell>
          <cell r="G347" t="str">
            <v>Guga</v>
          </cell>
          <cell r="H347">
            <v>45</v>
          </cell>
          <cell r="I347" t="str">
            <v>Sul</v>
          </cell>
        </row>
        <row r="348">
          <cell r="D348">
            <v>2</v>
          </cell>
          <cell r="E348">
            <v>44229</v>
          </cell>
          <cell r="F348" t="str">
            <v>Maragogi</v>
          </cell>
          <cell r="G348" t="str">
            <v>Ana</v>
          </cell>
          <cell r="H348">
            <v>216</v>
          </cell>
          <cell r="I348" t="str">
            <v>Norte</v>
          </cell>
        </row>
        <row r="349">
          <cell r="D349">
            <v>2</v>
          </cell>
          <cell r="E349">
            <v>44229</v>
          </cell>
          <cell r="F349" t="str">
            <v>Francês + Gunga</v>
          </cell>
          <cell r="G349" t="str">
            <v>João</v>
          </cell>
          <cell r="H349">
            <v>45</v>
          </cell>
          <cell r="I349" t="str">
            <v>Sul</v>
          </cell>
        </row>
        <row r="350">
          <cell r="D350">
            <v>2</v>
          </cell>
          <cell r="E350">
            <v>44229</v>
          </cell>
          <cell r="F350" t="str">
            <v>9 Ilhas</v>
          </cell>
          <cell r="G350" t="str">
            <v>Crislane</v>
          </cell>
          <cell r="H350">
            <v>162</v>
          </cell>
          <cell r="I350" t="str">
            <v>Sul</v>
          </cell>
        </row>
        <row r="351">
          <cell r="D351">
            <v>3</v>
          </cell>
          <cell r="E351">
            <v>44229</v>
          </cell>
          <cell r="F351" t="str">
            <v>São Miguel dos Milagres</v>
          </cell>
          <cell r="G351" t="str">
            <v>Crislane</v>
          </cell>
          <cell r="H351">
            <v>135</v>
          </cell>
          <cell r="I351" t="str">
            <v>Norte</v>
          </cell>
        </row>
        <row r="352">
          <cell r="D352">
            <v>6</v>
          </cell>
          <cell r="E352">
            <v>44229</v>
          </cell>
          <cell r="F352" t="str">
            <v>Corais Beach Club</v>
          </cell>
          <cell r="G352" t="str">
            <v>João</v>
          </cell>
          <cell r="H352">
            <v>135</v>
          </cell>
          <cell r="I352" t="str">
            <v>Norte</v>
          </cell>
        </row>
        <row r="353">
          <cell r="D353">
            <v>4</v>
          </cell>
          <cell r="E353">
            <v>44229</v>
          </cell>
          <cell r="F353" t="str">
            <v>Paripueira</v>
          </cell>
          <cell r="G353" t="str">
            <v>Marcelo</v>
          </cell>
          <cell r="H353">
            <v>90</v>
          </cell>
          <cell r="I353" t="str">
            <v>Norte</v>
          </cell>
        </row>
        <row r="354">
          <cell r="D354">
            <v>3</v>
          </cell>
          <cell r="E354">
            <v>44229</v>
          </cell>
          <cell r="F354" t="str">
            <v>São Miguel dos Milagres</v>
          </cell>
          <cell r="G354" t="str">
            <v>Ana</v>
          </cell>
          <cell r="H354">
            <v>135</v>
          </cell>
          <cell r="I354" t="str">
            <v>Norte</v>
          </cell>
        </row>
        <row r="355">
          <cell r="D355">
            <v>2</v>
          </cell>
          <cell r="E355">
            <v>44230</v>
          </cell>
          <cell r="F355" t="str">
            <v>Francês + Gunga</v>
          </cell>
          <cell r="G355" t="str">
            <v>Crislane</v>
          </cell>
          <cell r="H355">
            <v>45</v>
          </cell>
          <cell r="I355" t="str">
            <v>Sul</v>
          </cell>
        </row>
        <row r="356">
          <cell r="D356">
            <v>4</v>
          </cell>
          <cell r="E356">
            <v>44230</v>
          </cell>
          <cell r="F356" t="str">
            <v>Francês + Gunga</v>
          </cell>
          <cell r="G356" t="str">
            <v>Ana</v>
          </cell>
          <cell r="H356">
            <v>90</v>
          </cell>
          <cell r="I356" t="str">
            <v>Sul</v>
          </cell>
        </row>
        <row r="357">
          <cell r="D357">
            <v>3</v>
          </cell>
          <cell r="E357">
            <v>44230</v>
          </cell>
          <cell r="F357" t="str">
            <v>Francês + Gunga</v>
          </cell>
          <cell r="G357" t="str">
            <v>Guga</v>
          </cell>
          <cell r="H357">
            <v>67.5</v>
          </cell>
          <cell r="I357" t="str">
            <v>Sul</v>
          </cell>
        </row>
        <row r="358">
          <cell r="D358">
            <v>3</v>
          </cell>
          <cell r="E358">
            <v>44230</v>
          </cell>
          <cell r="F358" t="str">
            <v>Francês + Gunga</v>
          </cell>
          <cell r="G358" t="str">
            <v>João</v>
          </cell>
          <cell r="H358">
            <v>67.5</v>
          </cell>
          <cell r="I358" t="str">
            <v>Sul</v>
          </cell>
        </row>
        <row r="359">
          <cell r="D359">
            <v>4</v>
          </cell>
          <cell r="E359">
            <v>44230</v>
          </cell>
          <cell r="F359" t="str">
            <v>Porto de Galinhas (PE)</v>
          </cell>
          <cell r="G359" t="str">
            <v>João</v>
          </cell>
          <cell r="H359">
            <v>324</v>
          </cell>
          <cell r="I359" t="str">
            <v>Norte</v>
          </cell>
        </row>
        <row r="360">
          <cell r="D360">
            <v>4</v>
          </cell>
          <cell r="E360">
            <v>44230</v>
          </cell>
          <cell r="F360" t="str">
            <v>São Miguel dos Milagres</v>
          </cell>
          <cell r="G360" t="str">
            <v>Ana</v>
          </cell>
          <cell r="H360">
            <v>180</v>
          </cell>
          <cell r="I360" t="str">
            <v>Norte</v>
          </cell>
        </row>
        <row r="361">
          <cell r="D361">
            <v>4</v>
          </cell>
          <cell r="E361">
            <v>44230</v>
          </cell>
          <cell r="F361" t="str">
            <v>Maragogi</v>
          </cell>
          <cell r="G361" t="str">
            <v>João</v>
          </cell>
          <cell r="H361">
            <v>432</v>
          </cell>
          <cell r="I361" t="str">
            <v>Norte</v>
          </cell>
        </row>
        <row r="362">
          <cell r="D362">
            <v>3</v>
          </cell>
          <cell r="E362">
            <v>44230</v>
          </cell>
          <cell r="F362" t="str">
            <v>Foz do São Francisco</v>
          </cell>
          <cell r="G362" t="str">
            <v>João</v>
          </cell>
          <cell r="H362">
            <v>135</v>
          </cell>
          <cell r="I362" t="str">
            <v>Sul</v>
          </cell>
        </row>
        <row r="363">
          <cell r="D363">
            <v>3</v>
          </cell>
          <cell r="E363">
            <v>44230</v>
          </cell>
          <cell r="F363" t="str">
            <v>Praia de Carneiros (PE)</v>
          </cell>
          <cell r="G363" t="str">
            <v>Pedro</v>
          </cell>
          <cell r="H363">
            <v>270</v>
          </cell>
          <cell r="I363" t="str">
            <v>Norte</v>
          </cell>
        </row>
        <row r="364">
          <cell r="D364">
            <v>3</v>
          </cell>
          <cell r="E364">
            <v>44230</v>
          </cell>
          <cell r="F364" t="str">
            <v>Praia de Carneiros (PE)</v>
          </cell>
          <cell r="G364" t="str">
            <v>Marcelo</v>
          </cell>
          <cell r="H364">
            <v>270</v>
          </cell>
          <cell r="I364" t="str">
            <v>Norte</v>
          </cell>
        </row>
        <row r="365">
          <cell r="D365">
            <v>2</v>
          </cell>
          <cell r="E365">
            <v>44230</v>
          </cell>
          <cell r="F365" t="str">
            <v>9 Ilhas</v>
          </cell>
          <cell r="G365" t="str">
            <v>Guga</v>
          </cell>
          <cell r="H365">
            <v>162</v>
          </cell>
          <cell r="I365" t="str">
            <v>Sul</v>
          </cell>
        </row>
        <row r="366">
          <cell r="D366">
            <v>4</v>
          </cell>
          <cell r="E366">
            <v>44230</v>
          </cell>
          <cell r="F366" t="str">
            <v>São Miguel dos Milagres</v>
          </cell>
          <cell r="G366" t="str">
            <v>Ana</v>
          </cell>
          <cell r="H366">
            <v>180</v>
          </cell>
          <cell r="I366" t="str">
            <v>Norte</v>
          </cell>
        </row>
        <row r="367">
          <cell r="D367">
            <v>2</v>
          </cell>
          <cell r="E367">
            <v>44230</v>
          </cell>
          <cell r="F367" t="str">
            <v>Hibiscus Beach Club (Ipioca)</v>
          </cell>
          <cell r="G367" t="str">
            <v>Ana</v>
          </cell>
          <cell r="H367">
            <v>45</v>
          </cell>
          <cell r="I367" t="str">
            <v>Norte</v>
          </cell>
        </row>
        <row r="368">
          <cell r="D368">
            <v>2</v>
          </cell>
          <cell r="E368">
            <v>44230</v>
          </cell>
          <cell r="F368" t="str">
            <v>9 Ilhas</v>
          </cell>
          <cell r="G368" t="str">
            <v>João</v>
          </cell>
          <cell r="H368">
            <v>162</v>
          </cell>
          <cell r="I368" t="str">
            <v>Sul</v>
          </cell>
        </row>
        <row r="369">
          <cell r="D369">
            <v>2</v>
          </cell>
          <cell r="E369">
            <v>44230</v>
          </cell>
          <cell r="F369" t="str">
            <v>Canions do São Francisco</v>
          </cell>
          <cell r="G369" t="str">
            <v>João</v>
          </cell>
          <cell r="H369">
            <v>180</v>
          </cell>
          <cell r="I369" t="str">
            <v>Sul</v>
          </cell>
        </row>
        <row r="370">
          <cell r="D370">
            <v>1</v>
          </cell>
          <cell r="E370">
            <v>44231</v>
          </cell>
          <cell r="F370" t="str">
            <v>Francês + Gunga</v>
          </cell>
          <cell r="G370" t="str">
            <v>João</v>
          </cell>
          <cell r="H370">
            <v>25</v>
          </cell>
          <cell r="I370" t="str">
            <v>Sul</v>
          </cell>
        </row>
        <row r="371">
          <cell r="D371">
            <v>4</v>
          </cell>
          <cell r="E371">
            <v>44231</v>
          </cell>
          <cell r="F371" t="str">
            <v>Francês + Gunga</v>
          </cell>
          <cell r="G371" t="str">
            <v>João</v>
          </cell>
          <cell r="H371">
            <v>90</v>
          </cell>
          <cell r="I371" t="str">
            <v>Sul</v>
          </cell>
        </row>
        <row r="372">
          <cell r="D372">
            <v>1</v>
          </cell>
          <cell r="E372">
            <v>44231</v>
          </cell>
          <cell r="F372" t="str">
            <v>Porto de Galinhas (PE)</v>
          </cell>
          <cell r="G372" t="str">
            <v>Crislane</v>
          </cell>
          <cell r="H372">
            <v>90</v>
          </cell>
          <cell r="I372" t="str">
            <v>Norte</v>
          </cell>
        </row>
        <row r="373">
          <cell r="D373">
            <v>4</v>
          </cell>
          <cell r="E373">
            <v>44231</v>
          </cell>
          <cell r="F373" t="str">
            <v>São Miguel dos Milagres</v>
          </cell>
          <cell r="G373" t="str">
            <v>Crislane</v>
          </cell>
          <cell r="H373">
            <v>180</v>
          </cell>
          <cell r="I373" t="str">
            <v>Norte</v>
          </cell>
        </row>
        <row r="374">
          <cell r="D374">
            <v>4</v>
          </cell>
          <cell r="E374">
            <v>44231</v>
          </cell>
          <cell r="F374" t="str">
            <v>Porto de Galinhas (PE)</v>
          </cell>
          <cell r="G374" t="str">
            <v>Guga</v>
          </cell>
          <cell r="H374">
            <v>324</v>
          </cell>
          <cell r="I374" t="str">
            <v>Norte</v>
          </cell>
        </row>
        <row r="375">
          <cell r="D375">
            <v>3</v>
          </cell>
          <cell r="E375">
            <v>44231</v>
          </cell>
          <cell r="F375" t="str">
            <v>Canions do São Francisco</v>
          </cell>
          <cell r="G375" t="str">
            <v>Pedro</v>
          </cell>
          <cell r="H375">
            <v>270</v>
          </cell>
          <cell r="I375" t="str">
            <v>Sul</v>
          </cell>
        </row>
        <row r="376">
          <cell r="D376">
            <v>1</v>
          </cell>
          <cell r="E376">
            <v>44231</v>
          </cell>
          <cell r="F376" t="str">
            <v>Hibiscus Beach Club (Ipioca)</v>
          </cell>
          <cell r="G376" t="str">
            <v>Pedro</v>
          </cell>
          <cell r="H376">
            <v>25</v>
          </cell>
          <cell r="I376" t="str">
            <v>Norte</v>
          </cell>
        </row>
        <row r="377">
          <cell r="D377">
            <v>4</v>
          </cell>
          <cell r="E377">
            <v>44231</v>
          </cell>
          <cell r="F377" t="str">
            <v>Corais Beach Club</v>
          </cell>
          <cell r="G377" t="str">
            <v>Crislane</v>
          </cell>
          <cell r="H377">
            <v>90</v>
          </cell>
          <cell r="I377" t="str">
            <v>Norte</v>
          </cell>
        </row>
        <row r="378">
          <cell r="D378">
            <v>4</v>
          </cell>
          <cell r="E378">
            <v>44231</v>
          </cell>
          <cell r="F378" t="str">
            <v>Canions do São Francisco</v>
          </cell>
          <cell r="G378" t="str">
            <v>Ana</v>
          </cell>
          <cell r="H378">
            <v>360</v>
          </cell>
          <cell r="I378" t="str">
            <v>Sul</v>
          </cell>
        </row>
        <row r="379">
          <cell r="D379">
            <v>2</v>
          </cell>
          <cell r="E379">
            <v>44231</v>
          </cell>
          <cell r="F379" t="str">
            <v>Foz do São Francisco</v>
          </cell>
          <cell r="G379" t="str">
            <v>Ana</v>
          </cell>
          <cell r="H379">
            <v>90</v>
          </cell>
          <cell r="I379" t="str">
            <v>Sul</v>
          </cell>
        </row>
        <row r="380">
          <cell r="D380">
            <v>1</v>
          </cell>
          <cell r="E380">
            <v>44231</v>
          </cell>
          <cell r="F380" t="str">
            <v>Porto de Galinhas (PE)</v>
          </cell>
          <cell r="G380" t="str">
            <v>Pedro</v>
          </cell>
          <cell r="H380">
            <v>90</v>
          </cell>
          <cell r="I380" t="str">
            <v>Norte</v>
          </cell>
        </row>
        <row r="381">
          <cell r="D381">
            <v>1</v>
          </cell>
          <cell r="E381">
            <v>44231</v>
          </cell>
          <cell r="F381" t="str">
            <v>Foz do São Francisco</v>
          </cell>
          <cell r="G381" t="str">
            <v>Guga</v>
          </cell>
          <cell r="H381">
            <v>50</v>
          </cell>
          <cell r="I381" t="str">
            <v>Sul</v>
          </cell>
        </row>
        <row r="382">
          <cell r="D382">
            <v>3</v>
          </cell>
          <cell r="E382">
            <v>44232</v>
          </cell>
          <cell r="F382" t="str">
            <v>Francês + Gunga</v>
          </cell>
          <cell r="G382" t="str">
            <v>João</v>
          </cell>
          <cell r="H382">
            <v>67.5</v>
          </cell>
          <cell r="I382" t="str">
            <v>Sul</v>
          </cell>
        </row>
        <row r="383">
          <cell r="D383">
            <v>1</v>
          </cell>
          <cell r="E383">
            <v>44232</v>
          </cell>
          <cell r="F383" t="str">
            <v>Maragogi</v>
          </cell>
          <cell r="G383" t="str">
            <v>João</v>
          </cell>
          <cell r="H383">
            <v>120</v>
          </cell>
          <cell r="I383" t="str">
            <v>Norte</v>
          </cell>
        </row>
        <row r="384">
          <cell r="D384">
            <v>1</v>
          </cell>
          <cell r="E384">
            <v>44232</v>
          </cell>
          <cell r="F384" t="str">
            <v>Santuário Eco Santa Teresa</v>
          </cell>
          <cell r="G384" t="str">
            <v>João</v>
          </cell>
          <cell r="H384">
            <v>80</v>
          </cell>
          <cell r="I384" t="str">
            <v>Sul</v>
          </cell>
        </row>
        <row r="385">
          <cell r="D385">
            <v>1</v>
          </cell>
          <cell r="E385">
            <v>44232</v>
          </cell>
          <cell r="F385" t="str">
            <v>Porto de Galinhas (PE)</v>
          </cell>
          <cell r="G385" t="str">
            <v>Marcelo</v>
          </cell>
          <cell r="H385">
            <v>90</v>
          </cell>
          <cell r="I385" t="str">
            <v>Norte</v>
          </cell>
        </row>
        <row r="386">
          <cell r="D386">
            <v>3</v>
          </cell>
          <cell r="E386">
            <v>44232</v>
          </cell>
          <cell r="F386" t="str">
            <v>Porto de Galinhas (PE)</v>
          </cell>
          <cell r="G386" t="str">
            <v>Marcelo</v>
          </cell>
          <cell r="H386">
            <v>243</v>
          </cell>
          <cell r="I386" t="str">
            <v>Norte</v>
          </cell>
        </row>
        <row r="387">
          <cell r="D387">
            <v>1</v>
          </cell>
          <cell r="E387">
            <v>44233</v>
          </cell>
          <cell r="F387" t="str">
            <v>Porto de Galinhas (PE)</v>
          </cell>
          <cell r="G387" t="str">
            <v>João</v>
          </cell>
          <cell r="H387">
            <v>90</v>
          </cell>
          <cell r="I387" t="str">
            <v>Norte</v>
          </cell>
        </row>
        <row r="388">
          <cell r="D388">
            <v>3</v>
          </cell>
          <cell r="E388">
            <v>44233</v>
          </cell>
          <cell r="F388" t="str">
            <v>São Miguel dos Milagres</v>
          </cell>
          <cell r="G388" t="str">
            <v>João</v>
          </cell>
          <cell r="H388">
            <v>135</v>
          </cell>
          <cell r="I388" t="str">
            <v>Norte</v>
          </cell>
        </row>
        <row r="389">
          <cell r="D389">
            <v>3</v>
          </cell>
          <cell r="E389">
            <v>44233</v>
          </cell>
          <cell r="F389" t="str">
            <v>Porto de Galinhas (PE)</v>
          </cell>
          <cell r="G389" t="str">
            <v>João</v>
          </cell>
          <cell r="H389">
            <v>243</v>
          </cell>
          <cell r="I389" t="str">
            <v>Norte</v>
          </cell>
        </row>
        <row r="390">
          <cell r="D390">
            <v>2</v>
          </cell>
          <cell r="E390">
            <v>44233</v>
          </cell>
          <cell r="F390" t="str">
            <v>Corais Beach Club</v>
          </cell>
          <cell r="G390" t="str">
            <v>Ana</v>
          </cell>
          <cell r="H390">
            <v>45</v>
          </cell>
          <cell r="I390" t="str">
            <v>Norte</v>
          </cell>
        </row>
        <row r="391">
          <cell r="D391">
            <v>2</v>
          </cell>
          <cell r="E391">
            <v>44234</v>
          </cell>
          <cell r="F391" t="str">
            <v>Francês + Gunga</v>
          </cell>
          <cell r="G391" t="str">
            <v>João</v>
          </cell>
          <cell r="H391">
            <v>45</v>
          </cell>
          <cell r="I391" t="str">
            <v>Sul</v>
          </cell>
        </row>
        <row r="392">
          <cell r="D392">
            <v>1</v>
          </cell>
          <cell r="E392">
            <v>44234</v>
          </cell>
          <cell r="F392" t="str">
            <v>São Miguel dos Milagres</v>
          </cell>
          <cell r="G392" t="str">
            <v>Ana</v>
          </cell>
          <cell r="H392">
            <v>50</v>
          </cell>
          <cell r="I392" t="str">
            <v>Norte</v>
          </cell>
        </row>
        <row r="393">
          <cell r="D393">
            <v>4</v>
          </cell>
          <cell r="E393">
            <v>44234</v>
          </cell>
          <cell r="F393" t="str">
            <v>Porto de Galinhas (PE)</v>
          </cell>
          <cell r="G393" t="str">
            <v>Guga</v>
          </cell>
          <cell r="H393">
            <v>324</v>
          </cell>
          <cell r="I393" t="str">
            <v>Norte</v>
          </cell>
        </row>
        <row r="394">
          <cell r="D394">
            <v>2</v>
          </cell>
          <cell r="E394">
            <v>44234</v>
          </cell>
          <cell r="F394" t="str">
            <v>São Miguel dos Milagres</v>
          </cell>
          <cell r="G394" t="str">
            <v>Ana</v>
          </cell>
          <cell r="H394">
            <v>90</v>
          </cell>
          <cell r="I394" t="str">
            <v>Norte</v>
          </cell>
        </row>
        <row r="395">
          <cell r="D395">
            <v>3</v>
          </cell>
          <cell r="E395">
            <v>44234</v>
          </cell>
          <cell r="F395" t="str">
            <v>São Miguel dos Milagres</v>
          </cell>
          <cell r="G395" t="str">
            <v>Ana</v>
          </cell>
          <cell r="H395">
            <v>135</v>
          </cell>
          <cell r="I395" t="str">
            <v>Norte</v>
          </cell>
        </row>
        <row r="396">
          <cell r="D396">
            <v>3</v>
          </cell>
          <cell r="E396">
            <v>44234</v>
          </cell>
          <cell r="F396" t="str">
            <v>Maragogi</v>
          </cell>
          <cell r="G396" t="str">
            <v>Ana</v>
          </cell>
          <cell r="H396">
            <v>324</v>
          </cell>
          <cell r="I396" t="str">
            <v>Norte</v>
          </cell>
        </row>
        <row r="397">
          <cell r="D397">
            <v>4</v>
          </cell>
          <cell r="E397">
            <v>44234</v>
          </cell>
          <cell r="F397" t="str">
            <v>Maragogi</v>
          </cell>
          <cell r="G397" t="str">
            <v>João</v>
          </cell>
          <cell r="H397">
            <v>432</v>
          </cell>
          <cell r="I397" t="str">
            <v>Norte</v>
          </cell>
        </row>
        <row r="398">
          <cell r="D398">
            <v>2</v>
          </cell>
          <cell r="E398">
            <v>44234</v>
          </cell>
          <cell r="F398" t="str">
            <v>São Miguel dos Milagres</v>
          </cell>
          <cell r="G398" t="str">
            <v>Crislane</v>
          </cell>
          <cell r="H398">
            <v>90</v>
          </cell>
          <cell r="I398" t="str">
            <v>Norte</v>
          </cell>
        </row>
        <row r="399">
          <cell r="D399">
            <v>1</v>
          </cell>
          <cell r="E399">
            <v>44234</v>
          </cell>
          <cell r="F399" t="str">
            <v>São Miguel dos Milagres</v>
          </cell>
          <cell r="G399" t="str">
            <v>Pedro</v>
          </cell>
          <cell r="H399">
            <v>50</v>
          </cell>
          <cell r="I399" t="str">
            <v>Norte</v>
          </cell>
        </row>
        <row r="400">
          <cell r="D400">
            <v>1</v>
          </cell>
          <cell r="E400">
            <v>44234</v>
          </cell>
          <cell r="F400" t="str">
            <v>Paripueira</v>
          </cell>
          <cell r="G400" t="str">
            <v>Guga</v>
          </cell>
          <cell r="H400">
            <v>25</v>
          </cell>
          <cell r="I400" t="str">
            <v>Norte</v>
          </cell>
        </row>
        <row r="401">
          <cell r="D401">
            <v>1</v>
          </cell>
          <cell r="E401">
            <v>44235</v>
          </cell>
          <cell r="F401" t="str">
            <v>Maragogi</v>
          </cell>
          <cell r="G401" t="str">
            <v>Guga</v>
          </cell>
          <cell r="H401">
            <v>120</v>
          </cell>
          <cell r="I401" t="str">
            <v>Norte</v>
          </cell>
        </row>
        <row r="402">
          <cell r="D402">
            <v>1</v>
          </cell>
          <cell r="E402">
            <v>44235</v>
          </cell>
          <cell r="F402" t="str">
            <v>Porto de Galinhas (PE)</v>
          </cell>
          <cell r="G402" t="str">
            <v>João</v>
          </cell>
          <cell r="H402">
            <v>90</v>
          </cell>
          <cell r="I402" t="str">
            <v>Norte</v>
          </cell>
        </row>
        <row r="403">
          <cell r="D403">
            <v>3</v>
          </cell>
          <cell r="E403">
            <v>44235</v>
          </cell>
          <cell r="F403" t="str">
            <v>Maragogi</v>
          </cell>
          <cell r="G403" t="str">
            <v>Ana</v>
          </cell>
          <cell r="H403">
            <v>324</v>
          </cell>
          <cell r="I403" t="str">
            <v>Norte</v>
          </cell>
        </row>
        <row r="404">
          <cell r="D404">
            <v>3</v>
          </cell>
          <cell r="E404">
            <v>44235</v>
          </cell>
          <cell r="F404" t="str">
            <v>9 Ilhas</v>
          </cell>
          <cell r="G404" t="str">
            <v>Crislane</v>
          </cell>
          <cell r="H404">
            <v>243</v>
          </cell>
          <cell r="I404" t="str">
            <v>Sul</v>
          </cell>
        </row>
        <row r="405">
          <cell r="D405">
            <v>4</v>
          </cell>
          <cell r="E405">
            <v>44235</v>
          </cell>
          <cell r="F405" t="str">
            <v>Hibiscus Beach Club (Ipioca)</v>
          </cell>
          <cell r="G405" t="str">
            <v>Guga</v>
          </cell>
          <cell r="H405">
            <v>90</v>
          </cell>
          <cell r="I405" t="str">
            <v>Norte</v>
          </cell>
        </row>
        <row r="406">
          <cell r="D406">
            <v>3</v>
          </cell>
          <cell r="E406">
            <v>44235</v>
          </cell>
          <cell r="F406" t="str">
            <v>Foz do São Francisco</v>
          </cell>
          <cell r="G406" t="str">
            <v>Ana</v>
          </cell>
          <cell r="H406">
            <v>135</v>
          </cell>
          <cell r="I406" t="str">
            <v>Sul</v>
          </cell>
        </row>
        <row r="407">
          <cell r="D407">
            <v>3</v>
          </cell>
          <cell r="E407">
            <v>44235</v>
          </cell>
          <cell r="F407" t="str">
            <v>Paripueira</v>
          </cell>
          <cell r="G407" t="str">
            <v>Pedro</v>
          </cell>
          <cell r="H407">
            <v>67.5</v>
          </cell>
          <cell r="I407" t="str">
            <v>Norte</v>
          </cell>
        </row>
        <row r="408">
          <cell r="D408">
            <v>1</v>
          </cell>
          <cell r="E408">
            <v>44235</v>
          </cell>
          <cell r="F408" t="str">
            <v>São Miguel dos Milagres</v>
          </cell>
          <cell r="G408" t="str">
            <v>Ana</v>
          </cell>
          <cell r="H408">
            <v>50</v>
          </cell>
          <cell r="I408" t="str">
            <v>Norte</v>
          </cell>
        </row>
        <row r="409">
          <cell r="D409">
            <v>2</v>
          </cell>
          <cell r="E409">
            <v>44235</v>
          </cell>
          <cell r="F409" t="str">
            <v>Corais Beach Club</v>
          </cell>
          <cell r="G409" t="str">
            <v>Crislane</v>
          </cell>
          <cell r="H409">
            <v>45</v>
          </cell>
          <cell r="I409" t="str">
            <v>Norte</v>
          </cell>
        </row>
        <row r="410">
          <cell r="D410">
            <v>2</v>
          </cell>
          <cell r="E410">
            <v>44236</v>
          </cell>
          <cell r="F410" t="str">
            <v>Francês + Gunga</v>
          </cell>
          <cell r="G410" t="str">
            <v>Crislane</v>
          </cell>
          <cell r="H410">
            <v>45</v>
          </cell>
          <cell r="I410" t="str">
            <v>Sul</v>
          </cell>
        </row>
        <row r="411">
          <cell r="D411">
            <v>3</v>
          </cell>
          <cell r="E411">
            <v>44236</v>
          </cell>
          <cell r="F411" t="str">
            <v>Maragogi</v>
          </cell>
          <cell r="G411" t="str">
            <v>Crislane</v>
          </cell>
          <cell r="H411">
            <v>324</v>
          </cell>
          <cell r="I411" t="str">
            <v>Norte</v>
          </cell>
        </row>
        <row r="412">
          <cell r="D412">
            <v>3</v>
          </cell>
          <cell r="E412">
            <v>44236</v>
          </cell>
          <cell r="F412" t="str">
            <v>Maragogi</v>
          </cell>
          <cell r="G412" t="str">
            <v>Ana</v>
          </cell>
          <cell r="H412">
            <v>324</v>
          </cell>
          <cell r="I412" t="str">
            <v>Norte</v>
          </cell>
        </row>
        <row r="413">
          <cell r="D413">
            <v>2</v>
          </cell>
          <cell r="E413">
            <v>44236</v>
          </cell>
          <cell r="F413" t="str">
            <v>Porto de Galinhas (PE)</v>
          </cell>
          <cell r="G413" t="str">
            <v>Guga</v>
          </cell>
          <cell r="H413">
            <v>162</v>
          </cell>
          <cell r="I413" t="str">
            <v>Norte</v>
          </cell>
        </row>
        <row r="414">
          <cell r="D414">
            <v>3</v>
          </cell>
          <cell r="E414">
            <v>44236</v>
          </cell>
          <cell r="F414" t="str">
            <v>São Miguel dos Milagres</v>
          </cell>
          <cell r="G414" t="str">
            <v>Pedro</v>
          </cell>
          <cell r="H414">
            <v>135</v>
          </cell>
          <cell r="I414" t="str">
            <v>Norte</v>
          </cell>
        </row>
        <row r="415">
          <cell r="D415">
            <v>1</v>
          </cell>
          <cell r="E415">
            <v>44236</v>
          </cell>
          <cell r="F415" t="str">
            <v>Capitão Nicolas</v>
          </cell>
          <cell r="G415" t="str">
            <v>Guga</v>
          </cell>
          <cell r="H415">
            <v>35</v>
          </cell>
          <cell r="I415" t="str">
            <v>Norte</v>
          </cell>
        </row>
        <row r="416">
          <cell r="D416">
            <v>4</v>
          </cell>
          <cell r="E416">
            <v>44236</v>
          </cell>
          <cell r="F416" t="str">
            <v>Porto de Galinhas (PE)</v>
          </cell>
          <cell r="G416" t="str">
            <v>Marcelo</v>
          </cell>
          <cell r="H416">
            <v>324</v>
          </cell>
          <cell r="I416" t="str">
            <v>Norte</v>
          </cell>
        </row>
        <row r="417">
          <cell r="D417">
            <v>4</v>
          </cell>
          <cell r="E417">
            <v>44236</v>
          </cell>
          <cell r="F417" t="str">
            <v>Corais Beach Club</v>
          </cell>
          <cell r="G417" t="str">
            <v>João</v>
          </cell>
          <cell r="H417">
            <v>90</v>
          </cell>
          <cell r="I417" t="str">
            <v>Norte</v>
          </cell>
        </row>
        <row r="418">
          <cell r="D418">
            <v>3</v>
          </cell>
          <cell r="E418">
            <v>44236</v>
          </cell>
          <cell r="F418" t="str">
            <v>9 Ilhas</v>
          </cell>
          <cell r="G418" t="str">
            <v>Pedro</v>
          </cell>
          <cell r="H418">
            <v>243</v>
          </cell>
          <cell r="I418" t="str">
            <v>Sul</v>
          </cell>
        </row>
        <row r="419">
          <cell r="D419">
            <v>2</v>
          </cell>
          <cell r="E419">
            <v>44237</v>
          </cell>
          <cell r="F419" t="str">
            <v>Francês + Gunga</v>
          </cell>
          <cell r="G419" t="str">
            <v>Crislane</v>
          </cell>
          <cell r="H419">
            <v>45</v>
          </cell>
          <cell r="I419" t="str">
            <v>Sul</v>
          </cell>
        </row>
        <row r="420">
          <cell r="D420">
            <v>3</v>
          </cell>
          <cell r="E420">
            <v>44237</v>
          </cell>
          <cell r="F420" t="str">
            <v>Francês + Gunga</v>
          </cell>
          <cell r="G420" t="str">
            <v>Crislane</v>
          </cell>
          <cell r="H420">
            <v>67.5</v>
          </cell>
          <cell r="I420" t="str">
            <v>Sul</v>
          </cell>
        </row>
        <row r="421">
          <cell r="D421">
            <v>2</v>
          </cell>
          <cell r="E421">
            <v>44237</v>
          </cell>
          <cell r="F421" t="str">
            <v>Maragogi</v>
          </cell>
          <cell r="G421" t="str">
            <v>Guga</v>
          </cell>
          <cell r="H421">
            <v>216</v>
          </cell>
          <cell r="I421" t="str">
            <v>Norte</v>
          </cell>
        </row>
        <row r="422">
          <cell r="D422">
            <v>3</v>
          </cell>
          <cell r="E422">
            <v>44237</v>
          </cell>
          <cell r="F422" t="str">
            <v>Maragogi</v>
          </cell>
          <cell r="G422" t="str">
            <v>João</v>
          </cell>
          <cell r="H422">
            <v>324</v>
          </cell>
          <cell r="I422" t="str">
            <v>Norte</v>
          </cell>
        </row>
        <row r="423">
          <cell r="D423">
            <v>2</v>
          </cell>
          <cell r="E423">
            <v>44237</v>
          </cell>
          <cell r="F423" t="str">
            <v>São Miguel dos Milagres</v>
          </cell>
          <cell r="G423" t="str">
            <v>João</v>
          </cell>
          <cell r="H423">
            <v>90</v>
          </cell>
          <cell r="I423" t="str">
            <v>Norte</v>
          </cell>
        </row>
        <row r="424">
          <cell r="D424">
            <v>4</v>
          </cell>
          <cell r="E424">
            <v>44237</v>
          </cell>
          <cell r="F424" t="str">
            <v>Maragogi</v>
          </cell>
          <cell r="G424" t="str">
            <v>Crislane</v>
          </cell>
          <cell r="H424">
            <v>432</v>
          </cell>
          <cell r="I424" t="str">
            <v>Norte</v>
          </cell>
        </row>
        <row r="425">
          <cell r="D425">
            <v>3</v>
          </cell>
          <cell r="E425">
            <v>44237</v>
          </cell>
          <cell r="F425" t="str">
            <v>Hibiscus Beach Club (Ipioca)</v>
          </cell>
          <cell r="G425" t="str">
            <v>Ana</v>
          </cell>
          <cell r="H425">
            <v>67.5</v>
          </cell>
          <cell r="I425" t="str">
            <v>Norte</v>
          </cell>
        </row>
        <row r="426">
          <cell r="D426">
            <v>4</v>
          </cell>
          <cell r="E426">
            <v>44237</v>
          </cell>
          <cell r="F426" t="str">
            <v>Dunas de Marapé</v>
          </cell>
          <cell r="G426" t="str">
            <v>João</v>
          </cell>
          <cell r="H426">
            <v>180</v>
          </cell>
          <cell r="I426" t="str">
            <v>Sul</v>
          </cell>
        </row>
        <row r="427">
          <cell r="D427">
            <v>1</v>
          </cell>
          <cell r="E427">
            <v>44237</v>
          </cell>
          <cell r="F427" t="str">
            <v>Foz do São Francisco</v>
          </cell>
          <cell r="G427" t="str">
            <v>Crislane</v>
          </cell>
          <cell r="H427">
            <v>50</v>
          </cell>
          <cell r="I427" t="str">
            <v>Sul</v>
          </cell>
        </row>
        <row r="428">
          <cell r="D428">
            <v>2</v>
          </cell>
          <cell r="E428">
            <v>44237</v>
          </cell>
          <cell r="F428" t="str">
            <v>Canions do São Francisco</v>
          </cell>
          <cell r="G428" t="str">
            <v>Pedro</v>
          </cell>
          <cell r="H428">
            <v>180</v>
          </cell>
          <cell r="I428" t="str">
            <v>Sul</v>
          </cell>
        </row>
        <row r="429">
          <cell r="D429">
            <v>1</v>
          </cell>
          <cell r="E429">
            <v>44237</v>
          </cell>
          <cell r="F429" t="str">
            <v>Paripueira</v>
          </cell>
          <cell r="G429" t="str">
            <v>Marcelo</v>
          </cell>
          <cell r="H429">
            <v>25</v>
          </cell>
          <cell r="I429" t="str">
            <v>Norte</v>
          </cell>
        </row>
        <row r="430">
          <cell r="D430">
            <v>4</v>
          </cell>
          <cell r="E430">
            <v>44237</v>
          </cell>
          <cell r="F430" t="str">
            <v>Maragogi</v>
          </cell>
          <cell r="G430" t="str">
            <v>Pedro</v>
          </cell>
          <cell r="H430">
            <v>432</v>
          </cell>
          <cell r="I430" t="str">
            <v>Norte</v>
          </cell>
        </row>
        <row r="431">
          <cell r="D431">
            <v>2</v>
          </cell>
          <cell r="E431">
            <v>44238</v>
          </cell>
          <cell r="F431" t="str">
            <v>Francês + Gunga</v>
          </cell>
          <cell r="G431" t="str">
            <v>Guga</v>
          </cell>
          <cell r="H431">
            <v>45</v>
          </cell>
          <cell r="I431" t="str">
            <v>Sul</v>
          </cell>
        </row>
        <row r="432">
          <cell r="D432">
            <v>2</v>
          </cell>
          <cell r="E432">
            <v>44238</v>
          </cell>
          <cell r="F432" t="str">
            <v>Francês + Gunga</v>
          </cell>
          <cell r="G432" t="str">
            <v>Guga</v>
          </cell>
          <cell r="H432">
            <v>45</v>
          </cell>
          <cell r="I432" t="str">
            <v>Sul</v>
          </cell>
        </row>
        <row r="433">
          <cell r="D433">
            <v>2</v>
          </cell>
          <cell r="E433">
            <v>44238</v>
          </cell>
          <cell r="F433" t="str">
            <v>Francês + Gunga</v>
          </cell>
          <cell r="G433" t="str">
            <v>João</v>
          </cell>
          <cell r="H433">
            <v>45</v>
          </cell>
          <cell r="I433" t="str">
            <v>Sul</v>
          </cell>
        </row>
        <row r="434">
          <cell r="D434">
            <v>3</v>
          </cell>
          <cell r="E434">
            <v>44238</v>
          </cell>
          <cell r="F434" t="str">
            <v>São Miguel dos Milagres</v>
          </cell>
          <cell r="G434" t="str">
            <v>Crislane</v>
          </cell>
          <cell r="H434">
            <v>135</v>
          </cell>
          <cell r="I434" t="str">
            <v>Norte</v>
          </cell>
        </row>
        <row r="435">
          <cell r="D435">
            <v>1</v>
          </cell>
          <cell r="E435">
            <v>44238</v>
          </cell>
          <cell r="F435" t="str">
            <v>Porto de Galinhas (PE)</v>
          </cell>
          <cell r="G435" t="str">
            <v>Crislane</v>
          </cell>
          <cell r="H435">
            <v>90</v>
          </cell>
          <cell r="I435" t="str">
            <v>Norte</v>
          </cell>
        </row>
        <row r="436">
          <cell r="D436">
            <v>3</v>
          </cell>
          <cell r="E436">
            <v>44238</v>
          </cell>
          <cell r="F436" t="str">
            <v>Maragogi</v>
          </cell>
          <cell r="G436" t="str">
            <v>Ana</v>
          </cell>
          <cell r="H436">
            <v>324</v>
          </cell>
          <cell r="I436" t="str">
            <v>Norte</v>
          </cell>
        </row>
        <row r="437">
          <cell r="D437">
            <v>2</v>
          </cell>
          <cell r="E437">
            <v>44238</v>
          </cell>
          <cell r="F437" t="str">
            <v>São Miguel dos Milagres</v>
          </cell>
          <cell r="G437" t="str">
            <v>Marcelo</v>
          </cell>
          <cell r="H437">
            <v>90</v>
          </cell>
          <cell r="I437" t="str">
            <v>Norte</v>
          </cell>
        </row>
        <row r="438">
          <cell r="D438">
            <v>4</v>
          </cell>
          <cell r="E438">
            <v>44238</v>
          </cell>
          <cell r="F438" t="str">
            <v>São Miguel dos Milagres</v>
          </cell>
          <cell r="G438" t="str">
            <v>João</v>
          </cell>
          <cell r="H438">
            <v>180</v>
          </cell>
          <cell r="I438" t="str">
            <v>Norte</v>
          </cell>
        </row>
        <row r="439">
          <cell r="D439">
            <v>1</v>
          </cell>
          <cell r="E439">
            <v>44238</v>
          </cell>
          <cell r="F439" t="str">
            <v>Capitão Nicolas</v>
          </cell>
          <cell r="G439" t="str">
            <v>Marcelo</v>
          </cell>
          <cell r="H439">
            <v>35</v>
          </cell>
          <cell r="I439" t="str">
            <v>Norte</v>
          </cell>
        </row>
        <row r="440">
          <cell r="D440">
            <v>3</v>
          </cell>
          <cell r="E440">
            <v>44238</v>
          </cell>
          <cell r="F440" t="str">
            <v>9 Ilhas</v>
          </cell>
          <cell r="G440" t="str">
            <v>Crislane</v>
          </cell>
          <cell r="H440">
            <v>243</v>
          </cell>
          <cell r="I440" t="str">
            <v>Sul</v>
          </cell>
        </row>
        <row r="441">
          <cell r="D441">
            <v>4</v>
          </cell>
          <cell r="E441">
            <v>44238</v>
          </cell>
          <cell r="F441" t="str">
            <v>Corais Beach Club</v>
          </cell>
          <cell r="G441" t="str">
            <v>João</v>
          </cell>
          <cell r="H441">
            <v>90</v>
          </cell>
          <cell r="I441" t="str">
            <v>Norte</v>
          </cell>
        </row>
        <row r="442">
          <cell r="D442">
            <v>3</v>
          </cell>
          <cell r="E442">
            <v>44238</v>
          </cell>
          <cell r="F442" t="str">
            <v>Praia de Carneiros (PE)</v>
          </cell>
          <cell r="G442" t="str">
            <v>Ana</v>
          </cell>
          <cell r="H442">
            <v>270</v>
          </cell>
          <cell r="I442" t="str">
            <v>Norte</v>
          </cell>
        </row>
        <row r="443">
          <cell r="D443">
            <v>2</v>
          </cell>
          <cell r="E443">
            <v>44239</v>
          </cell>
          <cell r="F443" t="str">
            <v>São Miguel dos Milagres</v>
          </cell>
          <cell r="G443" t="str">
            <v>Guga</v>
          </cell>
          <cell r="H443">
            <v>90</v>
          </cell>
          <cell r="I443" t="str">
            <v>Norte</v>
          </cell>
        </row>
        <row r="444">
          <cell r="D444">
            <v>3</v>
          </cell>
          <cell r="E444">
            <v>44239</v>
          </cell>
          <cell r="F444" t="str">
            <v>Hibiscus Beach Club (Ipioca)</v>
          </cell>
          <cell r="G444" t="str">
            <v>Guga</v>
          </cell>
          <cell r="H444">
            <v>67.5</v>
          </cell>
          <cell r="I444" t="str">
            <v>Norte</v>
          </cell>
        </row>
        <row r="445">
          <cell r="D445">
            <v>1</v>
          </cell>
          <cell r="E445">
            <v>44239</v>
          </cell>
          <cell r="F445" t="str">
            <v>Foz do São Francisco</v>
          </cell>
          <cell r="G445" t="str">
            <v>João</v>
          </cell>
          <cell r="H445">
            <v>50</v>
          </cell>
          <cell r="I445" t="str">
            <v>Sul</v>
          </cell>
        </row>
        <row r="446">
          <cell r="D446">
            <v>2</v>
          </cell>
          <cell r="E446">
            <v>44239</v>
          </cell>
          <cell r="F446" t="str">
            <v>São Miguel dos Milagres</v>
          </cell>
          <cell r="G446" t="str">
            <v>Crislane</v>
          </cell>
          <cell r="H446">
            <v>90</v>
          </cell>
          <cell r="I446" t="str">
            <v>Norte</v>
          </cell>
        </row>
        <row r="447">
          <cell r="D447">
            <v>4</v>
          </cell>
          <cell r="E447">
            <v>44239</v>
          </cell>
          <cell r="F447" t="str">
            <v>Francês + Gunga</v>
          </cell>
          <cell r="G447" t="str">
            <v>Marcelo</v>
          </cell>
          <cell r="H447">
            <v>90</v>
          </cell>
          <cell r="I447" t="str">
            <v>Sul</v>
          </cell>
        </row>
        <row r="448">
          <cell r="D448">
            <v>3</v>
          </cell>
          <cell r="E448">
            <v>44239</v>
          </cell>
          <cell r="F448" t="str">
            <v>São Miguel dos Milagres</v>
          </cell>
          <cell r="G448" t="str">
            <v>Pedro</v>
          </cell>
          <cell r="H448">
            <v>135</v>
          </cell>
          <cell r="I448" t="str">
            <v>Norte</v>
          </cell>
        </row>
        <row r="449">
          <cell r="D449">
            <v>3</v>
          </cell>
          <cell r="E449">
            <v>44240</v>
          </cell>
          <cell r="F449" t="str">
            <v>Francês + Gunga</v>
          </cell>
          <cell r="G449" t="str">
            <v>João</v>
          </cell>
          <cell r="H449">
            <v>67.5</v>
          </cell>
          <cell r="I449" t="str">
            <v>Sul</v>
          </cell>
        </row>
        <row r="450">
          <cell r="D450">
            <v>3</v>
          </cell>
          <cell r="E450">
            <v>44240</v>
          </cell>
          <cell r="F450" t="str">
            <v>Francês + Gunga</v>
          </cell>
          <cell r="G450" t="str">
            <v>João</v>
          </cell>
          <cell r="H450">
            <v>67.5</v>
          </cell>
          <cell r="I450" t="str">
            <v>Sul</v>
          </cell>
        </row>
        <row r="451">
          <cell r="D451">
            <v>4</v>
          </cell>
          <cell r="E451">
            <v>44240</v>
          </cell>
          <cell r="F451" t="str">
            <v>São Miguel dos Milagres</v>
          </cell>
          <cell r="G451" t="str">
            <v>Crislane</v>
          </cell>
          <cell r="H451">
            <v>180</v>
          </cell>
          <cell r="I451" t="str">
            <v>Norte</v>
          </cell>
        </row>
        <row r="452">
          <cell r="D452">
            <v>3</v>
          </cell>
          <cell r="E452">
            <v>44240</v>
          </cell>
          <cell r="F452" t="str">
            <v>Maragogi</v>
          </cell>
          <cell r="G452" t="str">
            <v>Crislane</v>
          </cell>
          <cell r="H452">
            <v>324</v>
          </cell>
          <cell r="I452" t="str">
            <v>Norte</v>
          </cell>
        </row>
        <row r="453">
          <cell r="D453">
            <v>2</v>
          </cell>
          <cell r="E453">
            <v>44240</v>
          </cell>
          <cell r="F453" t="str">
            <v>Porto de Galinhas (PE)</v>
          </cell>
          <cell r="G453" t="str">
            <v>Crislane</v>
          </cell>
          <cell r="H453">
            <v>162</v>
          </cell>
          <cell r="I453" t="str">
            <v>Norte</v>
          </cell>
        </row>
        <row r="454">
          <cell r="D454">
            <v>2</v>
          </cell>
          <cell r="E454">
            <v>44240</v>
          </cell>
          <cell r="F454" t="str">
            <v>São Miguel dos Milagres</v>
          </cell>
          <cell r="G454" t="str">
            <v>Crislane</v>
          </cell>
          <cell r="H454">
            <v>90</v>
          </cell>
          <cell r="I454" t="str">
            <v>Norte</v>
          </cell>
        </row>
        <row r="455">
          <cell r="D455">
            <v>2</v>
          </cell>
          <cell r="E455">
            <v>44240</v>
          </cell>
          <cell r="F455" t="str">
            <v>São Miguel dos Milagres</v>
          </cell>
          <cell r="G455" t="str">
            <v>Crislane</v>
          </cell>
          <cell r="H455">
            <v>90</v>
          </cell>
          <cell r="I455" t="str">
            <v>Norte</v>
          </cell>
        </row>
        <row r="456">
          <cell r="D456">
            <v>4</v>
          </cell>
          <cell r="E456">
            <v>44240</v>
          </cell>
          <cell r="F456" t="str">
            <v>Porto de Galinhas (PE)</v>
          </cell>
          <cell r="G456" t="str">
            <v>Guga</v>
          </cell>
          <cell r="H456">
            <v>324</v>
          </cell>
          <cell r="I456" t="str">
            <v>Norte</v>
          </cell>
        </row>
        <row r="457">
          <cell r="D457">
            <v>4</v>
          </cell>
          <cell r="E457">
            <v>44240</v>
          </cell>
          <cell r="F457" t="str">
            <v>Maragogi</v>
          </cell>
          <cell r="G457" t="str">
            <v>Ana</v>
          </cell>
          <cell r="H457">
            <v>432</v>
          </cell>
          <cell r="I457" t="str">
            <v>Norte</v>
          </cell>
        </row>
        <row r="458">
          <cell r="D458">
            <v>2</v>
          </cell>
          <cell r="E458">
            <v>44240</v>
          </cell>
          <cell r="F458" t="str">
            <v>Foz do São Francisco</v>
          </cell>
          <cell r="G458" t="str">
            <v>Guga</v>
          </cell>
          <cell r="H458">
            <v>90</v>
          </cell>
          <cell r="I458" t="str">
            <v>Sul</v>
          </cell>
        </row>
        <row r="459">
          <cell r="D459">
            <v>4</v>
          </cell>
          <cell r="E459">
            <v>44240</v>
          </cell>
          <cell r="F459" t="str">
            <v>Foz do São Francisco</v>
          </cell>
          <cell r="G459" t="str">
            <v>Crislane</v>
          </cell>
          <cell r="H459">
            <v>180</v>
          </cell>
          <cell r="I459" t="str">
            <v>Sul</v>
          </cell>
        </row>
        <row r="460">
          <cell r="D460">
            <v>3</v>
          </cell>
          <cell r="E460">
            <v>44240</v>
          </cell>
          <cell r="F460" t="str">
            <v>Canions do São Francisco</v>
          </cell>
          <cell r="G460" t="str">
            <v>João</v>
          </cell>
          <cell r="H460">
            <v>270</v>
          </cell>
          <cell r="I460" t="str">
            <v>Sul</v>
          </cell>
        </row>
        <row r="461">
          <cell r="D461">
            <v>2</v>
          </cell>
          <cell r="E461">
            <v>44240</v>
          </cell>
          <cell r="F461" t="str">
            <v>Corais Beach Club</v>
          </cell>
          <cell r="G461" t="str">
            <v>Marcelo</v>
          </cell>
          <cell r="H461">
            <v>45</v>
          </cell>
          <cell r="I461" t="str">
            <v>Norte</v>
          </cell>
        </row>
        <row r="462">
          <cell r="D462">
            <v>3</v>
          </cell>
          <cell r="E462">
            <v>44240</v>
          </cell>
          <cell r="F462" t="str">
            <v>Maragogi</v>
          </cell>
          <cell r="G462" t="str">
            <v>Marcelo</v>
          </cell>
          <cell r="H462">
            <v>324</v>
          </cell>
          <cell r="I462" t="str">
            <v>Norte</v>
          </cell>
        </row>
        <row r="463">
          <cell r="D463">
            <v>2</v>
          </cell>
          <cell r="E463">
            <v>44240</v>
          </cell>
          <cell r="F463" t="str">
            <v>Santuário Eco Santa Teresa</v>
          </cell>
          <cell r="G463" t="str">
            <v>João</v>
          </cell>
          <cell r="H463">
            <v>144</v>
          </cell>
          <cell r="I463" t="str">
            <v>Sul</v>
          </cell>
        </row>
        <row r="464">
          <cell r="D464">
            <v>1</v>
          </cell>
          <cell r="E464">
            <v>44240</v>
          </cell>
          <cell r="F464" t="str">
            <v>Francês + Gunga</v>
          </cell>
          <cell r="G464" t="str">
            <v>João</v>
          </cell>
          <cell r="H464">
            <v>25</v>
          </cell>
          <cell r="I464" t="str">
            <v>Sul</v>
          </cell>
        </row>
        <row r="465">
          <cell r="D465">
            <v>1</v>
          </cell>
          <cell r="E465">
            <v>44240</v>
          </cell>
          <cell r="F465" t="str">
            <v>Canions do São Francisco</v>
          </cell>
          <cell r="G465" t="str">
            <v>João</v>
          </cell>
          <cell r="H465">
            <v>100</v>
          </cell>
          <cell r="I465" t="str">
            <v>Sul</v>
          </cell>
        </row>
        <row r="466">
          <cell r="D466">
            <v>3</v>
          </cell>
          <cell r="E466">
            <v>44240</v>
          </cell>
          <cell r="F466" t="str">
            <v>Praia de Carneiros (PE)</v>
          </cell>
          <cell r="G466" t="str">
            <v>Marcelo</v>
          </cell>
          <cell r="H466">
            <v>270</v>
          </cell>
          <cell r="I466" t="str">
            <v>Norte</v>
          </cell>
        </row>
        <row r="467">
          <cell r="D467">
            <v>4</v>
          </cell>
          <cell r="E467">
            <v>44240</v>
          </cell>
          <cell r="F467" t="str">
            <v>9 Ilhas</v>
          </cell>
          <cell r="G467" t="str">
            <v>João</v>
          </cell>
          <cell r="H467">
            <v>324</v>
          </cell>
          <cell r="I467" t="str">
            <v>Sul</v>
          </cell>
        </row>
        <row r="468">
          <cell r="D468">
            <v>1</v>
          </cell>
          <cell r="E468">
            <v>44241</v>
          </cell>
          <cell r="F468" t="str">
            <v>São Miguel dos Milagres</v>
          </cell>
          <cell r="G468" t="str">
            <v>Ana</v>
          </cell>
          <cell r="H468">
            <v>50</v>
          </cell>
          <cell r="I468" t="str">
            <v>Norte</v>
          </cell>
        </row>
        <row r="469">
          <cell r="D469">
            <v>1</v>
          </cell>
          <cell r="E469">
            <v>44241</v>
          </cell>
          <cell r="F469" t="str">
            <v>Porto de Galinhas (PE)</v>
          </cell>
          <cell r="G469" t="str">
            <v>Crislane</v>
          </cell>
          <cell r="H469">
            <v>90</v>
          </cell>
          <cell r="I469" t="str">
            <v>Norte</v>
          </cell>
        </row>
        <row r="470">
          <cell r="D470">
            <v>4</v>
          </cell>
          <cell r="E470">
            <v>44241</v>
          </cell>
          <cell r="F470" t="str">
            <v>Porto de Galinhas (PE)</v>
          </cell>
          <cell r="G470" t="str">
            <v>João</v>
          </cell>
          <cell r="H470">
            <v>324</v>
          </cell>
          <cell r="I470" t="str">
            <v>Norte</v>
          </cell>
        </row>
        <row r="471">
          <cell r="D471">
            <v>1</v>
          </cell>
          <cell r="E471">
            <v>44241</v>
          </cell>
          <cell r="F471" t="str">
            <v>Maragogi</v>
          </cell>
          <cell r="G471" t="str">
            <v>João</v>
          </cell>
          <cell r="H471">
            <v>120</v>
          </cell>
          <cell r="I471" t="str">
            <v>Norte</v>
          </cell>
        </row>
        <row r="472">
          <cell r="D472">
            <v>4</v>
          </cell>
          <cell r="E472">
            <v>44241</v>
          </cell>
          <cell r="F472" t="str">
            <v>Dunas de Marapé</v>
          </cell>
          <cell r="G472" t="str">
            <v>Pedro</v>
          </cell>
          <cell r="H472">
            <v>180</v>
          </cell>
          <cell r="I472" t="str">
            <v>Sul</v>
          </cell>
        </row>
        <row r="473">
          <cell r="D473">
            <v>1</v>
          </cell>
          <cell r="E473">
            <v>44242</v>
          </cell>
          <cell r="F473" t="str">
            <v>Francês + Gunga</v>
          </cell>
          <cell r="G473" t="str">
            <v>Crislane</v>
          </cell>
          <cell r="H473">
            <v>25</v>
          </cell>
          <cell r="I473" t="str">
            <v>Sul</v>
          </cell>
        </row>
        <row r="474">
          <cell r="D474">
            <v>2</v>
          </cell>
          <cell r="E474">
            <v>44242</v>
          </cell>
          <cell r="F474" t="str">
            <v>Porto de Galinhas (PE)</v>
          </cell>
          <cell r="G474" t="str">
            <v>Ana</v>
          </cell>
          <cell r="H474">
            <v>162</v>
          </cell>
          <cell r="I474" t="str">
            <v>Norte</v>
          </cell>
        </row>
        <row r="475">
          <cell r="D475">
            <v>3</v>
          </cell>
          <cell r="E475">
            <v>44242</v>
          </cell>
          <cell r="F475" t="str">
            <v>Maragogi</v>
          </cell>
          <cell r="G475" t="str">
            <v>João</v>
          </cell>
          <cell r="H475">
            <v>324</v>
          </cell>
          <cell r="I475" t="str">
            <v>Norte</v>
          </cell>
        </row>
        <row r="476">
          <cell r="D476">
            <v>4</v>
          </cell>
          <cell r="E476">
            <v>44242</v>
          </cell>
          <cell r="F476" t="str">
            <v>São Miguel dos Milagres</v>
          </cell>
          <cell r="G476" t="str">
            <v>João</v>
          </cell>
          <cell r="H476">
            <v>180</v>
          </cell>
          <cell r="I476" t="str">
            <v>Norte</v>
          </cell>
        </row>
        <row r="477">
          <cell r="D477">
            <v>4</v>
          </cell>
          <cell r="E477">
            <v>44242</v>
          </cell>
          <cell r="F477" t="str">
            <v>Maragogi</v>
          </cell>
          <cell r="G477" t="str">
            <v>Ana</v>
          </cell>
          <cell r="H477">
            <v>432</v>
          </cell>
          <cell r="I477" t="str">
            <v>Norte</v>
          </cell>
        </row>
        <row r="478">
          <cell r="D478">
            <v>3</v>
          </cell>
          <cell r="E478">
            <v>44242</v>
          </cell>
          <cell r="F478" t="str">
            <v>São Miguel dos Milagres</v>
          </cell>
          <cell r="G478" t="str">
            <v>Guga</v>
          </cell>
          <cell r="H478">
            <v>135</v>
          </cell>
          <cell r="I478" t="str">
            <v>Norte</v>
          </cell>
        </row>
        <row r="479">
          <cell r="D479">
            <v>2</v>
          </cell>
          <cell r="E479">
            <v>44242</v>
          </cell>
          <cell r="F479" t="str">
            <v>Porto de Galinhas (PE)</v>
          </cell>
          <cell r="G479" t="str">
            <v>Marcelo</v>
          </cell>
          <cell r="H479">
            <v>162</v>
          </cell>
          <cell r="I479" t="str">
            <v>Norte</v>
          </cell>
        </row>
        <row r="480">
          <cell r="D480">
            <v>4</v>
          </cell>
          <cell r="E480">
            <v>44242</v>
          </cell>
          <cell r="F480" t="str">
            <v>Maragogi</v>
          </cell>
          <cell r="G480" t="str">
            <v>João</v>
          </cell>
          <cell r="H480">
            <v>432</v>
          </cell>
          <cell r="I480" t="str">
            <v>Norte</v>
          </cell>
        </row>
        <row r="481">
          <cell r="D481">
            <v>3</v>
          </cell>
          <cell r="E481">
            <v>44242</v>
          </cell>
          <cell r="F481" t="str">
            <v>Praia de Carneiros (PE)</v>
          </cell>
          <cell r="G481" t="str">
            <v>João</v>
          </cell>
          <cell r="H481">
            <v>270</v>
          </cell>
          <cell r="I481" t="str">
            <v>Norte</v>
          </cell>
        </row>
        <row r="482">
          <cell r="D482">
            <v>1</v>
          </cell>
          <cell r="E482">
            <v>44242</v>
          </cell>
          <cell r="F482" t="str">
            <v>São Miguel dos Milagres</v>
          </cell>
          <cell r="G482" t="str">
            <v>Ana</v>
          </cell>
          <cell r="H482">
            <v>50</v>
          </cell>
          <cell r="I482" t="str">
            <v>Norte</v>
          </cell>
        </row>
        <row r="483">
          <cell r="D483">
            <v>2</v>
          </cell>
          <cell r="E483">
            <v>44242</v>
          </cell>
          <cell r="F483" t="str">
            <v>9 Ilhas</v>
          </cell>
          <cell r="G483" t="str">
            <v>Ana</v>
          </cell>
          <cell r="H483">
            <v>162</v>
          </cell>
          <cell r="I483" t="str">
            <v>Sul</v>
          </cell>
        </row>
        <row r="484">
          <cell r="D484">
            <v>3</v>
          </cell>
          <cell r="E484">
            <v>44242</v>
          </cell>
          <cell r="F484" t="str">
            <v>Maragogi</v>
          </cell>
          <cell r="G484" t="str">
            <v>Guga</v>
          </cell>
          <cell r="H484">
            <v>324</v>
          </cell>
          <cell r="I484" t="str">
            <v>Norte</v>
          </cell>
        </row>
        <row r="485">
          <cell r="D485">
            <v>4</v>
          </cell>
          <cell r="E485">
            <v>44242</v>
          </cell>
          <cell r="F485" t="str">
            <v>Hibiscus Beach Club (Ipioca)</v>
          </cell>
          <cell r="G485" t="str">
            <v>Ana</v>
          </cell>
          <cell r="H485">
            <v>90</v>
          </cell>
          <cell r="I485" t="str">
            <v>Norte</v>
          </cell>
        </row>
        <row r="486">
          <cell r="D486">
            <v>4</v>
          </cell>
          <cell r="E486">
            <v>44242</v>
          </cell>
          <cell r="F486" t="str">
            <v>Foz do São Francisco</v>
          </cell>
          <cell r="G486" t="str">
            <v>Ana</v>
          </cell>
          <cell r="H486">
            <v>180</v>
          </cell>
          <cell r="I486" t="str">
            <v>Sul</v>
          </cell>
        </row>
        <row r="487">
          <cell r="D487">
            <v>1</v>
          </cell>
          <cell r="E487">
            <v>44242</v>
          </cell>
          <cell r="F487" t="str">
            <v>Porto de Galinhas (PE)</v>
          </cell>
          <cell r="G487" t="str">
            <v>Marcelo</v>
          </cell>
          <cell r="H487">
            <v>90</v>
          </cell>
          <cell r="I487" t="str">
            <v>Norte</v>
          </cell>
        </row>
        <row r="488">
          <cell r="D488">
            <v>3</v>
          </cell>
          <cell r="E488">
            <v>44243</v>
          </cell>
          <cell r="F488" t="str">
            <v>Francês + Gunga</v>
          </cell>
          <cell r="G488" t="str">
            <v>Guga</v>
          </cell>
          <cell r="H488">
            <v>67.5</v>
          </cell>
          <cell r="I488" t="str">
            <v>Sul</v>
          </cell>
        </row>
        <row r="489">
          <cell r="D489">
            <v>1</v>
          </cell>
          <cell r="E489">
            <v>44243</v>
          </cell>
          <cell r="F489" t="str">
            <v>Porto de Galinhas (PE)</v>
          </cell>
          <cell r="G489" t="str">
            <v>Pedro</v>
          </cell>
          <cell r="H489">
            <v>90</v>
          </cell>
          <cell r="I489" t="str">
            <v>Norte</v>
          </cell>
        </row>
        <row r="490">
          <cell r="D490">
            <v>3</v>
          </cell>
          <cell r="E490">
            <v>44243</v>
          </cell>
          <cell r="F490" t="str">
            <v>Foz do São Francisco</v>
          </cell>
          <cell r="G490" t="str">
            <v>Guga</v>
          </cell>
          <cell r="H490">
            <v>135</v>
          </cell>
          <cell r="I490" t="str">
            <v>Sul</v>
          </cell>
        </row>
        <row r="491">
          <cell r="D491">
            <v>3</v>
          </cell>
          <cell r="E491">
            <v>44243</v>
          </cell>
          <cell r="F491" t="str">
            <v>9 Ilhas</v>
          </cell>
          <cell r="G491" t="str">
            <v>Pedro</v>
          </cell>
          <cell r="H491">
            <v>243</v>
          </cell>
          <cell r="I491" t="str">
            <v>Sul</v>
          </cell>
        </row>
        <row r="492">
          <cell r="D492">
            <v>1</v>
          </cell>
          <cell r="E492">
            <v>44243</v>
          </cell>
          <cell r="F492" t="str">
            <v>Maragogi</v>
          </cell>
          <cell r="G492" t="str">
            <v>Crislane</v>
          </cell>
          <cell r="H492">
            <v>120</v>
          </cell>
          <cell r="I492" t="str">
            <v>Norte</v>
          </cell>
        </row>
        <row r="493">
          <cell r="D493">
            <v>3</v>
          </cell>
          <cell r="E493">
            <v>44243</v>
          </cell>
          <cell r="F493" t="str">
            <v>Praia de Carneiros (PE)</v>
          </cell>
          <cell r="G493" t="str">
            <v>Crislane</v>
          </cell>
          <cell r="H493">
            <v>270</v>
          </cell>
          <cell r="I493" t="str">
            <v>Norte</v>
          </cell>
        </row>
        <row r="494">
          <cell r="D494">
            <v>4</v>
          </cell>
          <cell r="E494">
            <v>44243</v>
          </cell>
          <cell r="F494" t="str">
            <v>Corais Beach Club</v>
          </cell>
          <cell r="G494" t="str">
            <v>Marcelo</v>
          </cell>
          <cell r="H494">
            <v>90</v>
          </cell>
          <cell r="I494" t="str">
            <v>Norte</v>
          </cell>
        </row>
        <row r="495">
          <cell r="D495">
            <v>1</v>
          </cell>
          <cell r="E495">
            <v>44243</v>
          </cell>
          <cell r="F495" t="str">
            <v>Dunas de Marapé</v>
          </cell>
          <cell r="G495" t="str">
            <v>Ana</v>
          </cell>
          <cell r="H495">
            <v>50</v>
          </cell>
          <cell r="I495" t="str">
            <v>Sul</v>
          </cell>
        </row>
        <row r="496">
          <cell r="D496">
            <v>3</v>
          </cell>
          <cell r="E496">
            <v>44244</v>
          </cell>
          <cell r="F496" t="str">
            <v>Francês + Gunga</v>
          </cell>
          <cell r="G496" t="str">
            <v>Crislane</v>
          </cell>
          <cell r="H496">
            <v>67.5</v>
          </cell>
          <cell r="I496" t="str">
            <v>Sul</v>
          </cell>
        </row>
        <row r="497">
          <cell r="D497">
            <v>3</v>
          </cell>
          <cell r="E497">
            <v>44244</v>
          </cell>
          <cell r="F497" t="str">
            <v>Francês + Gunga</v>
          </cell>
          <cell r="G497" t="str">
            <v>Crislane</v>
          </cell>
          <cell r="H497">
            <v>67.5</v>
          </cell>
          <cell r="I497" t="str">
            <v>Sul</v>
          </cell>
        </row>
        <row r="498">
          <cell r="D498">
            <v>4</v>
          </cell>
          <cell r="E498">
            <v>44244</v>
          </cell>
          <cell r="F498" t="str">
            <v>São Miguel dos Milagres</v>
          </cell>
          <cell r="G498" t="str">
            <v>Crislane</v>
          </cell>
          <cell r="H498">
            <v>180</v>
          </cell>
          <cell r="I498" t="str">
            <v>Norte</v>
          </cell>
        </row>
        <row r="499">
          <cell r="D499">
            <v>4</v>
          </cell>
          <cell r="E499">
            <v>44244</v>
          </cell>
          <cell r="F499" t="str">
            <v>São Miguel dos Milagres</v>
          </cell>
          <cell r="G499" t="str">
            <v>Ana</v>
          </cell>
          <cell r="H499">
            <v>180</v>
          </cell>
          <cell r="I499" t="str">
            <v>Norte</v>
          </cell>
        </row>
        <row r="500">
          <cell r="D500">
            <v>3</v>
          </cell>
          <cell r="E500">
            <v>44244</v>
          </cell>
          <cell r="F500" t="str">
            <v>Porto de Galinhas (PE)</v>
          </cell>
          <cell r="G500" t="str">
            <v>Crislane</v>
          </cell>
          <cell r="H500">
            <v>243</v>
          </cell>
          <cell r="I500" t="str">
            <v>Norte</v>
          </cell>
        </row>
        <row r="501">
          <cell r="D501">
            <v>3</v>
          </cell>
          <cell r="E501">
            <v>44244</v>
          </cell>
          <cell r="F501" t="str">
            <v>Porto de Galinhas (PE)</v>
          </cell>
          <cell r="G501" t="str">
            <v>Crislane</v>
          </cell>
          <cell r="H501">
            <v>243</v>
          </cell>
          <cell r="I501" t="str">
            <v>Norte</v>
          </cell>
        </row>
        <row r="502">
          <cell r="D502">
            <v>6</v>
          </cell>
          <cell r="E502">
            <v>44244</v>
          </cell>
          <cell r="F502" t="str">
            <v>Maragogi</v>
          </cell>
          <cell r="G502" t="str">
            <v>João</v>
          </cell>
          <cell r="H502">
            <v>648</v>
          </cell>
          <cell r="I502" t="str">
            <v>Norte</v>
          </cell>
        </row>
        <row r="503">
          <cell r="D503">
            <v>1</v>
          </cell>
          <cell r="E503">
            <v>44244</v>
          </cell>
          <cell r="F503" t="str">
            <v>Foz do São Francisco</v>
          </cell>
          <cell r="G503" t="str">
            <v>Pedro</v>
          </cell>
          <cell r="H503">
            <v>50</v>
          </cell>
          <cell r="I503" t="str">
            <v>Sul</v>
          </cell>
        </row>
        <row r="504">
          <cell r="D504">
            <v>4</v>
          </cell>
          <cell r="E504">
            <v>44244</v>
          </cell>
          <cell r="F504" t="str">
            <v>Corais Beach Club</v>
          </cell>
          <cell r="G504" t="str">
            <v>Guga</v>
          </cell>
          <cell r="H504">
            <v>90</v>
          </cell>
          <cell r="I504" t="str">
            <v>Norte</v>
          </cell>
        </row>
        <row r="505">
          <cell r="D505">
            <v>1</v>
          </cell>
          <cell r="E505">
            <v>44244</v>
          </cell>
          <cell r="F505" t="str">
            <v>Maragogi</v>
          </cell>
          <cell r="G505" t="str">
            <v>Crislane</v>
          </cell>
          <cell r="H505">
            <v>120</v>
          </cell>
          <cell r="I505" t="str">
            <v>Norte</v>
          </cell>
        </row>
        <row r="506">
          <cell r="D506">
            <v>1</v>
          </cell>
          <cell r="E506">
            <v>44244</v>
          </cell>
          <cell r="F506" t="str">
            <v>Corais Beach Club</v>
          </cell>
          <cell r="G506" t="str">
            <v>Pedro</v>
          </cell>
          <cell r="H506">
            <v>25</v>
          </cell>
          <cell r="I506" t="str">
            <v>Norte</v>
          </cell>
        </row>
        <row r="507">
          <cell r="D507">
            <v>1</v>
          </cell>
          <cell r="E507">
            <v>44245</v>
          </cell>
          <cell r="F507" t="str">
            <v>Maragogi</v>
          </cell>
          <cell r="G507" t="str">
            <v>Ana</v>
          </cell>
          <cell r="H507">
            <v>120</v>
          </cell>
          <cell r="I507" t="str">
            <v>Norte</v>
          </cell>
        </row>
        <row r="508">
          <cell r="D508">
            <v>4</v>
          </cell>
          <cell r="E508">
            <v>44245</v>
          </cell>
          <cell r="F508" t="str">
            <v>Porto de Galinhas (PE)</v>
          </cell>
          <cell r="G508" t="str">
            <v>Crislane</v>
          </cell>
          <cell r="H508">
            <v>324</v>
          </cell>
          <cell r="I508" t="str">
            <v>Norte</v>
          </cell>
        </row>
        <row r="509">
          <cell r="D509">
            <v>2</v>
          </cell>
          <cell r="E509">
            <v>44245</v>
          </cell>
          <cell r="F509" t="str">
            <v>São Miguel dos Milagres</v>
          </cell>
          <cell r="G509" t="str">
            <v>João</v>
          </cell>
          <cell r="H509">
            <v>90</v>
          </cell>
          <cell r="I509" t="str">
            <v>Norte</v>
          </cell>
        </row>
        <row r="510">
          <cell r="D510">
            <v>4</v>
          </cell>
          <cell r="E510">
            <v>44245</v>
          </cell>
          <cell r="F510" t="str">
            <v>São Miguel dos Milagres</v>
          </cell>
          <cell r="G510" t="str">
            <v>Ana</v>
          </cell>
          <cell r="H510">
            <v>180</v>
          </cell>
          <cell r="I510" t="str">
            <v>Norte</v>
          </cell>
        </row>
        <row r="511">
          <cell r="D511">
            <v>1</v>
          </cell>
          <cell r="E511">
            <v>44245</v>
          </cell>
          <cell r="F511" t="str">
            <v>São Miguel dos Milagres</v>
          </cell>
          <cell r="G511" t="str">
            <v>Crislane</v>
          </cell>
          <cell r="H511">
            <v>50</v>
          </cell>
          <cell r="I511" t="str">
            <v>Norte</v>
          </cell>
        </row>
        <row r="512">
          <cell r="D512">
            <v>3</v>
          </cell>
          <cell r="E512">
            <v>44245</v>
          </cell>
          <cell r="F512" t="str">
            <v>São Miguel dos Milagres</v>
          </cell>
          <cell r="G512" t="str">
            <v>Crislane</v>
          </cell>
          <cell r="H512">
            <v>135</v>
          </cell>
          <cell r="I512" t="str">
            <v>Norte</v>
          </cell>
        </row>
        <row r="513">
          <cell r="D513">
            <v>10</v>
          </cell>
          <cell r="E513">
            <v>44245</v>
          </cell>
          <cell r="F513" t="str">
            <v>Porto de Galinhas (PE)</v>
          </cell>
          <cell r="G513" t="str">
            <v>João</v>
          </cell>
          <cell r="H513">
            <v>810</v>
          </cell>
          <cell r="I513" t="str">
            <v>Norte</v>
          </cell>
        </row>
        <row r="514">
          <cell r="D514">
            <v>3</v>
          </cell>
          <cell r="E514">
            <v>44245</v>
          </cell>
          <cell r="F514" t="str">
            <v>Porto de Galinhas (PE)</v>
          </cell>
          <cell r="G514" t="str">
            <v>Marcelo</v>
          </cell>
          <cell r="H514">
            <v>243</v>
          </cell>
          <cell r="I514" t="str">
            <v>Norte</v>
          </cell>
        </row>
        <row r="515">
          <cell r="D515">
            <v>4</v>
          </cell>
          <cell r="E515">
            <v>44245</v>
          </cell>
          <cell r="F515" t="str">
            <v>Hibiscus Beach Club (Ipioca)</v>
          </cell>
          <cell r="G515" t="str">
            <v>Marcelo</v>
          </cell>
          <cell r="H515">
            <v>90</v>
          </cell>
          <cell r="I515" t="str">
            <v>Norte</v>
          </cell>
        </row>
        <row r="516">
          <cell r="D516">
            <v>1</v>
          </cell>
          <cell r="E516">
            <v>44245</v>
          </cell>
          <cell r="F516" t="str">
            <v>Santuário Eco Santa Teresa</v>
          </cell>
          <cell r="G516" t="str">
            <v>Pedro</v>
          </cell>
          <cell r="H516">
            <v>80</v>
          </cell>
          <cell r="I516" t="str">
            <v>Sul</v>
          </cell>
        </row>
        <row r="517">
          <cell r="D517">
            <v>4</v>
          </cell>
          <cell r="E517">
            <v>44245</v>
          </cell>
          <cell r="F517" t="str">
            <v>Hibiscus Beach Club (Ipioca)</v>
          </cell>
          <cell r="G517" t="str">
            <v>Marcelo</v>
          </cell>
          <cell r="H517">
            <v>90</v>
          </cell>
          <cell r="I517" t="str">
            <v>Norte</v>
          </cell>
        </row>
        <row r="518">
          <cell r="D518">
            <v>3</v>
          </cell>
          <cell r="E518">
            <v>44245</v>
          </cell>
          <cell r="F518" t="str">
            <v>Hibiscus Beach Club (Ipioca)</v>
          </cell>
          <cell r="G518" t="str">
            <v>Ana</v>
          </cell>
          <cell r="H518">
            <v>67.5</v>
          </cell>
          <cell r="I518" t="str">
            <v>Norte</v>
          </cell>
        </row>
        <row r="519">
          <cell r="D519">
            <v>2</v>
          </cell>
          <cell r="E519">
            <v>44245</v>
          </cell>
          <cell r="F519" t="str">
            <v>Maragogi</v>
          </cell>
          <cell r="G519" t="str">
            <v>Crislane</v>
          </cell>
          <cell r="H519">
            <v>216</v>
          </cell>
          <cell r="I519" t="str">
            <v>Norte</v>
          </cell>
        </row>
        <row r="520">
          <cell r="D520">
            <v>3</v>
          </cell>
          <cell r="E520">
            <v>44245</v>
          </cell>
          <cell r="F520" t="str">
            <v>Santuário Eco Santa Teresa</v>
          </cell>
          <cell r="G520" t="str">
            <v>Guga</v>
          </cell>
          <cell r="H520">
            <v>216</v>
          </cell>
          <cell r="I520" t="str">
            <v>Sul</v>
          </cell>
        </row>
        <row r="521">
          <cell r="D521">
            <v>4</v>
          </cell>
          <cell r="E521">
            <v>44245</v>
          </cell>
          <cell r="F521" t="str">
            <v>Paripueira</v>
          </cell>
          <cell r="G521" t="str">
            <v>Guga</v>
          </cell>
          <cell r="H521">
            <v>90</v>
          </cell>
          <cell r="I521" t="str">
            <v>Norte</v>
          </cell>
        </row>
        <row r="522">
          <cell r="D522">
            <v>3</v>
          </cell>
          <cell r="E522">
            <v>44246</v>
          </cell>
          <cell r="F522" t="str">
            <v>Francês + Gunga</v>
          </cell>
          <cell r="G522" t="str">
            <v>João</v>
          </cell>
          <cell r="H522">
            <v>67.5</v>
          </cell>
          <cell r="I522" t="str">
            <v>Sul</v>
          </cell>
        </row>
        <row r="523">
          <cell r="D523">
            <v>3</v>
          </cell>
          <cell r="E523">
            <v>44246</v>
          </cell>
          <cell r="F523" t="str">
            <v>Francês + Gunga</v>
          </cell>
          <cell r="G523" t="str">
            <v>Guga</v>
          </cell>
          <cell r="H523">
            <v>67.5</v>
          </cell>
          <cell r="I523" t="str">
            <v>Sul</v>
          </cell>
        </row>
        <row r="524">
          <cell r="D524">
            <v>1</v>
          </cell>
          <cell r="E524">
            <v>44246</v>
          </cell>
          <cell r="F524" t="str">
            <v>São Miguel dos Milagres</v>
          </cell>
          <cell r="G524" t="str">
            <v>João</v>
          </cell>
          <cell r="H524">
            <v>50</v>
          </cell>
          <cell r="I524" t="str">
            <v>Norte</v>
          </cell>
        </row>
        <row r="525">
          <cell r="D525">
            <v>2</v>
          </cell>
          <cell r="E525">
            <v>44246</v>
          </cell>
          <cell r="F525" t="str">
            <v>Porto de Galinhas (PE)</v>
          </cell>
          <cell r="G525" t="str">
            <v>Crislane</v>
          </cell>
          <cell r="H525">
            <v>162</v>
          </cell>
          <cell r="I525" t="str">
            <v>Norte</v>
          </cell>
        </row>
        <row r="526">
          <cell r="D526">
            <v>4</v>
          </cell>
          <cell r="E526">
            <v>44246</v>
          </cell>
          <cell r="F526" t="str">
            <v>Maragogi</v>
          </cell>
          <cell r="G526" t="str">
            <v>Guga</v>
          </cell>
          <cell r="H526">
            <v>432</v>
          </cell>
          <cell r="I526" t="str">
            <v>Norte</v>
          </cell>
        </row>
        <row r="527">
          <cell r="D527">
            <v>4</v>
          </cell>
          <cell r="E527">
            <v>44246</v>
          </cell>
          <cell r="F527" t="str">
            <v>Porto de Galinhas (PE)</v>
          </cell>
          <cell r="G527" t="str">
            <v>Ana</v>
          </cell>
          <cell r="H527">
            <v>324</v>
          </cell>
          <cell r="I527" t="str">
            <v>Norte</v>
          </cell>
        </row>
        <row r="528">
          <cell r="D528">
            <v>4</v>
          </cell>
          <cell r="E528">
            <v>44246</v>
          </cell>
          <cell r="F528" t="str">
            <v>Porto de Galinhas (PE)</v>
          </cell>
          <cell r="G528" t="str">
            <v>Crislane</v>
          </cell>
          <cell r="H528">
            <v>324</v>
          </cell>
          <cell r="I528" t="str">
            <v>Norte</v>
          </cell>
        </row>
        <row r="529">
          <cell r="D529">
            <v>3</v>
          </cell>
          <cell r="E529">
            <v>44246</v>
          </cell>
          <cell r="F529" t="str">
            <v>São Miguel dos Milagres</v>
          </cell>
          <cell r="G529" t="str">
            <v>Ana</v>
          </cell>
          <cell r="H529">
            <v>135</v>
          </cell>
          <cell r="I529" t="str">
            <v>Norte</v>
          </cell>
        </row>
        <row r="530">
          <cell r="D530">
            <v>4</v>
          </cell>
          <cell r="E530">
            <v>44246</v>
          </cell>
          <cell r="F530" t="str">
            <v>Maragogi</v>
          </cell>
          <cell r="G530" t="str">
            <v>Guga</v>
          </cell>
          <cell r="H530">
            <v>432</v>
          </cell>
          <cell r="I530" t="str">
            <v>Norte</v>
          </cell>
        </row>
        <row r="531">
          <cell r="D531">
            <v>2</v>
          </cell>
          <cell r="E531">
            <v>44246</v>
          </cell>
          <cell r="F531" t="str">
            <v>Porto de Galinhas (PE)</v>
          </cell>
          <cell r="G531" t="str">
            <v>Ana</v>
          </cell>
          <cell r="H531">
            <v>162</v>
          </cell>
          <cell r="I531" t="str">
            <v>Norte</v>
          </cell>
        </row>
        <row r="532">
          <cell r="D532">
            <v>2</v>
          </cell>
          <cell r="E532">
            <v>44246</v>
          </cell>
          <cell r="F532" t="str">
            <v>Praia de Carneiros (PE)</v>
          </cell>
          <cell r="G532" t="str">
            <v>Guga</v>
          </cell>
          <cell r="H532">
            <v>180</v>
          </cell>
          <cell r="I532" t="str">
            <v>Norte</v>
          </cell>
        </row>
        <row r="533">
          <cell r="D533">
            <v>4</v>
          </cell>
          <cell r="E533">
            <v>44246</v>
          </cell>
          <cell r="F533" t="str">
            <v>Hibiscus Beach Club (Ipioca)</v>
          </cell>
          <cell r="G533" t="str">
            <v>Ana</v>
          </cell>
          <cell r="H533">
            <v>90</v>
          </cell>
          <cell r="I533" t="str">
            <v>Norte</v>
          </cell>
        </row>
        <row r="534">
          <cell r="D534">
            <v>1</v>
          </cell>
          <cell r="E534">
            <v>44247</v>
          </cell>
          <cell r="F534" t="str">
            <v>Francês + Gunga</v>
          </cell>
          <cell r="G534" t="str">
            <v>Guga</v>
          </cell>
          <cell r="H534">
            <v>25</v>
          </cell>
          <cell r="I534" t="str">
            <v>Sul</v>
          </cell>
        </row>
        <row r="535">
          <cell r="D535">
            <v>3</v>
          </cell>
          <cell r="E535">
            <v>44247</v>
          </cell>
          <cell r="F535" t="str">
            <v>Francês + Gunga</v>
          </cell>
          <cell r="G535" t="str">
            <v>João</v>
          </cell>
          <cell r="H535">
            <v>67.5</v>
          </cell>
          <cell r="I535" t="str">
            <v>Sul</v>
          </cell>
        </row>
        <row r="536">
          <cell r="D536">
            <v>1</v>
          </cell>
          <cell r="E536">
            <v>44247</v>
          </cell>
          <cell r="F536" t="str">
            <v>Porto de Galinhas (PE)</v>
          </cell>
          <cell r="G536" t="str">
            <v>Ana</v>
          </cell>
          <cell r="H536">
            <v>90</v>
          </cell>
          <cell r="I536" t="str">
            <v>Norte</v>
          </cell>
        </row>
        <row r="537">
          <cell r="D537">
            <v>2</v>
          </cell>
          <cell r="E537">
            <v>44247</v>
          </cell>
          <cell r="F537" t="str">
            <v>Porto de Galinhas (PE)</v>
          </cell>
          <cell r="G537" t="str">
            <v>Ana</v>
          </cell>
          <cell r="H537">
            <v>162</v>
          </cell>
          <cell r="I537" t="str">
            <v>Norte</v>
          </cell>
        </row>
        <row r="538">
          <cell r="D538">
            <v>3</v>
          </cell>
          <cell r="E538">
            <v>44247</v>
          </cell>
          <cell r="F538" t="str">
            <v>Maragogi</v>
          </cell>
          <cell r="G538" t="str">
            <v>Pedro</v>
          </cell>
          <cell r="H538">
            <v>324</v>
          </cell>
          <cell r="I538" t="str">
            <v>Norte</v>
          </cell>
        </row>
        <row r="539">
          <cell r="D539">
            <v>1</v>
          </cell>
          <cell r="E539">
            <v>44247</v>
          </cell>
          <cell r="F539" t="str">
            <v>Capitão Nicolas</v>
          </cell>
          <cell r="G539" t="str">
            <v>Pedro</v>
          </cell>
          <cell r="H539">
            <v>35</v>
          </cell>
          <cell r="I539" t="str">
            <v>Norte</v>
          </cell>
        </row>
        <row r="540">
          <cell r="D540">
            <v>1</v>
          </cell>
          <cell r="E540">
            <v>44247</v>
          </cell>
          <cell r="F540" t="str">
            <v>Capitão Nicolas</v>
          </cell>
          <cell r="G540" t="str">
            <v>Pedro</v>
          </cell>
          <cell r="H540">
            <v>35</v>
          </cell>
          <cell r="I540" t="str">
            <v>Norte</v>
          </cell>
        </row>
        <row r="541">
          <cell r="D541">
            <v>3</v>
          </cell>
          <cell r="E541">
            <v>44247</v>
          </cell>
          <cell r="F541" t="str">
            <v>Hibiscus Beach Club (Ipioca)</v>
          </cell>
          <cell r="G541" t="str">
            <v>Guga</v>
          </cell>
          <cell r="H541">
            <v>67.5</v>
          </cell>
          <cell r="I541" t="str">
            <v>Norte</v>
          </cell>
        </row>
        <row r="542">
          <cell r="D542">
            <v>4</v>
          </cell>
          <cell r="E542">
            <v>44247</v>
          </cell>
          <cell r="F542" t="str">
            <v>Corais Beach Club</v>
          </cell>
          <cell r="G542" t="str">
            <v>João</v>
          </cell>
          <cell r="H542">
            <v>90</v>
          </cell>
          <cell r="I542" t="str">
            <v>Norte</v>
          </cell>
        </row>
        <row r="543">
          <cell r="D543">
            <v>3</v>
          </cell>
          <cell r="E543">
            <v>44247</v>
          </cell>
          <cell r="F543" t="str">
            <v>Canions do São Francisco</v>
          </cell>
          <cell r="G543" t="str">
            <v>Crislane</v>
          </cell>
          <cell r="H543">
            <v>270</v>
          </cell>
          <cell r="I543" t="str">
            <v>Sul</v>
          </cell>
        </row>
        <row r="544">
          <cell r="D544">
            <v>3</v>
          </cell>
          <cell r="E544">
            <v>44247</v>
          </cell>
          <cell r="F544" t="str">
            <v>Corais Beach Club</v>
          </cell>
          <cell r="G544" t="str">
            <v>Marcelo</v>
          </cell>
          <cell r="H544">
            <v>67.5</v>
          </cell>
          <cell r="I544" t="str">
            <v>Norte</v>
          </cell>
        </row>
        <row r="545">
          <cell r="D545">
            <v>1</v>
          </cell>
          <cell r="E545">
            <v>44247</v>
          </cell>
          <cell r="F545" t="str">
            <v>Dunas de Marapé</v>
          </cell>
          <cell r="G545" t="str">
            <v>Ana</v>
          </cell>
          <cell r="H545">
            <v>50</v>
          </cell>
          <cell r="I545" t="str">
            <v>Sul</v>
          </cell>
        </row>
        <row r="546">
          <cell r="D546">
            <v>3</v>
          </cell>
          <cell r="E546">
            <v>44248</v>
          </cell>
          <cell r="F546" t="str">
            <v>Francês + Gunga</v>
          </cell>
          <cell r="G546" t="str">
            <v>João</v>
          </cell>
          <cell r="H546">
            <v>67.5</v>
          </cell>
          <cell r="I546" t="str">
            <v>Sul</v>
          </cell>
        </row>
        <row r="547">
          <cell r="D547">
            <v>2</v>
          </cell>
          <cell r="E547">
            <v>44248</v>
          </cell>
          <cell r="F547" t="str">
            <v>Porto de Galinhas (PE)</v>
          </cell>
          <cell r="G547" t="str">
            <v>Crislane</v>
          </cell>
          <cell r="H547">
            <v>162</v>
          </cell>
          <cell r="I547" t="str">
            <v>Norte</v>
          </cell>
        </row>
        <row r="548">
          <cell r="D548">
            <v>1</v>
          </cell>
          <cell r="E548">
            <v>44248</v>
          </cell>
          <cell r="F548" t="str">
            <v>São Miguel dos Milagres</v>
          </cell>
          <cell r="G548" t="str">
            <v>Guga</v>
          </cell>
          <cell r="H548">
            <v>50</v>
          </cell>
          <cell r="I548" t="str">
            <v>Norte</v>
          </cell>
        </row>
        <row r="549">
          <cell r="D549">
            <v>4</v>
          </cell>
          <cell r="E549">
            <v>44248</v>
          </cell>
          <cell r="F549" t="str">
            <v>Porto de Galinhas (PE)</v>
          </cell>
          <cell r="G549" t="str">
            <v>Crislane</v>
          </cell>
          <cell r="H549">
            <v>324</v>
          </cell>
          <cell r="I549" t="str">
            <v>Norte</v>
          </cell>
        </row>
        <row r="550">
          <cell r="D550">
            <v>1</v>
          </cell>
          <cell r="E550">
            <v>44248</v>
          </cell>
          <cell r="F550" t="str">
            <v>Maragogi</v>
          </cell>
          <cell r="G550" t="str">
            <v>Guga</v>
          </cell>
          <cell r="H550">
            <v>120</v>
          </cell>
          <cell r="I550" t="str">
            <v>Norte</v>
          </cell>
        </row>
        <row r="551">
          <cell r="D551">
            <v>2</v>
          </cell>
          <cell r="E551">
            <v>44248</v>
          </cell>
          <cell r="F551" t="str">
            <v>Porto de Galinhas (PE)</v>
          </cell>
          <cell r="G551" t="str">
            <v>Pedro</v>
          </cell>
          <cell r="H551">
            <v>162</v>
          </cell>
          <cell r="I551" t="str">
            <v>Norte</v>
          </cell>
        </row>
        <row r="552">
          <cell r="D552">
            <v>1</v>
          </cell>
          <cell r="E552">
            <v>44248</v>
          </cell>
          <cell r="F552" t="str">
            <v>Maragogi</v>
          </cell>
          <cell r="G552" t="str">
            <v>João</v>
          </cell>
          <cell r="H552">
            <v>120</v>
          </cell>
          <cell r="I552" t="str">
            <v>Norte</v>
          </cell>
        </row>
        <row r="553">
          <cell r="D553">
            <v>4</v>
          </cell>
          <cell r="E553">
            <v>44248</v>
          </cell>
          <cell r="F553" t="str">
            <v>Praia de Carneiros (PE)</v>
          </cell>
          <cell r="G553" t="str">
            <v>Guga</v>
          </cell>
          <cell r="H553">
            <v>360</v>
          </cell>
          <cell r="I553" t="str">
            <v>Norte</v>
          </cell>
        </row>
        <row r="554">
          <cell r="D554">
            <v>2</v>
          </cell>
          <cell r="E554">
            <v>44249</v>
          </cell>
          <cell r="F554" t="str">
            <v>Maragogi</v>
          </cell>
          <cell r="G554" t="str">
            <v>João</v>
          </cell>
          <cell r="H554">
            <v>216</v>
          </cell>
          <cell r="I554" t="str">
            <v>Norte</v>
          </cell>
        </row>
        <row r="555">
          <cell r="D555">
            <v>3</v>
          </cell>
          <cell r="E555">
            <v>44249</v>
          </cell>
          <cell r="F555" t="str">
            <v>Porto de Galinhas (PE)</v>
          </cell>
          <cell r="G555" t="str">
            <v>João</v>
          </cell>
          <cell r="H555">
            <v>243</v>
          </cell>
          <cell r="I555" t="str">
            <v>Norte</v>
          </cell>
        </row>
        <row r="556">
          <cell r="D556">
            <v>2</v>
          </cell>
          <cell r="E556">
            <v>44249</v>
          </cell>
          <cell r="F556" t="str">
            <v>São Miguel dos Milagres</v>
          </cell>
          <cell r="G556" t="str">
            <v>Guga</v>
          </cell>
          <cell r="H556">
            <v>90</v>
          </cell>
          <cell r="I556" t="str">
            <v>Norte</v>
          </cell>
        </row>
        <row r="557">
          <cell r="D557">
            <v>1</v>
          </cell>
          <cell r="E557">
            <v>44249</v>
          </cell>
          <cell r="F557" t="str">
            <v>Canions do São Francisco</v>
          </cell>
          <cell r="G557" t="str">
            <v>Crislane</v>
          </cell>
          <cell r="H557">
            <v>100</v>
          </cell>
          <cell r="I557" t="str">
            <v>Sul</v>
          </cell>
        </row>
        <row r="558">
          <cell r="D558">
            <v>2</v>
          </cell>
          <cell r="E558">
            <v>44249</v>
          </cell>
          <cell r="F558" t="str">
            <v>Canions do São Francisco</v>
          </cell>
          <cell r="G558" t="str">
            <v>Crislane</v>
          </cell>
          <cell r="H558">
            <v>180</v>
          </cell>
          <cell r="I558" t="str">
            <v>Sul</v>
          </cell>
        </row>
        <row r="559">
          <cell r="D559">
            <v>3</v>
          </cell>
          <cell r="E559">
            <v>44249</v>
          </cell>
          <cell r="F559" t="str">
            <v>Maragogi</v>
          </cell>
          <cell r="G559" t="str">
            <v>João</v>
          </cell>
          <cell r="H559">
            <v>324</v>
          </cell>
          <cell r="I559" t="str">
            <v>Norte</v>
          </cell>
        </row>
        <row r="560">
          <cell r="D560">
            <v>4</v>
          </cell>
          <cell r="E560">
            <v>44249</v>
          </cell>
          <cell r="F560" t="str">
            <v>Corais Beach Club</v>
          </cell>
          <cell r="G560" t="str">
            <v>Crislane</v>
          </cell>
          <cell r="H560">
            <v>90</v>
          </cell>
          <cell r="I560" t="str">
            <v>Norte</v>
          </cell>
        </row>
        <row r="561">
          <cell r="D561">
            <v>3</v>
          </cell>
          <cell r="E561">
            <v>44249</v>
          </cell>
          <cell r="F561" t="str">
            <v>Praia de Carneiros (PE)</v>
          </cell>
          <cell r="G561" t="str">
            <v>Pedro</v>
          </cell>
          <cell r="H561">
            <v>270</v>
          </cell>
          <cell r="I561" t="str">
            <v>Norte</v>
          </cell>
        </row>
        <row r="562">
          <cell r="D562">
            <v>4</v>
          </cell>
          <cell r="E562">
            <v>44249</v>
          </cell>
          <cell r="F562" t="str">
            <v>São Miguel dos Milagres</v>
          </cell>
          <cell r="G562" t="str">
            <v>Ana</v>
          </cell>
          <cell r="H562">
            <v>180</v>
          </cell>
          <cell r="I562" t="str">
            <v>Norte</v>
          </cell>
        </row>
        <row r="563">
          <cell r="D563">
            <v>2</v>
          </cell>
          <cell r="E563">
            <v>44249</v>
          </cell>
          <cell r="F563" t="str">
            <v>Francês + Gunga</v>
          </cell>
          <cell r="G563" t="str">
            <v>Pedro</v>
          </cell>
          <cell r="H563">
            <v>45</v>
          </cell>
          <cell r="I563" t="str">
            <v>Sul</v>
          </cell>
        </row>
        <row r="564">
          <cell r="D564">
            <v>1</v>
          </cell>
          <cell r="E564">
            <v>44249</v>
          </cell>
          <cell r="F564" t="str">
            <v>Maragogi</v>
          </cell>
          <cell r="G564" t="str">
            <v>Ana</v>
          </cell>
          <cell r="H564">
            <v>120</v>
          </cell>
          <cell r="I564" t="str">
            <v>Norte</v>
          </cell>
        </row>
        <row r="565">
          <cell r="D565">
            <v>1</v>
          </cell>
          <cell r="E565">
            <v>44249</v>
          </cell>
          <cell r="F565" t="str">
            <v>São Miguel dos Milagres</v>
          </cell>
          <cell r="G565" t="str">
            <v>João</v>
          </cell>
          <cell r="H565">
            <v>50</v>
          </cell>
          <cell r="I565" t="str">
            <v>Norte</v>
          </cell>
        </row>
        <row r="566">
          <cell r="D566">
            <v>4</v>
          </cell>
          <cell r="E566">
            <v>44249</v>
          </cell>
          <cell r="F566" t="str">
            <v>Canions do São Francisco</v>
          </cell>
          <cell r="G566" t="str">
            <v>João</v>
          </cell>
          <cell r="H566">
            <v>360</v>
          </cell>
          <cell r="I566" t="str">
            <v>Sul</v>
          </cell>
        </row>
        <row r="567">
          <cell r="D567">
            <v>1</v>
          </cell>
          <cell r="E567">
            <v>44250</v>
          </cell>
          <cell r="F567" t="str">
            <v>Francês + Gunga</v>
          </cell>
          <cell r="G567" t="str">
            <v>Ana</v>
          </cell>
          <cell r="H567">
            <v>25</v>
          </cell>
          <cell r="I567" t="str">
            <v>Sul</v>
          </cell>
        </row>
        <row r="568">
          <cell r="D568">
            <v>2</v>
          </cell>
          <cell r="E568">
            <v>44250</v>
          </cell>
          <cell r="F568" t="str">
            <v>Maragogi</v>
          </cell>
          <cell r="G568" t="str">
            <v>Guga</v>
          </cell>
          <cell r="H568">
            <v>216</v>
          </cell>
          <cell r="I568" t="str">
            <v>Norte</v>
          </cell>
        </row>
        <row r="569">
          <cell r="D569">
            <v>4</v>
          </cell>
          <cell r="E569">
            <v>44250</v>
          </cell>
          <cell r="F569" t="str">
            <v>Porto de Galinhas (PE)</v>
          </cell>
          <cell r="G569" t="str">
            <v>Crislane</v>
          </cell>
          <cell r="H569">
            <v>324</v>
          </cell>
          <cell r="I569" t="str">
            <v>Norte</v>
          </cell>
        </row>
        <row r="570">
          <cell r="D570">
            <v>1</v>
          </cell>
          <cell r="E570">
            <v>44250</v>
          </cell>
          <cell r="F570" t="str">
            <v>Porto de Galinhas (PE)</v>
          </cell>
          <cell r="G570" t="str">
            <v>Pedro</v>
          </cell>
          <cell r="H570">
            <v>90</v>
          </cell>
          <cell r="I570" t="str">
            <v>Norte</v>
          </cell>
        </row>
        <row r="571">
          <cell r="D571">
            <v>3</v>
          </cell>
          <cell r="E571">
            <v>44250</v>
          </cell>
          <cell r="F571" t="str">
            <v>9 Ilhas</v>
          </cell>
          <cell r="G571" t="str">
            <v>Guga</v>
          </cell>
          <cell r="H571">
            <v>243</v>
          </cell>
          <cell r="I571" t="str">
            <v>Sul</v>
          </cell>
        </row>
        <row r="572">
          <cell r="D572">
            <v>2</v>
          </cell>
          <cell r="E572">
            <v>44250</v>
          </cell>
          <cell r="F572" t="str">
            <v>Porto de Galinhas (PE)</v>
          </cell>
          <cell r="G572" t="str">
            <v>Guga</v>
          </cell>
          <cell r="H572">
            <v>162</v>
          </cell>
          <cell r="I572" t="str">
            <v>Norte</v>
          </cell>
        </row>
        <row r="573">
          <cell r="D573">
            <v>3</v>
          </cell>
          <cell r="E573">
            <v>44250</v>
          </cell>
          <cell r="F573" t="str">
            <v>Capitão Nicolas</v>
          </cell>
          <cell r="G573" t="str">
            <v>Crislane</v>
          </cell>
          <cell r="H573">
            <v>94.5</v>
          </cell>
          <cell r="I573" t="str">
            <v>Norte</v>
          </cell>
        </row>
        <row r="574">
          <cell r="D574">
            <v>2</v>
          </cell>
          <cell r="E574">
            <v>44251</v>
          </cell>
          <cell r="F574" t="str">
            <v>Francês + Gunga</v>
          </cell>
          <cell r="G574" t="str">
            <v>Ana</v>
          </cell>
          <cell r="H574">
            <v>45</v>
          </cell>
          <cell r="I574" t="str">
            <v>Sul</v>
          </cell>
        </row>
        <row r="575">
          <cell r="D575">
            <v>2</v>
          </cell>
          <cell r="E575">
            <v>44251</v>
          </cell>
          <cell r="F575" t="str">
            <v>Francês + Gunga</v>
          </cell>
          <cell r="G575" t="str">
            <v>Guga</v>
          </cell>
          <cell r="H575">
            <v>45</v>
          </cell>
          <cell r="I575" t="str">
            <v>Sul</v>
          </cell>
        </row>
        <row r="576">
          <cell r="D576">
            <v>2</v>
          </cell>
          <cell r="E576">
            <v>44251</v>
          </cell>
          <cell r="F576" t="str">
            <v>São Miguel dos Milagres</v>
          </cell>
          <cell r="G576" t="str">
            <v>Crislane</v>
          </cell>
          <cell r="H576">
            <v>90</v>
          </cell>
          <cell r="I576" t="str">
            <v>Norte</v>
          </cell>
        </row>
        <row r="577">
          <cell r="D577">
            <v>1</v>
          </cell>
          <cell r="E577">
            <v>44251</v>
          </cell>
          <cell r="F577" t="str">
            <v>São Miguel dos Milagres</v>
          </cell>
          <cell r="G577" t="str">
            <v>Guga</v>
          </cell>
          <cell r="H577">
            <v>50</v>
          </cell>
          <cell r="I577" t="str">
            <v>Norte</v>
          </cell>
        </row>
        <row r="578">
          <cell r="D578">
            <v>2</v>
          </cell>
          <cell r="E578">
            <v>44251</v>
          </cell>
          <cell r="F578" t="str">
            <v>Porto de Galinhas (PE)</v>
          </cell>
          <cell r="G578" t="str">
            <v>Crislane</v>
          </cell>
          <cell r="H578">
            <v>162</v>
          </cell>
          <cell r="I578" t="str">
            <v>Norte</v>
          </cell>
        </row>
        <row r="579">
          <cell r="D579">
            <v>3</v>
          </cell>
          <cell r="E579">
            <v>44251</v>
          </cell>
          <cell r="F579" t="str">
            <v>Foz do São Francisco</v>
          </cell>
          <cell r="G579" t="str">
            <v>Guga</v>
          </cell>
          <cell r="H579">
            <v>135</v>
          </cell>
          <cell r="I579" t="str">
            <v>Sul</v>
          </cell>
        </row>
        <row r="580">
          <cell r="D580">
            <v>2</v>
          </cell>
          <cell r="E580">
            <v>44252</v>
          </cell>
          <cell r="F580" t="str">
            <v>Francês + Gunga</v>
          </cell>
          <cell r="G580" t="str">
            <v>Ana</v>
          </cell>
          <cell r="H580">
            <v>45</v>
          </cell>
          <cell r="I580" t="str">
            <v>Sul</v>
          </cell>
        </row>
        <row r="581">
          <cell r="D581">
            <v>2</v>
          </cell>
          <cell r="E581">
            <v>44252</v>
          </cell>
          <cell r="F581" t="str">
            <v>Porto de Galinhas (PE)</v>
          </cell>
          <cell r="G581" t="str">
            <v>Crislane</v>
          </cell>
          <cell r="H581">
            <v>162</v>
          </cell>
          <cell r="I581" t="str">
            <v>Norte</v>
          </cell>
        </row>
        <row r="582">
          <cell r="D582">
            <v>2</v>
          </cell>
          <cell r="E582">
            <v>44252</v>
          </cell>
          <cell r="F582" t="str">
            <v>Maragogi</v>
          </cell>
          <cell r="G582" t="str">
            <v>Guga</v>
          </cell>
          <cell r="H582">
            <v>216</v>
          </cell>
          <cell r="I582" t="str">
            <v>Norte</v>
          </cell>
        </row>
        <row r="583">
          <cell r="D583">
            <v>4</v>
          </cell>
          <cell r="E583">
            <v>44252</v>
          </cell>
          <cell r="F583" t="str">
            <v>Hibiscus Beach Club (Ipioca)</v>
          </cell>
          <cell r="G583" t="str">
            <v>João</v>
          </cell>
          <cell r="H583">
            <v>90</v>
          </cell>
          <cell r="I583" t="str">
            <v>Norte</v>
          </cell>
        </row>
        <row r="584">
          <cell r="D584">
            <v>2</v>
          </cell>
          <cell r="E584">
            <v>44252</v>
          </cell>
          <cell r="F584" t="str">
            <v>Hibiscus Beach Club (Ipioca)</v>
          </cell>
          <cell r="G584" t="str">
            <v>Crislane</v>
          </cell>
          <cell r="H584">
            <v>45</v>
          </cell>
          <cell r="I584" t="str">
            <v>Norte</v>
          </cell>
        </row>
        <row r="585">
          <cell r="D585">
            <v>1</v>
          </cell>
          <cell r="E585">
            <v>44252</v>
          </cell>
          <cell r="F585" t="str">
            <v>Hibiscus Beach Club (Ipioca)</v>
          </cell>
          <cell r="G585" t="str">
            <v>Marcelo</v>
          </cell>
          <cell r="H585">
            <v>25</v>
          </cell>
          <cell r="I585" t="str">
            <v>Norte</v>
          </cell>
        </row>
        <row r="586">
          <cell r="D586">
            <v>3</v>
          </cell>
          <cell r="E586">
            <v>44252</v>
          </cell>
          <cell r="F586" t="str">
            <v>Foz do São Francisco</v>
          </cell>
          <cell r="G586" t="str">
            <v>Marcelo</v>
          </cell>
          <cell r="H586">
            <v>135</v>
          </cell>
          <cell r="I586" t="str">
            <v>Sul</v>
          </cell>
        </row>
        <row r="587">
          <cell r="D587">
            <v>3</v>
          </cell>
          <cell r="E587">
            <v>44252</v>
          </cell>
          <cell r="F587" t="str">
            <v>Porto de Galinhas (PE)</v>
          </cell>
          <cell r="G587" t="str">
            <v>João</v>
          </cell>
          <cell r="H587">
            <v>243</v>
          </cell>
          <cell r="I587" t="str">
            <v>Norte</v>
          </cell>
        </row>
        <row r="588">
          <cell r="D588">
            <v>3</v>
          </cell>
          <cell r="E588">
            <v>44252</v>
          </cell>
          <cell r="F588" t="str">
            <v>Paripueira</v>
          </cell>
          <cell r="G588" t="str">
            <v>Marcelo</v>
          </cell>
          <cell r="H588">
            <v>67.5</v>
          </cell>
          <cell r="I588" t="str">
            <v>Norte</v>
          </cell>
        </row>
        <row r="589">
          <cell r="D589">
            <v>2</v>
          </cell>
          <cell r="E589">
            <v>44253</v>
          </cell>
          <cell r="F589" t="str">
            <v>Francês + Gunga</v>
          </cell>
          <cell r="G589" t="str">
            <v>João</v>
          </cell>
          <cell r="H589">
            <v>45</v>
          </cell>
          <cell r="I589" t="str">
            <v>Sul</v>
          </cell>
        </row>
        <row r="590">
          <cell r="D590">
            <v>1</v>
          </cell>
          <cell r="E590">
            <v>44253</v>
          </cell>
          <cell r="F590" t="str">
            <v>Porto de Galinhas (PE)</v>
          </cell>
          <cell r="G590" t="str">
            <v>Ana</v>
          </cell>
          <cell r="H590">
            <v>90</v>
          </cell>
          <cell r="I590" t="str">
            <v>Norte</v>
          </cell>
        </row>
        <row r="591">
          <cell r="D591">
            <v>2</v>
          </cell>
          <cell r="E591">
            <v>44253</v>
          </cell>
          <cell r="F591" t="str">
            <v>Maragogi</v>
          </cell>
          <cell r="G591" t="str">
            <v>Crislane</v>
          </cell>
          <cell r="H591">
            <v>216</v>
          </cell>
          <cell r="I591" t="str">
            <v>Norte</v>
          </cell>
        </row>
        <row r="592">
          <cell r="D592">
            <v>3</v>
          </cell>
          <cell r="E592">
            <v>44253</v>
          </cell>
          <cell r="F592" t="str">
            <v>Maragogi</v>
          </cell>
          <cell r="G592" t="str">
            <v>João</v>
          </cell>
          <cell r="H592">
            <v>324</v>
          </cell>
          <cell r="I592" t="str">
            <v>Norte</v>
          </cell>
        </row>
        <row r="593">
          <cell r="D593">
            <v>7</v>
          </cell>
          <cell r="E593">
            <v>44253</v>
          </cell>
          <cell r="F593" t="str">
            <v>Maragogi</v>
          </cell>
          <cell r="G593" t="str">
            <v>João</v>
          </cell>
          <cell r="H593">
            <v>756</v>
          </cell>
          <cell r="I593" t="str">
            <v>Norte</v>
          </cell>
        </row>
        <row r="594">
          <cell r="D594">
            <v>3</v>
          </cell>
          <cell r="E594">
            <v>44253</v>
          </cell>
          <cell r="F594" t="str">
            <v>Hibiscus Beach Club (Ipioca)</v>
          </cell>
          <cell r="G594" t="str">
            <v>Pedro</v>
          </cell>
          <cell r="H594">
            <v>67.5</v>
          </cell>
          <cell r="I594" t="str">
            <v>Norte</v>
          </cell>
        </row>
        <row r="595">
          <cell r="D595">
            <v>2</v>
          </cell>
          <cell r="E595">
            <v>44253</v>
          </cell>
          <cell r="F595" t="str">
            <v>Maragogi</v>
          </cell>
          <cell r="G595" t="str">
            <v>Guga</v>
          </cell>
          <cell r="H595">
            <v>216</v>
          </cell>
          <cell r="I595" t="str">
            <v>Norte</v>
          </cell>
        </row>
        <row r="596">
          <cell r="D596">
            <v>4</v>
          </cell>
          <cell r="E596">
            <v>44253</v>
          </cell>
          <cell r="F596" t="str">
            <v>São Miguel dos Milagres</v>
          </cell>
          <cell r="G596" t="str">
            <v>João</v>
          </cell>
          <cell r="H596">
            <v>180</v>
          </cell>
          <cell r="I596" t="str">
            <v>Norte</v>
          </cell>
        </row>
        <row r="597">
          <cell r="D597">
            <v>2</v>
          </cell>
          <cell r="E597">
            <v>44253</v>
          </cell>
          <cell r="F597" t="str">
            <v>Corais Beach Club</v>
          </cell>
          <cell r="G597" t="str">
            <v>Pedro</v>
          </cell>
          <cell r="H597">
            <v>45</v>
          </cell>
          <cell r="I597" t="str">
            <v>Norte</v>
          </cell>
        </row>
        <row r="598">
          <cell r="D598">
            <v>1</v>
          </cell>
          <cell r="E598">
            <v>44253</v>
          </cell>
          <cell r="F598" t="str">
            <v>Santuário Eco Santa Teresa</v>
          </cell>
          <cell r="G598" t="str">
            <v>Crislane</v>
          </cell>
          <cell r="H598">
            <v>80</v>
          </cell>
          <cell r="I598" t="str">
            <v>Sul</v>
          </cell>
        </row>
        <row r="599">
          <cell r="D599">
            <v>4</v>
          </cell>
          <cell r="E599">
            <v>44253</v>
          </cell>
          <cell r="F599" t="str">
            <v>Santuário Eco Santa Teresa</v>
          </cell>
          <cell r="G599" t="str">
            <v>Ana</v>
          </cell>
          <cell r="H599">
            <v>288</v>
          </cell>
          <cell r="I599" t="str">
            <v>Sul</v>
          </cell>
        </row>
        <row r="600">
          <cell r="D600">
            <v>3</v>
          </cell>
          <cell r="E600">
            <v>44253</v>
          </cell>
          <cell r="F600" t="str">
            <v>Praia de Carneiros (PE)</v>
          </cell>
          <cell r="G600" t="str">
            <v>Marcelo</v>
          </cell>
          <cell r="H600">
            <v>270</v>
          </cell>
          <cell r="I600" t="str">
            <v>Norte</v>
          </cell>
        </row>
        <row r="601">
          <cell r="D601">
            <v>1</v>
          </cell>
          <cell r="E601">
            <v>44254</v>
          </cell>
          <cell r="F601" t="str">
            <v>Francês + Gunga</v>
          </cell>
          <cell r="G601" t="str">
            <v>Crislane</v>
          </cell>
          <cell r="H601">
            <v>25</v>
          </cell>
          <cell r="I601" t="str">
            <v>Sul</v>
          </cell>
        </row>
        <row r="602">
          <cell r="D602">
            <v>1</v>
          </cell>
          <cell r="E602">
            <v>44254</v>
          </cell>
          <cell r="F602" t="str">
            <v>Maragogi</v>
          </cell>
          <cell r="G602" t="str">
            <v>Guga</v>
          </cell>
          <cell r="H602">
            <v>120</v>
          </cell>
          <cell r="I602" t="str">
            <v>Norte</v>
          </cell>
        </row>
        <row r="603">
          <cell r="D603">
            <v>4</v>
          </cell>
          <cell r="E603">
            <v>44254</v>
          </cell>
          <cell r="F603" t="str">
            <v>São Miguel dos Milagres</v>
          </cell>
          <cell r="G603" t="str">
            <v>Guga</v>
          </cell>
          <cell r="H603">
            <v>180</v>
          </cell>
          <cell r="I603" t="str">
            <v>Norte</v>
          </cell>
        </row>
        <row r="604">
          <cell r="D604">
            <v>2</v>
          </cell>
          <cell r="E604">
            <v>44254</v>
          </cell>
          <cell r="F604" t="str">
            <v>Maragogi</v>
          </cell>
          <cell r="G604" t="str">
            <v>Guga</v>
          </cell>
          <cell r="H604">
            <v>216</v>
          </cell>
          <cell r="I604" t="str">
            <v>Norte</v>
          </cell>
        </row>
        <row r="605">
          <cell r="D605">
            <v>3</v>
          </cell>
          <cell r="E605">
            <v>44254</v>
          </cell>
          <cell r="F605" t="str">
            <v>Maragogi</v>
          </cell>
          <cell r="G605" t="str">
            <v>Crislane</v>
          </cell>
          <cell r="H605">
            <v>324</v>
          </cell>
          <cell r="I605" t="str">
            <v>Norte</v>
          </cell>
        </row>
        <row r="606">
          <cell r="D606">
            <v>3</v>
          </cell>
          <cell r="E606">
            <v>44254</v>
          </cell>
          <cell r="F606" t="str">
            <v>Francês + Gunga</v>
          </cell>
          <cell r="G606" t="str">
            <v>João</v>
          </cell>
          <cell r="H606">
            <v>67.5</v>
          </cell>
          <cell r="I606" t="str">
            <v>Sul</v>
          </cell>
        </row>
        <row r="607">
          <cell r="D607">
            <v>2</v>
          </cell>
          <cell r="E607">
            <v>44254</v>
          </cell>
          <cell r="F607" t="str">
            <v>Corais Beach Club</v>
          </cell>
          <cell r="G607" t="str">
            <v>Guga</v>
          </cell>
          <cell r="H607">
            <v>45</v>
          </cell>
          <cell r="I607" t="str">
            <v>Norte</v>
          </cell>
        </row>
        <row r="608">
          <cell r="D608">
            <v>4</v>
          </cell>
          <cell r="E608">
            <v>44254</v>
          </cell>
          <cell r="F608" t="str">
            <v>Corais Beach Club</v>
          </cell>
          <cell r="G608" t="str">
            <v>João</v>
          </cell>
          <cell r="H608">
            <v>90</v>
          </cell>
          <cell r="I608" t="str">
            <v>Norte</v>
          </cell>
        </row>
        <row r="609">
          <cell r="D609">
            <v>2</v>
          </cell>
          <cell r="E609">
            <v>44254</v>
          </cell>
          <cell r="F609" t="str">
            <v>Foz do São Francisco</v>
          </cell>
          <cell r="G609" t="str">
            <v>Pedro</v>
          </cell>
          <cell r="H609">
            <v>90</v>
          </cell>
          <cell r="I609" t="str">
            <v>Sul</v>
          </cell>
        </row>
        <row r="610">
          <cell r="D610">
            <v>4</v>
          </cell>
          <cell r="E610">
            <v>44254</v>
          </cell>
          <cell r="F610" t="str">
            <v>Santuário Eco Santa Teresa</v>
          </cell>
          <cell r="G610" t="str">
            <v>João</v>
          </cell>
          <cell r="H610">
            <v>288</v>
          </cell>
          <cell r="I610" t="str">
            <v>Sul</v>
          </cell>
        </row>
        <row r="611">
          <cell r="D611">
            <v>3</v>
          </cell>
          <cell r="E611">
            <v>44254</v>
          </cell>
          <cell r="F611" t="str">
            <v>Maragogi</v>
          </cell>
          <cell r="G611" t="str">
            <v>Pedro</v>
          </cell>
          <cell r="H611">
            <v>324</v>
          </cell>
          <cell r="I611" t="str">
            <v>Norte</v>
          </cell>
        </row>
        <row r="612">
          <cell r="D612">
            <v>4</v>
          </cell>
          <cell r="E612">
            <v>44254</v>
          </cell>
          <cell r="F612" t="str">
            <v>Praia de Carneiros (PE)</v>
          </cell>
          <cell r="G612" t="str">
            <v>Crislane</v>
          </cell>
          <cell r="H612">
            <v>360</v>
          </cell>
          <cell r="I612" t="str">
            <v>Norte</v>
          </cell>
        </row>
        <row r="613">
          <cell r="D613">
            <v>2</v>
          </cell>
          <cell r="E613">
            <v>44254</v>
          </cell>
          <cell r="F613" t="str">
            <v>São Miguel dos Milagres</v>
          </cell>
          <cell r="G613" t="str">
            <v>Ana</v>
          </cell>
          <cell r="H613">
            <v>90</v>
          </cell>
          <cell r="I613" t="str">
            <v>Norte</v>
          </cell>
        </row>
        <row r="614">
          <cell r="D614">
            <v>2</v>
          </cell>
          <cell r="E614">
            <v>44255</v>
          </cell>
          <cell r="F614" t="str">
            <v>São Miguel dos Milagres</v>
          </cell>
          <cell r="G614" t="str">
            <v>Guga</v>
          </cell>
          <cell r="H614">
            <v>90</v>
          </cell>
          <cell r="I614" t="str">
            <v>Norte</v>
          </cell>
        </row>
        <row r="615">
          <cell r="D615">
            <v>3</v>
          </cell>
          <cell r="E615">
            <v>44255</v>
          </cell>
          <cell r="F615" t="str">
            <v>São Miguel dos Milagres</v>
          </cell>
          <cell r="G615" t="str">
            <v>Guga</v>
          </cell>
          <cell r="H615">
            <v>135</v>
          </cell>
          <cell r="I615" t="str">
            <v>Norte</v>
          </cell>
        </row>
        <row r="616">
          <cell r="D616">
            <v>3</v>
          </cell>
          <cell r="E616">
            <v>44255</v>
          </cell>
          <cell r="F616" t="str">
            <v>9 Ilhas</v>
          </cell>
          <cell r="G616" t="str">
            <v>Pedro</v>
          </cell>
          <cell r="H616">
            <v>243</v>
          </cell>
          <cell r="I616" t="str">
            <v>Sul</v>
          </cell>
        </row>
        <row r="617">
          <cell r="D617">
            <v>3</v>
          </cell>
          <cell r="E617">
            <v>44255</v>
          </cell>
          <cell r="F617" t="str">
            <v>Canions do São Francisco</v>
          </cell>
          <cell r="G617" t="str">
            <v>Guga</v>
          </cell>
          <cell r="H617">
            <v>270</v>
          </cell>
          <cell r="I617" t="str">
            <v>Sul</v>
          </cell>
        </row>
        <row r="618">
          <cell r="D618">
            <v>2</v>
          </cell>
          <cell r="E618">
            <v>44255</v>
          </cell>
          <cell r="F618" t="str">
            <v>Hibiscus Beach Club (Ipioca)</v>
          </cell>
          <cell r="G618" t="str">
            <v>Pedro</v>
          </cell>
          <cell r="H618">
            <v>45</v>
          </cell>
          <cell r="I618" t="str">
            <v>Norte</v>
          </cell>
        </row>
        <row r="619">
          <cell r="D619">
            <v>1</v>
          </cell>
          <cell r="E619">
            <v>44255</v>
          </cell>
          <cell r="F619" t="str">
            <v>Praia de Carneiros (PE)</v>
          </cell>
          <cell r="G619" t="str">
            <v>Ana</v>
          </cell>
          <cell r="H619">
            <v>100</v>
          </cell>
          <cell r="I619" t="str">
            <v>Norte</v>
          </cell>
        </row>
        <row r="620">
          <cell r="D620">
            <v>4</v>
          </cell>
          <cell r="E620">
            <v>44255</v>
          </cell>
          <cell r="F620" t="str">
            <v>Canions do São Francisco</v>
          </cell>
          <cell r="G620" t="str">
            <v>Marcelo</v>
          </cell>
          <cell r="H620">
            <v>360</v>
          </cell>
          <cell r="I620" t="str">
            <v>Sul</v>
          </cell>
        </row>
        <row r="621">
          <cell r="D621">
            <v>3</v>
          </cell>
          <cell r="E621">
            <v>44256</v>
          </cell>
          <cell r="F621" t="str">
            <v>Francês + Gunga</v>
          </cell>
          <cell r="G621" t="str">
            <v>Crislane</v>
          </cell>
          <cell r="H621">
            <v>67.5</v>
          </cell>
          <cell r="I621" t="str">
            <v>Sul</v>
          </cell>
        </row>
        <row r="622">
          <cell r="D622">
            <v>1</v>
          </cell>
          <cell r="E622">
            <v>44256</v>
          </cell>
          <cell r="F622" t="str">
            <v>São Miguel dos Milagres</v>
          </cell>
          <cell r="G622" t="str">
            <v>João</v>
          </cell>
          <cell r="H622">
            <v>50</v>
          </cell>
          <cell r="I622" t="str">
            <v>Norte</v>
          </cell>
        </row>
        <row r="623">
          <cell r="D623">
            <v>2</v>
          </cell>
          <cell r="E623">
            <v>44256</v>
          </cell>
          <cell r="F623" t="str">
            <v>Porto de Galinhas (PE)</v>
          </cell>
          <cell r="G623" t="str">
            <v>Ana</v>
          </cell>
          <cell r="H623">
            <v>162</v>
          </cell>
          <cell r="I623" t="str">
            <v>Norte</v>
          </cell>
        </row>
        <row r="624">
          <cell r="D624">
            <v>4</v>
          </cell>
          <cell r="E624">
            <v>44256</v>
          </cell>
          <cell r="F624" t="str">
            <v>Maragogi</v>
          </cell>
          <cell r="G624" t="str">
            <v>Ana</v>
          </cell>
          <cell r="H624">
            <v>432</v>
          </cell>
          <cell r="I624" t="str">
            <v>Norte</v>
          </cell>
        </row>
        <row r="625">
          <cell r="D625">
            <v>4</v>
          </cell>
          <cell r="E625">
            <v>44256</v>
          </cell>
          <cell r="F625" t="str">
            <v>Maragogi</v>
          </cell>
          <cell r="G625" t="str">
            <v>João</v>
          </cell>
          <cell r="H625">
            <v>432</v>
          </cell>
          <cell r="I625" t="str">
            <v>Norte</v>
          </cell>
        </row>
        <row r="626">
          <cell r="D626">
            <v>1</v>
          </cell>
          <cell r="E626">
            <v>44256</v>
          </cell>
          <cell r="F626" t="str">
            <v>Porto de Galinhas (PE)</v>
          </cell>
          <cell r="G626" t="str">
            <v>João</v>
          </cell>
          <cell r="H626">
            <v>90</v>
          </cell>
          <cell r="I626" t="str">
            <v>Norte</v>
          </cell>
        </row>
        <row r="627">
          <cell r="D627">
            <v>3</v>
          </cell>
          <cell r="E627">
            <v>44256</v>
          </cell>
          <cell r="F627" t="str">
            <v>Porto de Galinhas (PE)</v>
          </cell>
          <cell r="G627" t="str">
            <v>Ana</v>
          </cell>
          <cell r="H627">
            <v>243</v>
          </cell>
          <cell r="I627" t="str">
            <v>Norte</v>
          </cell>
        </row>
        <row r="628">
          <cell r="D628">
            <v>3</v>
          </cell>
          <cell r="E628">
            <v>44256</v>
          </cell>
          <cell r="F628" t="str">
            <v>São Miguel dos Milagres</v>
          </cell>
          <cell r="G628" t="str">
            <v>Ana</v>
          </cell>
          <cell r="H628">
            <v>135</v>
          </cell>
          <cell r="I628" t="str">
            <v>Norte</v>
          </cell>
        </row>
        <row r="629">
          <cell r="D629">
            <v>2</v>
          </cell>
          <cell r="E629">
            <v>44256</v>
          </cell>
          <cell r="F629" t="str">
            <v>Maragogi</v>
          </cell>
          <cell r="G629" t="str">
            <v>Guga</v>
          </cell>
          <cell r="H629">
            <v>216</v>
          </cell>
          <cell r="I629" t="str">
            <v>Norte</v>
          </cell>
        </row>
        <row r="630">
          <cell r="D630">
            <v>1</v>
          </cell>
          <cell r="E630">
            <v>44256</v>
          </cell>
          <cell r="F630" t="str">
            <v>Corais Beach Club</v>
          </cell>
          <cell r="G630" t="str">
            <v>Pedro</v>
          </cell>
          <cell r="H630">
            <v>25</v>
          </cell>
          <cell r="I630" t="str">
            <v>Norte</v>
          </cell>
        </row>
        <row r="631">
          <cell r="D631">
            <v>4</v>
          </cell>
          <cell r="E631">
            <v>44256</v>
          </cell>
          <cell r="F631" t="str">
            <v>São Miguel dos Milagres</v>
          </cell>
          <cell r="G631" t="str">
            <v>Guga</v>
          </cell>
          <cell r="H631">
            <v>180</v>
          </cell>
          <cell r="I631" t="str">
            <v>Norte</v>
          </cell>
        </row>
        <row r="632">
          <cell r="D632">
            <v>3</v>
          </cell>
          <cell r="E632">
            <v>44256</v>
          </cell>
          <cell r="F632" t="str">
            <v>Hibiscus Beach Club (Ipioca)</v>
          </cell>
          <cell r="G632" t="str">
            <v>Ana</v>
          </cell>
          <cell r="H632">
            <v>67.5</v>
          </cell>
          <cell r="I632" t="str">
            <v>Norte</v>
          </cell>
        </row>
        <row r="633">
          <cell r="D633">
            <v>2</v>
          </cell>
          <cell r="E633">
            <v>44256</v>
          </cell>
          <cell r="F633" t="str">
            <v>Praia de Carneiros (PE)</v>
          </cell>
          <cell r="G633" t="str">
            <v>Guga</v>
          </cell>
          <cell r="H633">
            <v>180</v>
          </cell>
          <cell r="I633" t="str">
            <v>Norte</v>
          </cell>
        </row>
        <row r="634">
          <cell r="D634">
            <v>3</v>
          </cell>
          <cell r="E634">
            <v>44256</v>
          </cell>
          <cell r="F634" t="str">
            <v>Santuário Eco Santa Teresa</v>
          </cell>
          <cell r="G634" t="str">
            <v>João</v>
          </cell>
          <cell r="H634">
            <v>216</v>
          </cell>
          <cell r="I634" t="str">
            <v>Sul</v>
          </cell>
        </row>
        <row r="635">
          <cell r="D635">
            <v>2</v>
          </cell>
          <cell r="E635">
            <v>44256</v>
          </cell>
          <cell r="F635" t="str">
            <v>Santuário Eco Santa Teresa</v>
          </cell>
          <cell r="G635" t="str">
            <v>Marcelo</v>
          </cell>
          <cell r="H635">
            <v>144</v>
          </cell>
          <cell r="I635" t="str">
            <v>Sul</v>
          </cell>
        </row>
        <row r="636">
          <cell r="D636">
            <v>2</v>
          </cell>
          <cell r="E636">
            <v>44256</v>
          </cell>
          <cell r="F636" t="str">
            <v>Canions do São Francisco</v>
          </cell>
          <cell r="G636" t="str">
            <v>Marcelo</v>
          </cell>
          <cell r="H636">
            <v>180</v>
          </cell>
          <cell r="I636" t="str">
            <v>Sul</v>
          </cell>
        </row>
        <row r="637">
          <cell r="D637">
            <v>3</v>
          </cell>
          <cell r="E637">
            <v>44256</v>
          </cell>
          <cell r="F637" t="str">
            <v>Francês + Gunga</v>
          </cell>
          <cell r="G637" t="str">
            <v>Marcelo</v>
          </cell>
          <cell r="H637">
            <v>67.5</v>
          </cell>
          <cell r="I637" t="str">
            <v>Sul</v>
          </cell>
        </row>
        <row r="638">
          <cell r="D638">
            <v>4</v>
          </cell>
          <cell r="E638">
            <v>44257</v>
          </cell>
          <cell r="F638" t="str">
            <v>São Miguel dos Milagres</v>
          </cell>
          <cell r="G638" t="str">
            <v>Crislane</v>
          </cell>
          <cell r="H638">
            <v>180</v>
          </cell>
          <cell r="I638" t="str">
            <v>Norte</v>
          </cell>
        </row>
        <row r="639">
          <cell r="D639">
            <v>1</v>
          </cell>
          <cell r="E639">
            <v>44257</v>
          </cell>
          <cell r="F639" t="str">
            <v>Porto de Galinhas (PE)</v>
          </cell>
          <cell r="G639" t="str">
            <v>Guga</v>
          </cell>
          <cell r="H639">
            <v>90</v>
          </cell>
          <cell r="I639" t="str">
            <v>Norte</v>
          </cell>
        </row>
        <row r="640">
          <cell r="D640">
            <v>3</v>
          </cell>
          <cell r="E640">
            <v>44257</v>
          </cell>
          <cell r="F640" t="str">
            <v>Porto de Galinhas (PE)</v>
          </cell>
          <cell r="G640" t="str">
            <v>Crislane</v>
          </cell>
          <cell r="H640">
            <v>243</v>
          </cell>
          <cell r="I640" t="str">
            <v>Norte</v>
          </cell>
        </row>
        <row r="641">
          <cell r="D641">
            <v>3</v>
          </cell>
          <cell r="E641">
            <v>44257</v>
          </cell>
          <cell r="F641" t="str">
            <v>Maragogi</v>
          </cell>
          <cell r="G641" t="str">
            <v>Guga</v>
          </cell>
          <cell r="H641">
            <v>324</v>
          </cell>
          <cell r="I641" t="str">
            <v>Norte</v>
          </cell>
        </row>
        <row r="642">
          <cell r="D642">
            <v>4</v>
          </cell>
          <cell r="E642">
            <v>44257</v>
          </cell>
          <cell r="F642" t="str">
            <v>Maragogi</v>
          </cell>
          <cell r="G642" t="str">
            <v>João</v>
          </cell>
          <cell r="H642">
            <v>432</v>
          </cell>
          <cell r="I642" t="str">
            <v>Norte</v>
          </cell>
        </row>
        <row r="643">
          <cell r="D643">
            <v>4</v>
          </cell>
          <cell r="E643">
            <v>44257</v>
          </cell>
          <cell r="F643" t="str">
            <v>Porto de Galinhas (PE)</v>
          </cell>
          <cell r="G643" t="str">
            <v>João</v>
          </cell>
          <cell r="H643">
            <v>324</v>
          </cell>
          <cell r="I643" t="str">
            <v>Norte</v>
          </cell>
        </row>
        <row r="644">
          <cell r="D644">
            <v>3</v>
          </cell>
          <cell r="E644">
            <v>44257</v>
          </cell>
          <cell r="F644" t="str">
            <v>Dunas de Marapé</v>
          </cell>
          <cell r="G644" t="str">
            <v>Crislane</v>
          </cell>
          <cell r="H644">
            <v>135</v>
          </cell>
          <cell r="I644" t="str">
            <v>Sul</v>
          </cell>
        </row>
        <row r="645">
          <cell r="D645">
            <v>3</v>
          </cell>
          <cell r="E645">
            <v>44257</v>
          </cell>
          <cell r="F645" t="str">
            <v>Francês + Gunga</v>
          </cell>
          <cell r="G645" t="str">
            <v>João</v>
          </cell>
          <cell r="H645">
            <v>67.5</v>
          </cell>
          <cell r="I645" t="str">
            <v>Sul</v>
          </cell>
        </row>
        <row r="646">
          <cell r="D646">
            <v>4</v>
          </cell>
          <cell r="E646">
            <v>44257</v>
          </cell>
          <cell r="F646" t="str">
            <v>Maragogi</v>
          </cell>
          <cell r="G646" t="str">
            <v>Pedro</v>
          </cell>
          <cell r="H646">
            <v>432</v>
          </cell>
          <cell r="I646" t="str">
            <v>Norte</v>
          </cell>
        </row>
        <row r="647">
          <cell r="D647">
            <v>3</v>
          </cell>
          <cell r="E647">
            <v>44257</v>
          </cell>
          <cell r="F647" t="str">
            <v>Praia de Carneiros (PE)</v>
          </cell>
          <cell r="G647" t="str">
            <v>Crislane</v>
          </cell>
          <cell r="H647">
            <v>270</v>
          </cell>
          <cell r="I647" t="str">
            <v>Norte</v>
          </cell>
        </row>
        <row r="648">
          <cell r="D648">
            <v>2</v>
          </cell>
          <cell r="E648">
            <v>44257</v>
          </cell>
          <cell r="F648" t="str">
            <v>Porto de Galinhas (PE)</v>
          </cell>
          <cell r="G648" t="str">
            <v>Crislane</v>
          </cell>
          <cell r="H648">
            <v>162</v>
          </cell>
          <cell r="I648" t="str">
            <v>Norte</v>
          </cell>
        </row>
        <row r="649">
          <cell r="D649">
            <v>4</v>
          </cell>
          <cell r="E649">
            <v>44258</v>
          </cell>
          <cell r="F649" t="str">
            <v>Francês + Gunga</v>
          </cell>
          <cell r="G649" t="str">
            <v>Guga</v>
          </cell>
          <cell r="H649">
            <v>90</v>
          </cell>
          <cell r="I649" t="str">
            <v>Sul</v>
          </cell>
        </row>
        <row r="650">
          <cell r="D650">
            <v>2</v>
          </cell>
          <cell r="E650">
            <v>44258</v>
          </cell>
          <cell r="F650" t="str">
            <v>Porto de Galinhas (PE)</v>
          </cell>
          <cell r="G650" t="str">
            <v>Ana</v>
          </cell>
          <cell r="H650">
            <v>162</v>
          </cell>
          <cell r="I650" t="str">
            <v>Norte</v>
          </cell>
        </row>
        <row r="651">
          <cell r="D651">
            <v>4</v>
          </cell>
          <cell r="E651">
            <v>44258</v>
          </cell>
          <cell r="F651" t="str">
            <v>Porto de Galinhas (PE)</v>
          </cell>
          <cell r="G651" t="str">
            <v>João</v>
          </cell>
          <cell r="H651">
            <v>324</v>
          </cell>
          <cell r="I651" t="str">
            <v>Norte</v>
          </cell>
        </row>
        <row r="652">
          <cell r="D652">
            <v>1</v>
          </cell>
          <cell r="E652">
            <v>44258</v>
          </cell>
          <cell r="F652" t="str">
            <v>São Miguel dos Milagres</v>
          </cell>
          <cell r="G652" t="str">
            <v>Marcelo</v>
          </cell>
          <cell r="H652">
            <v>50</v>
          </cell>
          <cell r="I652" t="str">
            <v>Norte</v>
          </cell>
        </row>
        <row r="653">
          <cell r="D653">
            <v>7</v>
          </cell>
          <cell r="E653">
            <v>44258</v>
          </cell>
          <cell r="F653" t="str">
            <v>Francês + Gunga</v>
          </cell>
          <cell r="G653" t="str">
            <v>Marcelo</v>
          </cell>
          <cell r="H653">
            <v>157.5</v>
          </cell>
          <cell r="I653" t="str">
            <v>Sul</v>
          </cell>
        </row>
        <row r="654">
          <cell r="D654">
            <v>4</v>
          </cell>
          <cell r="E654">
            <v>44258</v>
          </cell>
          <cell r="F654" t="str">
            <v>Hibiscus Beach Club (Ipioca)</v>
          </cell>
          <cell r="G654" t="str">
            <v>Crislane</v>
          </cell>
          <cell r="H654">
            <v>90</v>
          </cell>
          <cell r="I654" t="str">
            <v>Norte</v>
          </cell>
        </row>
        <row r="655">
          <cell r="D655">
            <v>1</v>
          </cell>
          <cell r="E655">
            <v>44258</v>
          </cell>
          <cell r="F655" t="str">
            <v>Paripueira</v>
          </cell>
          <cell r="G655" t="str">
            <v>João</v>
          </cell>
          <cell r="H655">
            <v>25</v>
          </cell>
          <cell r="I655" t="str">
            <v>Norte</v>
          </cell>
        </row>
        <row r="656">
          <cell r="D656">
            <v>3</v>
          </cell>
          <cell r="E656">
            <v>44258</v>
          </cell>
          <cell r="F656" t="str">
            <v>9 Ilhas</v>
          </cell>
          <cell r="G656" t="str">
            <v>Crislane</v>
          </cell>
          <cell r="H656">
            <v>243</v>
          </cell>
          <cell r="I656" t="str">
            <v>Sul</v>
          </cell>
        </row>
        <row r="657">
          <cell r="D657">
            <v>2</v>
          </cell>
          <cell r="E657">
            <v>44259</v>
          </cell>
          <cell r="F657" t="str">
            <v>Paripueira</v>
          </cell>
          <cell r="G657" t="str">
            <v>Crislane</v>
          </cell>
          <cell r="H657">
            <v>45</v>
          </cell>
          <cell r="I657" t="str">
            <v>Norte</v>
          </cell>
        </row>
        <row r="658">
          <cell r="D658">
            <v>3</v>
          </cell>
          <cell r="E658">
            <v>44259</v>
          </cell>
          <cell r="F658" t="str">
            <v>Canions do São Francisco</v>
          </cell>
          <cell r="G658" t="str">
            <v>Ana</v>
          </cell>
          <cell r="H658">
            <v>270</v>
          </cell>
          <cell r="I658" t="str">
            <v>Sul</v>
          </cell>
        </row>
        <row r="659">
          <cell r="D659">
            <v>8</v>
          </cell>
          <cell r="E659">
            <v>44260</v>
          </cell>
          <cell r="F659" t="str">
            <v>São Miguel dos Milagres</v>
          </cell>
          <cell r="G659" t="str">
            <v>João</v>
          </cell>
          <cell r="H659">
            <v>360</v>
          </cell>
          <cell r="I659" t="str">
            <v>Norte</v>
          </cell>
        </row>
        <row r="660">
          <cell r="D660">
            <v>2</v>
          </cell>
          <cell r="E660">
            <v>44261</v>
          </cell>
          <cell r="F660" t="str">
            <v>Porto de Galinhas (PE)</v>
          </cell>
          <cell r="G660" t="str">
            <v>Guga</v>
          </cell>
          <cell r="H660">
            <v>162</v>
          </cell>
          <cell r="I660" t="str">
            <v>Norte</v>
          </cell>
        </row>
        <row r="661">
          <cell r="D661">
            <v>4</v>
          </cell>
          <cell r="E661">
            <v>44261</v>
          </cell>
          <cell r="F661" t="str">
            <v>Maragogi</v>
          </cell>
          <cell r="G661" t="str">
            <v>Guga</v>
          </cell>
          <cell r="H661">
            <v>432</v>
          </cell>
          <cell r="I661" t="str">
            <v>Norte</v>
          </cell>
        </row>
        <row r="662">
          <cell r="D662">
            <v>3</v>
          </cell>
          <cell r="E662">
            <v>44261</v>
          </cell>
          <cell r="F662" t="str">
            <v>Santuário Eco Santa Teresa</v>
          </cell>
          <cell r="G662" t="str">
            <v>Guga</v>
          </cell>
          <cell r="H662">
            <v>216</v>
          </cell>
          <cell r="I662" t="str">
            <v>Sul</v>
          </cell>
        </row>
        <row r="663">
          <cell r="D663">
            <v>4</v>
          </cell>
          <cell r="E663">
            <v>44261</v>
          </cell>
          <cell r="F663" t="str">
            <v>Francês + Gunga</v>
          </cell>
          <cell r="G663" t="str">
            <v>Pedro</v>
          </cell>
          <cell r="H663">
            <v>90</v>
          </cell>
          <cell r="I663" t="str">
            <v>Sul</v>
          </cell>
        </row>
        <row r="664">
          <cell r="D664">
            <v>2</v>
          </cell>
          <cell r="E664">
            <v>44262</v>
          </cell>
          <cell r="F664" t="str">
            <v>Porto de Galinhas (PE)</v>
          </cell>
          <cell r="G664" t="str">
            <v>Guga</v>
          </cell>
          <cell r="H664">
            <v>162</v>
          </cell>
          <cell r="I664" t="str">
            <v>Norte</v>
          </cell>
        </row>
        <row r="665">
          <cell r="D665">
            <v>3</v>
          </cell>
          <cell r="E665">
            <v>44262</v>
          </cell>
          <cell r="F665" t="str">
            <v>Foz do São Francisco</v>
          </cell>
          <cell r="G665" t="str">
            <v>Crislane</v>
          </cell>
          <cell r="H665">
            <v>135</v>
          </cell>
          <cell r="I665" t="str">
            <v>Sul</v>
          </cell>
        </row>
        <row r="666">
          <cell r="D666">
            <v>1</v>
          </cell>
          <cell r="E666">
            <v>44263</v>
          </cell>
          <cell r="F666" t="str">
            <v>Maragogi</v>
          </cell>
          <cell r="G666" t="str">
            <v>Crislane</v>
          </cell>
          <cell r="H666">
            <v>120</v>
          </cell>
          <cell r="I666" t="str">
            <v>Norte</v>
          </cell>
        </row>
        <row r="667">
          <cell r="D667">
            <v>4</v>
          </cell>
          <cell r="E667">
            <v>44263</v>
          </cell>
          <cell r="F667" t="str">
            <v>São Miguel dos Milagres</v>
          </cell>
          <cell r="G667" t="str">
            <v>João</v>
          </cell>
          <cell r="H667">
            <v>180</v>
          </cell>
          <cell r="I667" t="str">
            <v>Norte</v>
          </cell>
        </row>
        <row r="668">
          <cell r="D668">
            <v>1</v>
          </cell>
          <cell r="E668">
            <v>44263</v>
          </cell>
          <cell r="F668" t="str">
            <v>Maragogi</v>
          </cell>
          <cell r="G668" t="str">
            <v>Marcelo</v>
          </cell>
          <cell r="H668">
            <v>120</v>
          </cell>
          <cell r="I668" t="str">
            <v>Norte</v>
          </cell>
        </row>
        <row r="669">
          <cell r="D669">
            <v>4</v>
          </cell>
          <cell r="E669">
            <v>44263</v>
          </cell>
          <cell r="F669" t="str">
            <v>Praia de Carneiros (PE)</v>
          </cell>
          <cell r="G669" t="str">
            <v>Crislane</v>
          </cell>
          <cell r="H669">
            <v>360</v>
          </cell>
          <cell r="I669" t="str">
            <v>Norte</v>
          </cell>
        </row>
        <row r="670">
          <cell r="D670">
            <v>2</v>
          </cell>
          <cell r="E670">
            <v>44264</v>
          </cell>
          <cell r="F670" t="str">
            <v>São Miguel dos Milagres</v>
          </cell>
          <cell r="G670" t="str">
            <v>Ana</v>
          </cell>
          <cell r="H670">
            <v>90</v>
          </cell>
          <cell r="I670" t="str">
            <v>Norte</v>
          </cell>
        </row>
        <row r="671">
          <cell r="D671">
            <v>2</v>
          </cell>
          <cell r="E671">
            <v>44264</v>
          </cell>
          <cell r="F671" t="str">
            <v>Praia de Carneiros (PE)</v>
          </cell>
          <cell r="G671" t="str">
            <v>Pedro</v>
          </cell>
          <cell r="H671">
            <v>180</v>
          </cell>
          <cell r="I671" t="str">
            <v>Norte</v>
          </cell>
        </row>
        <row r="672">
          <cell r="D672">
            <v>6</v>
          </cell>
          <cell r="E672">
            <v>44265</v>
          </cell>
          <cell r="F672" t="str">
            <v>Canions do São Francisco</v>
          </cell>
          <cell r="G672" t="str">
            <v>Ana</v>
          </cell>
          <cell r="H672">
            <v>540</v>
          </cell>
          <cell r="I672" t="str">
            <v>Sul</v>
          </cell>
        </row>
        <row r="673">
          <cell r="D673">
            <v>3</v>
          </cell>
          <cell r="E673">
            <v>44266</v>
          </cell>
          <cell r="F673" t="str">
            <v>Porto de Galinhas (PE)</v>
          </cell>
          <cell r="G673" t="str">
            <v>João</v>
          </cell>
          <cell r="H673">
            <v>243</v>
          </cell>
          <cell r="I673" t="str">
            <v>Norte</v>
          </cell>
        </row>
        <row r="674">
          <cell r="D674">
            <v>1</v>
          </cell>
          <cell r="E674">
            <v>44267</v>
          </cell>
          <cell r="F674" t="str">
            <v>Francês + Gunga</v>
          </cell>
          <cell r="G674" t="str">
            <v>João</v>
          </cell>
          <cell r="H674">
            <v>25</v>
          </cell>
          <cell r="I674" t="str">
            <v>Sul</v>
          </cell>
        </row>
        <row r="675">
          <cell r="D675">
            <v>1</v>
          </cell>
          <cell r="E675">
            <v>44267</v>
          </cell>
          <cell r="F675" t="str">
            <v>Dunas de Marapé</v>
          </cell>
          <cell r="G675" t="str">
            <v>Pedro</v>
          </cell>
          <cell r="H675">
            <v>50</v>
          </cell>
          <cell r="I675" t="str">
            <v>Sul</v>
          </cell>
        </row>
        <row r="676">
          <cell r="D676">
            <v>8</v>
          </cell>
          <cell r="E676">
            <v>44267</v>
          </cell>
          <cell r="F676" t="str">
            <v>Canions do São Francisco</v>
          </cell>
          <cell r="G676" t="str">
            <v>Pedro</v>
          </cell>
          <cell r="H676">
            <v>720</v>
          </cell>
          <cell r="I676" t="str">
            <v>Sul</v>
          </cell>
        </row>
        <row r="677">
          <cell r="D677">
            <v>4</v>
          </cell>
          <cell r="E677">
            <v>44268</v>
          </cell>
          <cell r="F677" t="str">
            <v>Francês + Gunga</v>
          </cell>
          <cell r="G677" t="str">
            <v>Crislane</v>
          </cell>
          <cell r="H677">
            <v>90</v>
          </cell>
          <cell r="I677" t="str">
            <v>Sul</v>
          </cell>
        </row>
        <row r="678">
          <cell r="D678">
            <v>1</v>
          </cell>
          <cell r="E678">
            <v>44269</v>
          </cell>
          <cell r="F678" t="str">
            <v>Francês + Gunga</v>
          </cell>
          <cell r="G678" t="str">
            <v>Crislane</v>
          </cell>
          <cell r="H678">
            <v>25</v>
          </cell>
          <cell r="I678" t="str">
            <v>Sul</v>
          </cell>
        </row>
        <row r="679">
          <cell r="D679">
            <v>1</v>
          </cell>
          <cell r="E679">
            <v>44269</v>
          </cell>
          <cell r="F679" t="str">
            <v>Maragogi</v>
          </cell>
          <cell r="G679" t="str">
            <v>Guga</v>
          </cell>
          <cell r="H679">
            <v>120</v>
          </cell>
          <cell r="I679" t="str">
            <v>Norte</v>
          </cell>
        </row>
        <row r="680">
          <cell r="D680">
            <v>1</v>
          </cell>
          <cell r="E680">
            <v>44269</v>
          </cell>
          <cell r="F680" t="str">
            <v>Francês + Gunga</v>
          </cell>
          <cell r="G680" t="str">
            <v>Marcelo</v>
          </cell>
          <cell r="H680">
            <v>25</v>
          </cell>
          <cell r="I680" t="str">
            <v>Sul</v>
          </cell>
        </row>
        <row r="681">
          <cell r="D681">
            <v>8</v>
          </cell>
          <cell r="E681">
            <v>44270</v>
          </cell>
          <cell r="F681" t="str">
            <v>Maragogi</v>
          </cell>
          <cell r="G681" t="str">
            <v>Crislane</v>
          </cell>
          <cell r="H681">
            <v>864</v>
          </cell>
          <cell r="I681" t="str">
            <v>Norte</v>
          </cell>
        </row>
        <row r="682">
          <cell r="D682">
            <v>4</v>
          </cell>
          <cell r="E682">
            <v>44270</v>
          </cell>
          <cell r="F682" t="str">
            <v>Maragogi</v>
          </cell>
          <cell r="G682" t="str">
            <v>Ana</v>
          </cell>
          <cell r="H682">
            <v>432</v>
          </cell>
          <cell r="I682" t="str">
            <v>Norte</v>
          </cell>
        </row>
        <row r="683">
          <cell r="D683">
            <v>1</v>
          </cell>
          <cell r="E683">
            <v>44271</v>
          </cell>
          <cell r="F683" t="str">
            <v>São Miguel dos Milagres</v>
          </cell>
          <cell r="G683" t="str">
            <v>João</v>
          </cell>
          <cell r="H683">
            <v>50</v>
          </cell>
          <cell r="I683" t="str">
            <v>Norte</v>
          </cell>
        </row>
        <row r="684">
          <cell r="D684">
            <v>4</v>
          </cell>
          <cell r="E684">
            <v>44271</v>
          </cell>
          <cell r="F684" t="str">
            <v>São Miguel dos Milagres</v>
          </cell>
          <cell r="G684" t="str">
            <v>Ana</v>
          </cell>
          <cell r="H684">
            <v>180</v>
          </cell>
          <cell r="I684" t="str">
            <v>Norte</v>
          </cell>
        </row>
        <row r="685">
          <cell r="D685">
            <v>2</v>
          </cell>
          <cell r="E685">
            <v>44271</v>
          </cell>
          <cell r="F685" t="str">
            <v>Maragogi</v>
          </cell>
          <cell r="G685" t="str">
            <v>João</v>
          </cell>
          <cell r="H685">
            <v>216</v>
          </cell>
          <cell r="I685" t="str">
            <v>Norte</v>
          </cell>
        </row>
        <row r="686">
          <cell r="D686">
            <v>1</v>
          </cell>
          <cell r="E686">
            <v>44271</v>
          </cell>
          <cell r="F686" t="str">
            <v>São Miguel dos Milagres</v>
          </cell>
          <cell r="G686" t="str">
            <v>Crislane</v>
          </cell>
          <cell r="H686">
            <v>50</v>
          </cell>
          <cell r="I686" t="str">
            <v>Norte</v>
          </cell>
        </row>
        <row r="687">
          <cell r="D687">
            <v>1</v>
          </cell>
          <cell r="E687">
            <v>44271</v>
          </cell>
          <cell r="F687" t="str">
            <v>Praia de Carneiros (PE)</v>
          </cell>
          <cell r="G687" t="str">
            <v>Guga</v>
          </cell>
          <cell r="H687">
            <v>100</v>
          </cell>
          <cell r="I687" t="str">
            <v>Norte</v>
          </cell>
        </row>
        <row r="688">
          <cell r="D688">
            <v>1</v>
          </cell>
          <cell r="E688">
            <v>44272</v>
          </cell>
          <cell r="F688" t="str">
            <v>São Miguel dos Milagres</v>
          </cell>
          <cell r="G688" t="str">
            <v>João</v>
          </cell>
          <cell r="H688">
            <v>50</v>
          </cell>
          <cell r="I688" t="str">
            <v>Norte</v>
          </cell>
        </row>
        <row r="689">
          <cell r="D689">
            <v>2</v>
          </cell>
          <cell r="E689">
            <v>44272</v>
          </cell>
          <cell r="F689" t="str">
            <v>Canions do São Francisco</v>
          </cell>
          <cell r="G689" t="str">
            <v>João</v>
          </cell>
          <cell r="H689">
            <v>180</v>
          </cell>
          <cell r="I689" t="str">
            <v>Sul</v>
          </cell>
        </row>
        <row r="690">
          <cell r="D690">
            <v>4</v>
          </cell>
          <cell r="E690">
            <v>44273</v>
          </cell>
          <cell r="F690" t="str">
            <v>Francês + Gunga</v>
          </cell>
          <cell r="G690" t="str">
            <v>João</v>
          </cell>
          <cell r="H690">
            <v>90</v>
          </cell>
          <cell r="I690" t="str">
            <v>Sul</v>
          </cell>
        </row>
        <row r="691">
          <cell r="D691">
            <v>1</v>
          </cell>
          <cell r="E691">
            <v>44273</v>
          </cell>
          <cell r="F691" t="str">
            <v>Francês + Gunga</v>
          </cell>
          <cell r="G691" t="str">
            <v>Crislane</v>
          </cell>
          <cell r="H691">
            <v>25</v>
          </cell>
          <cell r="I691" t="str">
            <v>Sul</v>
          </cell>
        </row>
        <row r="692">
          <cell r="D692">
            <v>4</v>
          </cell>
          <cell r="E692">
            <v>44274</v>
          </cell>
          <cell r="F692" t="str">
            <v>Canions do São Francisco</v>
          </cell>
          <cell r="G692" t="str">
            <v>Crislane</v>
          </cell>
          <cell r="H692">
            <v>360</v>
          </cell>
          <cell r="I692" t="str">
            <v>Sul</v>
          </cell>
        </row>
        <row r="693">
          <cell r="D693">
            <v>4</v>
          </cell>
          <cell r="E693">
            <v>44275</v>
          </cell>
          <cell r="F693" t="str">
            <v>Francês + Gunga</v>
          </cell>
          <cell r="G693" t="str">
            <v>Crislane</v>
          </cell>
          <cell r="H693">
            <v>90</v>
          </cell>
          <cell r="I693" t="str">
            <v>Sul</v>
          </cell>
        </row>
        <row r="694">
          <cell r="D694">
            <v>4</v>
          </cell>
          <cell r="E694">
            <v>44276</v>
          </cell>
          <cell r="F694" t="str">
            <v>Francês + Gunga</v>
          </cell>
          <cell r="G694" t="str">
            <v>Crislane</v>
          </cell>
          <cell r="H694">
            <v>90</v>
          </cell>
          <cell r="I694" t="str">
            <v>Sul</v>
          </cell>
        </row>
        <row r="695">
          <cell r="D695">
            <v>2</v>
          </cell>
          <cell r="E695">
            <v>44276</v>
          </cell>
          <cell r="F695" t="str">
            <v>Maragogi</v>
          </cell>
          <cell r="G695" t="str">
            <v>João</v>
          </cell>
          <cell r="H695">
            <v>216</v>
          </cell>
          <cell r="I695" t="str">
            <v>Norte</v>
          </cell>
        </row>
        <row r="696">
          <cell r="D696">
            <v>2</v>
          </cell>
          <cell r="E696">
            <v>44276</v>
          </cell>
          <cell r="F696" t="str">
            <v>São Miguel dos Milagres</v>
          </cell>
          <cell r="G696" t="str">
            <v>Crislane</v>
          </cell>
          <cell r="H696">
            <v>90</v>
          </cell>
          <cell r="I696" t="str">
            <v>Norte</v>
          </cell>
        </row>
        <row r="697">
          <cell r="D697">
            <v>1</v>
          </cell>
          <cell r="E697">
            <v>44276</v>
          </cell>
          <cell r="F697" t="str">
            <v>Maragogi</v>
          </cell>
          <cell r="G697" t="str">
            <v>João</v>
          </cell>
          <cell r="H697">
            <v>120</v>
          </cell>
          <cell r="I697" t="str">
            <v>Norte</v>
          </cell>
        </row>
        <row r="698">
          <cell r="D698">
            <v>2</v>
          </cell>
          <cell r="E698">
            <v>44276</v>
          </cell>
          <cell r="F698" t="str">
            <v>9 Ilhas</v>
          </cell>
          <cell r="G698" t="str">
            <v>Guga</v>
          </cell>
          <cell r="H698">
            <v>162</v>
          </cell>
          <cell r="I698" t="str">
            <v>Sul</v>
          </cell>
        </row>
        <row r="699">
          <cell r="D699">
            <v>8</v>
          </cell>
          <cell r="E699">
            <v>44277</v>
          </cell>
          <cell r="F699" t="str">
            <v>Porto de Galinhas (PE)</v>
          </cell>
          <cell r="G699" t="str">
            <v>Crislane</v>
          </cell>
          <cell r="H699">
            <v>648</v>
          </cell>
          <cell r="I699" t="str">
            <v>Norte</v>
          </cell>
        </row>
        <row r="700">
          <cell r="D700">
            <v>2</v>
          </cell>
          <cell r="E700">
            <v>44277</v>
          </cell>
          <cell r="F700" t="str">
            <v>São Miguel dos Milagres</v>
          </cell>
          <cell r="G700" t="str">
            <v>Crislane</v>
          </cell>
          <cell r="H700">
            <v>90</v>
          </cell>
          <cell r="I700" t="str">
            <v>Norte</v>
          </cell>
        </row>
        <row r="701">
          <cell r="D701">
            <v>2</v>
          </cell>
          <cell r="E701">
            <v>44278</v>
          </cell>
          <cell r="F701" t="str">
            <v>Francês + Gunga</v>
          </cell>
          <cell r="G701" t="str">
            <v>Ana</v>
          </cell>
          <cell r="H701">
            <v>45</v>
          </cell>
          <cell r="I701" t="str">
            <v>Sul</v>
          </cell>
        </row>
        <row r="702">
          <cell r="D702">
            <v>2</v>
          </cell>
          <cell r="E702">
            <v>44278</v>
          </cell>
          <cell r="F702" t="str">
            <v>Maragogi</v>
          </cell>
          <cell r="G702" t="str">
            <v>João</v>
          </cell>
          <cell r="H702">
            <v>216</v>
          </cell>
          <cell r="I702" t="str">
            <v>Norte</v>
          </cell>
        </row>
        <row r="703">
          <cell r="D703">
            <v>1</v>
          </cell>
          <cell r="E703">
            <v>44278</v>
          </cell>
          <cell r="F703" t="str">
            <v>São Miguel dos Milagres</v>
          </cell>
          <cell r="G703" t="str">
            <v>Ana</v>
          </cell>
          <cell r="H703">
            <v>50</v>
          </cell>
          <cell r="I703" t="str">
            <v>Norte</v>
          </cell>
        </row>
        <row r="704">
          <cell r="D704">
            <v>10</v>
          </cell>
          <cell r="E704">
            <v>44279</v>
          </cell>
          <cell r="F704" t="str">
            <v>São Miguel dos Milagres</v>
          </cell>
          <cell r="G704" t="str">
            <v>Guga</v>
          </cell>
          <cell r="H704">
            <v>450</v>
          </cell>
          <cell r="I704" t="str">
            <v>Norte</v>
          </cell>
        </row>
        <row r="705">
          <cell r="D705">
            <v>3</v>
          </cell>
          <cell r="E705">
            <v>44279</v>
          </cell>
          <cell r="F705" t="str">
            <v>Foz do São Francisco</v>
          </cell>
          <cell r="G705" t="str">
            <v>Guga</v>
          </cell>
          <cell r="H705">
            <v>135</v>
          </cell>
          <cell r="I705" t="str">
            <v>Sul</v>
          </cell>
        </row>
        <row r="706">
          <cell r="D706">
            <v>2</v>
          </cell>
          <cell r="E706">
            <v>44280</v>
          </cell>
          <cell r="F706" t="str">
            <v>Francês + Gunga</v>
          </cell>
          <cell r="G706" t="str">
            <v>Pedro</v>
          </cell>
          <cell r="H706">
            <v>45</v>
          </cell>
          <cell r="I706" t="str">
            <v>Sul</v>
          </cell>
        </row>
        <row r="707">
          <cell r="D707">
            <v>2</v>
          </cell>
          <cell r="E707">
            <v>44281</v>
          </cell>
          <cell r="F707" t="str">
            <v>Francês + Gunga</v>
          </cell>
          <cell r="G707" t="str">
            <v>Ana</v>
          </cell>
          <cell r="H707">
            <v>45</v>
          </cell>
          <cell r="I707" t="str">
            <v>Sul</v>
          </cell>
        </row>
        <row r="708">
          <cell r="D708">
            <v>3</v>
          </cell>
          <cell r="E708">
            <v>44281</v>
          </cell>
          <cell r="F708" t="str">
            <v>Hibiscus Beach Club (Ipioca)</v>
          </cell>
          <cell r="G708" t="str">
            <v>Guga</v>
          </cell>
          <cell r="H708">
            <v>67.5</v>
          </cell>
          <cell r="I708" t="str">
            <v>Norte</v>
          </cell>
        </row>
        <row r="709">
          <cell r="D709">
            <v>4</v>
          </cell>
          <cell r="E709">
            <v>44281</v>
          </cell>
          <cell r="F709" t="str">
            <v>Dunas de Marapé</v>
          </cell>
          <cell r="G709" t="str">
            <v>Guga</v>
          </cell>
          <cell r="H709">
            <v>180</v>
          </cell>
          <cell r="I709" t="str">
            <v>Sul</v>
          </cell>
        </row>
        <row r="710">
          <cell r="D710">
            <v>2</v>
          </cell>
          <cell r="E710">
            <v>44282</v>
          </cell>
          <cell r="F710" t="str">
            <v>Porto de Galinhas (PE)</v>
          </cell>
          <cell r="G710" t="str">
            <v>Ana</v>
          </cell>
          <cell r="H710">
            <v>162</v>
          </cell>
          <cell r="I710" t="str">
            <v>Norte</v>
          </cell>
        </row>
        <row r="711">
          <cell r="D711">
            <v>6</v>
          </cell>
          <cell r="E711">
            <v>44283</v>
          </cell>
          <cell r="F711" t="str">
            <v>Francês + Gunga</v>
          </cell>
          <cell r="G711" t="str">
            <v>Crislane</v>
          </cell>
          <cell r="H711">
            <v>135</v>
          </cell>
          <cell r="I711" t="str">
            <v>Sul</v>
          </cell>
        </row>
        <row r="712">
          <cell r="D712">
            <v>2</v>
          </cell>
          <cell r="E712">
            <v>44283</v>
          </cell>
          <cell r="F712" t="str">
            <v>Porto de Galinhas (PE)</v>
          </cell>
          <cell r="G712" t="str">
            <v>João</v>
          </cell>
          <cell r="H712">
            <v>162</v>
          </cell>
          <cell r="I712" t="str">
            <v>Norte</v>
          </cell>
        </row>
        <row r="713">
          <cell r="D713">
            <v>4</v>
          </cell>
          <cell r="E713">
            <v>44283</v>
          </cell>
          <cell r="F713" t="str">
            <v>São Miguel dos Milagres</v>
          </cell>
          <cell r="G713" t="str">
            <v>Crislane</v>
          </cell>
          <cell r="H713">
            <v>180</v>
          </cell>
          <cell r="I713" t="str">
            <v>Norte</v>
          </cell>
        </row>
        <row r="714">
          <cell r="D714">
            <v>4</v>
          </cell>
          <cell r="E714">
            <v>44283</v>
          </cell>
          <cell r="F714" t="str">
            <v>Hibiscus Beach Club (Ipioca)</v>
          </cell>
          <cell r="G714" t="str">
            <v>Marcelo</v>
          </cell>
          <cell r="H714">
            <v>90</v>
          </cell>
          <cell r="I714" t="str">
            <v>Norte</v>
          </cell>
        </row>
        <row r="715">
          <cell r="D715">
            <v>2</v>
          </cell>
          <cell r="E715">
            <v>44283</v>
          </cell>
          <cell r="F715" t="str">
            <v>Porto de Galinhas (PE)</v>
          </cell>
          <cell r="G715" t="str">
            <v>Guga</v>
          </cell>
          <cell r="H715">
            <v>162</v>
          </cell>
          <cell r="I715" t="str">
            <v>Norte</v>
          </cell>
        </row>
        <row r="716">
          <cell r="D716">
            <v>2</v>
          </cell>
          <cell r="E716">
            <v>44284</v>
          </cell>
          <cell r="F716" t="str">
            <v>Porto de Galinhas (PE)</v>
          </cell>
          <cell r="G716" t="str">
            <v>Guga</v>
          </cell>
          <cell r="H716">
            <v>162</v>
          </cell>
          <cell r="I716" t="str">
            <v>Norte</v>
          </cell>
        </row>
        <row r="717">
          <cell r="D717">
            <v>2</v>
          </cell>
          <cell r="E717">
            <v>44284</v>
          </cell>
          <cell r="F717" t="str">
            <v>Maragogi</v>
          </cell>
          <cell r="G717" t="str">
            <v>Crislane</v>
          </cell>
          <cell r="H717">
            <v>216</v>
          </cell>
          <cell r="I717" t="str">
            <v>Norte</v>
          </cell>
        </row>
        <row r="718">
          <cell r="D718">
            <v>1</v>
          </cell>
          <cell r="E718">
            <v>44284</v>
          </cell>
          <cell r="F718" t="str">
            <v>Porto de Galinhas (PE)</v>
          </cell>
          <cell r="G718" t="str">
            <v>João</v>
          </cell>
          <cell r="H718">
            <v>90</v>
          </cell>
          <cell r="I718" t="str">
            <v>Norte</v>
          </cell>
        </row>
        <row r="719">
          <cell r="D719">
            <v>4</v>
          </cell>
          <cell r="E719">
            <v>44284</v>
          </cell>
          <cell r="F719" t="str">
            <v>Porto de Galinhas (PE)</v>
          </cell>
          <cell r="G719" t="str">
            <v>Marcelo</v>
          </cell>
          <cell r="H719">
            <v>324</v>
          </cell>
          <cell r="I719" t="str">
            <v>Norte</v>
          </cell>
        </row>
        <row r="720">
          <cell r="D720">
            <v>3</v>
          </cell>
          <cell r="E720">
            <v>44285</v>
          </cell>
          <cell r="F720" t="str">
            <v>Porto de Galinhas (PE)</v>
          </cell>
          <cell r="G720" t="str">
            <v>Crislane</v>
          </cell>
          <cell r="H720">
            <v>243</v>
          </cell>
          <cell r="I720" t="str">
            <v>Norte</v>
          </cell>
        </row>
        <row r="721">
          <cell r="D721">
            <v>6</v>
          </cell>
          <cell r="E721">
            <v>44285</v>
          </cell>
          <cell r="F721" t="str">
            <v>Maragogi</v>
          </cell>
          <cell r="G721" t="str">
            <v>Crislane</v>
          </cell>
          <cell r="H721">
            <v>648</v>
          </cell>
          <cell r="I721" t="str">
            <v>Norte</v>
          </cell>
        </row>
        <row r="722">
          <cell r="D722">
            <v>2</v>
          </cell>
          <cell r="E722">
            <v>44285</v>
          </cell>
          <cell r="F722" t="str">
            <v>Maragogi</v>
          </cell>
          <cell r="G722" t="str">
            <v>Ana</v>
          </cell>
          <cell r="H722">
            <v>216</v>
          </cell>
          <cell r="I722" t="str">
            <v>Norte</v>
          </cell>
        </row>
        <row r="723">
          <cell r="D723">
            <v>3</v>
          </cell>
          <cell r="E723">
            <v>44285</v>
          </cell>
          <cell r="F723" t="str">
            <v>9 Ilhas</v>
          </cell>
          <cell r="G723" t="str">
            <v>Pedro</v>
          </cell>
          <cell r="H723">
            <v>243</v>
          </cell>
          <cell r="I723" t="str">
            <v>Sul</v>
          </cell>
        </row>
        <row r="724">
          <cell r="D724">
            <v>3</v>
          </cell>
          <cell r="E724">
            <v>44285</v>
          </cell>
          <cell r="F724" t="str">
            <v>Canions do São Francisco</v>
          </cell>
          <cell r="G724" t="str">
            <v>Marcelo</v>
          </cell>
          <cell r="H724">
            <v>270</v>
          </cell>
          <cell r="I724" t="str">
            <v>Sul</v>
          </cell>
        </row>
        <row r="725">
          <cell r="D725">
            <v>2</v>
          </cell>
          <cell r="E725">
            <v>44286</v>
          </cell>
          <cell r="F725" t="str">
            <v>Francês + Gunga</v>
          </cell>
          <cell r="G725" t="str">
            <v>Ana</v>
          </cell>
          <cell r="H725">
            <v>45</v>
          </cell>
          <cell r="I725" t="str">
            <v>Sul</v>
          </cell>
        </row>
        <row r="726">
          <cell r="D726">
            <v>3</v>
          </cell>
          <cell r="E726">
            <v>44286</v>
          </cell>
          <cell r="F726" t="str">
            <v>Maragogi</v>
          </cell>
          <cell r="G726" t="str">
            <v>Crislane</v>
          </cell>
          <cell r="H726">
            <v>324</v>
          </cell>
          <cell r="I726" t="str">
            <v>Norte</v>
          </cell>
        </row>
        <row r="727">
          <cell r="D727">
            <v>4</v>
          </cell>
          <cell r="E727">
            <v>44286</v>
          </cell>
          <cell r="F727" t="str">
            <v>Canions do São Francisco</v>
          </cell>
          <cell r="G727" t="str">
            <v>Crislane</v>
          </cell>
          <cell r="H727">
            <v>360</v>
          </cell>
          <cell r="I727" t="str">
            <v>Sul</v>
          </cell>
        </row>
        <row r="728">
          <cell r="D728">
            <v>1</v>
          </cell>
          <cell r="E728">
            <v>44287</v>
          </cell>
          <cell r="F728" t="str">
            <v>São Miguel dos Milagres</v>
          </cell>
          <cell r="G728" t="str">
            <v>Crislane</v>
          </cell>
          <cell r="H728">
            <v>50</v>
          </cell>
          <cell r="I728" t="str">
            <v>Norte</v>
          </cell>
        </row>
        <row r="729">
          <cell r="D729">
            <v>3</v>
          </cell>
          <cell r="E729">
            <v>44287</v>
          </cell>
          <cell r="F729" t="str">
            <v>Francês + Gunga</v>
          </cell>
          <cell r="G729" t="str">
            <v>Crislane</v>
          </cell>
          <cell r="H729">
            <v>67.5</v>
          </cell>
          <cell r="I729" t="str">
            <v>Sul</v>
          </cell>
        </row>
        <row r="730">
          <cell r="D730">
            <v>4</v>
          </cell>
          <cell r="E730">
            <v>44287</v>
          </cell>
          <cell r="F730" t="str">
            <v>Santuário Eco Santa Teresa</v>
          </cell>
          <cell r="G730" t="str">
            <v>Guga</v>
          </cell>
          <cell r="H730">
            <v>288</v>
          </cell>
          <cell r="I730" t="str">
            <v>Sul</v>
          </cell>
        </row>
        <row r="731">
          <cell r="D731">
            <v>1</v>
          </cell>
          <cell r="E731">
            <v>44288</v>
          </cell>
          <cell r="F731" t="str">
            <v>Maragogi</v>
          </cell>
          <cell r="G731" t="str">
            <v>Ana</v>
          </cell>
          <cell r="H731">
            <v>120</v>
          </cell>
          <cell r="I731" t="str">
            <v>Norte</v>
          </cell>
        </row>
        <row r="732">
          <cell r="D732">
            <v>1</v>
          </cell>
          <cell r="E732">
            <v>44288</v>
          </cell>
          <cell r="F732" t="str">
            <v>Porto de Galinhas (PE)</v>
          </cell>
          <cell r="G732" t="str">
            <v>João</v>
          </cell>
          <cell r="H732">
            <v>90</v>
          </cell>
          <cell r="I732" t="str">
            <v>Norte</v>
          </cell>
        </row>
        <row r="733">
          <cell r="D733">
            <v>3</v>
          </cell>
          <cell r="E733">
            <v>44290</v>
          </cell>
          <cell r="F733" t="str">
            <v>Francês + Gunga</v>
          </cell>
          <cell r="G733" t="str">
            <v>Ana</v>
          </cell>
          <cell r="H733">
            <v>67.5</v>
          </cell>
          <cell r="I733" t="str">
            <v>Sul</v>
          </cell>
        </row>
        <row r="734">
          <cell r="D734">
            <v>9</v>
          </cell>
          <cell r="E734">
            <v>44290</v>
          </cell>
          <cell r="F734" t="str">
            <v>Maragogi</v>
          </cell>
          <cell r="G734" t="str">
            <v>Crislane</v>
          </cell>
          <cell r="H734">
            <v>972</v>
          </cell>
          <cell r="I734" t="str">
            <v>Norte</v>
          </cell>
        </row>
        <row r="735">
          <cell r="D735">
            <v>4</v>
          </cell>
          <cell r="E735">
            <v>44290</v>
          </cell>
          <cell r="F735" t="str">
            <v>São Miguel dos Milagres</v>
          </cell>
          <cell r="G735" t="str">
            <v>Guga</v>
          </cell>
          <cell r="H735">
            <v>180</v>
          </cell>
          <cell r="I735" t="str">
            <v>Norte</v>
          </cell>
        </row>
        <row r="736">
          <cell r="D736">
            <v>3</v>
          </cell>
          <cell r="E736">
            <v>44290</v>
          </cell>
          <cell r="F736" t="str">
            <v>São Miguel dos Milagres</v>
          </cell>
          <cell r="G736" t="str">
            <v>Guga</v>
          </cell>
          <cell r="H736">
            <v>135</v>
          </cell>
          <cell r="I736" t="str">
            <v>Norte</v>
          </cell>
        </row>
        <row r="737">
          <cell r="D737">
            <v>3</v>
          </cell>
          <cell r="E737">
            <v>44290</v>
          </cell>
          <cell r="F737" t="str">
            <v>Foz do São Francisco</v>
          </cell>
          <cell r="G737" t="str">
            <v>Guga</v>
          </cell>
          <cell r="H737">
            <v>135</v>
          </cell>
          <cell r="I737" t="str">
            <v>Sul</v>
          </cell>
        </row>
        <row r="738">
          <cell r="D738">
            <v>10</v>
          </cell>
          <cell r="E738">
            <v>44293</v>
          </cell>
          <cell r="F738" t="str">
            <v>Porto de Galinhas (PE)</v>
          </cell>
          <cell r="G738" t="str">
            <v>Ana</v>
          </cell>
          <cell r="H738">
            <v>810</v>
          </cell>
          <cell r="I738" t="str">
            <v>Norte</v>
          </cell>
        </row>
        <row r="739">
          <cell r="D739">
            <v>2</v>
          </cell>
          <cell r="E739">
            <v>44293</v>
          </cell>
          <cell r="F739" t="str">
            <v>São Miguel dos Milagres</v>
          </cell>
          <cell r="G739" t="str">
            <v>João</v>
          </cell>
          <cell r="H739">
            <v>90</v>
          </cell>
          <cell r="I739" t="str">
            <v>Norte</v>
          </cell>
        </row>
        <row r="740">
          <cell r="D740">
            <v>1</v>
          </cell>
          <cell r="E740">
            <v>44293</v>
          </cell>
          <cell r="F740" t="str">
            <v>Francês + Gunga</v>
          </cell>
          <cell r="G740" t="str">
            <v>Marcelo</v>
          </cell>
          <cell r="H740">
            <v>25</v>
          </cell>
          <cell r="I740" t="str">
            <v>Sul</v>
          </cell>
        </row>
        <row r="741">
          <cell r="D741">
            <v>1</v>
          </cell>
          <cell r="E741">
            <v>44295</v>
          </cell>
          <cell r="F741" t="str">
            <v>Maragogi</v>
          </cell>
          <cell r="G741" t="str">
            <v>Crislane</v>
          </cell>
          <cell r="H741">
            <v>120</v>
          </cell>
          <cell r="I741" t="str">
            <v>Norte</v>
          </cell>
        </row>
        <row r="742">
          <cell r="D742">
            <v>5</v>
          </cell>
          <cell r="E742">
            <v>44295</v>
          </cell>
          <cell r="F742" t="str">
            <v>Maragogi</v>
          </cell>
          <cell r="G742" t="str">
            <v>João</v>
          </cell>
          <cell r="H742">
            <v>540</v>
          </cell>
          <cell r="I742" t="str">
            <v>Norte</v>
          </cell>
        </row>
        <row r="743">
          <cell r="D743">
            <v>3</v>
          </cell>
          <cell r="E743">
            <v>44295</v>
          </cell>
          <cell r="F743" t="str">
            <v>Dunas de Marapé</v>
          </cell>
          <cell r="G743" t="str">
            <v>Ana</v>
          </cell>
          <cell r="H743">
            <v>135</v>
          </cell>
          <cell r="I743" t="str">
            <v>Sul</v>
          </cell>
        </row>
        <row r="744">
          <cell r="D744">
            <v>4</v>
          </cell>
          <cell r="E744">
            <v>44296</v>
          </cell>
          <cell r="F744" t="str">
            <v>São Miguel dos Milagres</v>
          </cell>
          <cell r="G744" t="str">
            <v>Guga</v>
          </cell>
          <cell r="H744">
            <v>180</v>
          </cell>
          <cell r="I744" t="str">
            <v>Norte</v>
          </cell>
        </row>
        <row r="745">
          <cell r="D745">
            <v>2</v>
          </cell>
          <cell r="E745">
            <v>44296</v>
          </cell>
          <cell r="F745" t="str">
            <v>São Miguel dos Milagres</v>
          </cell>
          <cell r="G745" t="str">
            <v>Ana</v>
          </cell>
          <cell r="H745">
            <v>90</v>
          </cell>
          <cell r="I745" t="str">
            <v>Norte</v>
          </cell>
        </row>
        <row r="746">
          <cell r="D746">
            <v>10</v>
          </cell>
          <cell r="E746">
            <v>44296</v>
          </cell>
          <cell r="F746" t="str">
            <v>9 Ilhas</v>
          </cell>
          <cell r="G746" t="str">
            <v>João</v>
          </cell>
          <cell r="H746">
            <v>810</v>
          </cell>
          <cell r="I746" t="str">
            <v>Sul</v>
          </cell>
        </row>
        <row r="747">
          <cell r="D747">
            <v>10</v>
          </cell>
          <cell r="E747">
            <v>44297</v>
          </cell>
          <cell r="F747" t="str">
            <v>Francês + Gunga</v>
          </cell>
          <cell r="G747" t="str">
            <v>Crislane</v>
          </cell>
          <cell r="H747">
            <v>225</v>
          </cell>
          <cell r="I747" t="str">
            <v>Sul</v>
          </cell>
        </row>
        <row r="748">
          <cell r="D748">
            <v>3</v>
          </cell>
          <cell r="E748">
            <v>44297</v>
          </cell>
          <cell r="F748" t="str">
            <v>São Miguel dos Milagres</v>
          </cell>
          <cell r="G748" t="str">
            <v>Ana</v>
          </cell>
          <cell r="H748">
            <v>135</v>
          </cell>
          <cell r="I748" t="str">
            <v>Norte</v>
          </cell>
        </row>
        <row r="749">
          <cell r="D749">
            <v>2</v>
          </cell>
          <cell r="E749">
            <v>44298</v>
          </cell>
          <cell r="F749" t="str">
            <v>Francês + Gunga</v>
          </cell>
          <cell r="G749" t="str">
            <v>Pedro</v>
          </cell>
          <cell r="H749">
            <v>45</v>
          </cell>
          <cell r="I749" t="str">
            <v>Sul</v>
          </cell>
        </row>
        <row r="750">
          <cell r="D750">
            <v>3</v>
          </cell>
          <cell r="E750">
            <v>44299</v>
          </cell>
          <cell r="F750" t="str">
            <v>São Miguel dos Milagres</v>
          </cell>
          <cell r="G750" t="str">
            <v>João</v>
          </cell>
          <cell r="H750">
            <v>135</v>
          </cell>
          <cell r="I750" t="str">
            <v>Norte</v>
          </cell>
        </row>
        <row r="751">
          <cell r="D751">
            <v>7</v>
          </cell>
          <cell r="E751">
            <v>44299</v>
          </cell>
          <cell r="F751" t="str">
            <v>Porto de Galinhas (PE)</v>
          </cell>
          <cell r="G751" t="str">
            <v>Crislane</v>
          </cell>
          <cell r="H751">
            <v>567</v>
          </cell>
          <cell r="I751" t="str">
            <v>Norte</v>
          </cell>
        </row>
        <row r="752">
          <cell r="D752">
            <v>2</v>
          </cell>
          <cell r="E752">
            <v>44299</v>
          </cell>
          <cell r="F752" t="str">
            <v>Maragogi</v>
          </cell>
          <cell r="G752" t="str">
            <v>Ana</v>
          </cell>
          <cell r="H752">
            <v>216</v>
          </cell>
          <cell r="I752" t="str">
            <v>Norte</v>
          </cell>
        </row>
        <row r="753">
          <cell r="D753">
            <v>2</v>
          </cell>
          <cell r="E753">
            <v>44299</v>
          </cell>
          <cell r="F753" t="str">
            <v>Francês + Gunga</v>
          </cell>
          <cell r="G753" t="str">
            <v>Guga</v>
          </cell>
          <cell r="H753">
            <v>45</v>
          </cell>
          <cell r="I753" t="str">
            <v>Sul</v>
          </cell>
        </row>
        <row r="754">
          <cell r="D754">
            <v>3</v>
          </cell>
          <cell r="E754">
            <v>44299</v>
          </cell>
          <cell r="F754" t="str">
            <v>Canions do São Francisco</v>
          </cell>
          <cell r="G754" t="str">
            <v>João</v>
          </cell>
          <cell r="H754">
            <v>270</v>
          </cell>
          <cell r="I754" t="str">
            <v>Sul</v>
          </cell>
        </row>
        <row r="755">
          <cell r="D755">
            <v>4</v>
          </cell>
          <cell r="E755">
            <v>44300</v>
          </cell>
          <cell r="F755" t="str">
            <v>Francês + Gunga</v>
          </cell>
          <cell r="G755" t="str">
            <v>Ana</v>
          </cell>
          <cell r="H755">
            <v>90</v>
          </cell>
          <cell r="I755" t="str">
            <v>Sul</v>
          </cell>
        </row>
        <row r="756">
          <cell r="D756">
            <v>7</v>
          </cell>
          <cell r="E756">
            <v>44300</v>
          </cell>
          <cell r="F756" t="str">
            <v>São Miguel dos Milagres</v>
          </cell>
          <cell r="G756" t="str">
            <v>João</v>
          </cell>
          <cell r="H756">
            <v>315</v>
          </cell>
          <cell r="I756" t="str">
            <v>Norte</v>
          </cell>
        </row>
        <row r="757">
          <cell r="D757">
            <v>4</v>
          </cell>
          <cell r="E757">
            <v>44300</v>
          </cell>
          <cell r="F757" t="str">
            <v>São Miguel dos Milagres</v>
          </cell>
          <cell r="G757" t="str">
            <v>João</v>
          </cell>
          <cell r="H757">
            <v>180</v>
          </cell>
          <cell r="I757" t="str">
            <v>Norte</v>
          </cell>
        </row>
        <row r="758">
          <cell r="D758">
            <v>4</v>
          </cell>
          <cell r="E758">
            <v>44301</v>
          </cell>
          <cell r="F758" t="str">
            <v>Praia de Carneiros (PE)</v>
          </cell>
          <cell r="G758" t="str">
            <v>Guga</v>
          </cell>
          <cell r="H758">
            <v>360</v>
          </cell>
          <cell r="I758" t="str">
            <v>Norte</v>
          </cell>
        </row>
        <row r="759">
          <cell r="D759">
            <v>1</v>
          </cell>
          <cell r="E759">
            <v>44301</v>
          </cell>
          <cell r="F759" t="str">
            <v>Hibiscus Beach Club (Ipioca)</v>
          </cell>
          <cell r="G759" t="str">
            <v>Pedro</v>
          </cell>
          <cell r="H759">
            <v>25</v>
          </cell>
          <cell r="I759" t="str">
            <v>Norte</v>
          </cell>
        </row>
        <row r="760">
          <cell r="D760">
            <v>10</v>
          </cell>
          <cell r="E760">
            <v>44302</v>
          </cell>
          <cell r="F760" t="str">
            <v>Francês + Gunga</v>
          </cell>
          <cell r="G760" t="str">
            <v>Crislane</v>
          </cell>
          <cell r="H760">
            <v>225</v>
          </cell>
          <cell r="I760" t="str">
            <v>Sul</v>
          </cell>
        </row>
        <row r="761">
          <cell r="D761">
            <v>5</v>
          </cell>
          <cell r="E761">
            <v>44302</v>
          </cell>
          <cell r="F761" t="str">
            <v>Porto de Galinhas (PE)</v>
          </cell>
          <cell r="G761" t="str">
            <v>Pedro</v>
          </cell>
          <cell r="H761">
            <v>405</v>
          </cell>
          <cell r="I761" t="str">
            <v>Norte</v>
          </cell>
        </row>
        <row r="762">
          <cell r="D762">
            <v>1</v>
          </cell>
          <cell r="E762">
            <v>44302</v>
          </cell>
          <cell r="F762" t="str">
            <v>Capitão Nicolas</v>
          </cell>
          <cell r="G762" t="str">
            <v>Ana</v>
          </cell>
          <cell r="H762">
            <v>35</v>
          </cell>
          <cell r="I762" t="str">
            <v>Norte</v>
          </cell>
        </row>
        <row r="763">
          <cell r="D763">
            <v>3</v>
          </cell>
          <cell r="E763">
            <v>44302</v>
          </cell>
          <cell r="F763" t="str">
            <v>Maragogi</v>
          </cell>
          <cell r="G763" t="str">
            <v>Pedro</v>
          </cell>
          <cell r="H763">
            <v>324</v>
          </cell>
          <cell r="I763" t="str">
            <v>Norte</v>
          </cell>
        </row>
        <row r="764">
          <cell r="D764">
            <v>2</v>
          </cell>
          <cell r="E764">
            <v>44302</v>
          </cell>
          <cell r="F764" t="str">
            <v>Canions do São Francisco</v>
          </cell>
          <cell r="G764" t="str">
            <v>Pedro</v>
          </cell>
          <cell r="H764">
            <v>180</v>
          </cell>
          <cell r="I764" t="str">
            <v>Sul</v>
          </cell>
        </row>
        <row r="765">
          <cell r="D765">
            <v>2</v>
          </cell>
          <cell r="E765">
            <v>44303</v>
          </cell>
          <cell r="F765" t="str">
            <v>Maragogi</v>
          </cell>
          <cell r="G765" t="str">
            <v>Guga</v>
          </cell>
          <cell r="H765">
            <v>216</v>
          </cell>
          <cell r="I765" t="str">
            <v>Norte</v>
          </cell>
        </row>
        <row r="766">
          <cell r="D766">
            <v>2</v>
          </cell>
          <cell r="E766">
            <v>44304</v>
          </cell>
          <cell r="F766" t="str">
            <v>Porto de Galinhas (PE)</v>
          </cell>
          <cell r="G766" t="str">
            <v>João</v>
          </cell>
          <cell r="H766">
            <v>162</v>
          </cell>
          <cell r="I766" t="str">
            <v>Norte</v>
          </cell>
        </row>
        <row r="767">
          <cell r="D767">
            <v>2</v>
          </cell>
          <cell r="E767">
            <v>44304</v>
          </cell>
          <cell r="F767" t="str">
            <v>Maragogi</v>
          </cell>
          <cell r="G767" t="str">
            <v>Guga</v>
          </cell>
          <cell r="H767">
            <v>216</v>
          </cell>
          <cell r="I767" t="str">
            <v>Norte</v>
          </cell>
        </row>
        <row r="768">
          <cell r="D768">
            <v>4</v>
          </cell>
          <cell r="E768">
            <v>44304</v>
          </cell>
          <cell r="F768" t="str">
            <v>São Miguel dos Milagres</v>
          </cell>
          <cell r="G768" t="str">
            <v>Crislane</v>
          </cell>
          <cell r="H768">
            <v>180</v>
          </cell>
          <cell r="I768" t="str">
            <v>Norte</v>
          </cell>
        </row>
        <row r="769">
          <cell r="D769">
            <v>3</v>
          </cell>
          <cell r="E769">
            <v>44305</v>
          </cell>
          <cell r="F769" t="str">
            <v>São Miguel dos Milagres</v>
          </cell>
          <cell r="G769" t="str">
            <v>Crislane</v>
          </cell>
          <cell r="H769">
            <v>135</v>
          </cell>
          <cell r="I769" t="str">
            <v>Norte</v>
          </cell>
        </row>
        <row r="770">
          <cell r="D770">
            <v>3</v>
          </cell>
          <cell r="E770">
            <v>44305</v>
          </cell>
          <cell r="F770" t="str">
            <v>9 Ilhas</v>
          </cell>
          <cell r="G770" t="str">
            <v>Marcelo</v>
          </cell>
          <cell r="H770">
            <v>243</v>
          </cell>
          <cell r="I770" t="str">
            <v>Sul</v>
          </cell>
        </row>
        <row r="771">
          <cell r="D771">
            <v>1</v>
          </cell>
          <cell r="E771">
            <v>44306</v>
          </cell>
          <cell r="F771" t="str">
            <v>São Miguel dos Milagres</v>
          </cell>
          <cell r="G771" t="str">
            <v>Guga</v>
          </cell>
          <cell r="H771">
            <v>50</v>
          </cell>
          <cell r="I771" t="str">
            <v>Norte</v>
          </cell>
        </row>
        <row r="772">
          <cell r="D772">
            <v>2</v>
          </cell>
          <cell r="E772">
            <v>44306</v>
          </cell>
          <cell r="F772" t="str">
            <v>Maragogi</v>
          </cell>
          <cell r="G772" t="str">
            <v>João</v>
          </cell>
          <cell r="H772">
            <v>216</v>
          </cell>
          <cell r="I772" t="str">
            <v>Norte</v>
          </cell>
        </row>
        <row r="773">
          <cell r="D773">
            <v>9</v>
          </cell>
          <cell r="E773">
            <v>44306</v>
          </cell>
          <cell r="F773" t="str">
            <v>Porto de Galinhas (PE)</v>
          </cell>
          <cell r="G773" t="str">
            <v>Ana</v>
          </cell>
          <cell r="H773">
            <v>729</v>
          </cell>
          <cell r="I773" t="str">
            <v>Norte</v>
          </cell>
        </row>
        <row r="774">
          <cell r="D774">
            <v>3</v>
          </cell>
          <cell r="E774">
            <v>44307</v>
          </cell>
          <cell r="F774" t="str">
            <v>Francês + Gunga</v>
          </cell>
          <cell r="G774" t="str">
            <v>Ana</v>
          </cell>
          <cell r="H774">
            <v>67.5</v>
          </cell>
          <cell r="I774" t="str">
            <v>Sul</v>
          </cell>
        </row>
        <row r="775">
          <cell r="D775">
            <v>4</v>
          </cell>
          <cell r="E775">
            <v>44307</v>
          </cell>
          <cell r="F775" t="str">
            <v>São Miguel dos Milagres</v>
          </cell>
          <cell r="G775" t="str">
            <v>João</v>
          </cell>
          <cell r="H775">
            <v>180</v>
          </cell>
          <cell r="I775" t="str">
            <v>Norte</v>
          </cell>
        </row>
        <row r="776">
          <cell r="D776">
            <v>3</v>
          </cell>
          <cell r="E776">
            <v>44308</v>
          </cell>
          <cell r="F776" t="str">
            <v>Hibiscus Beach Club (Ipioca)</v>
          </cell>
          <cell r="G776" t="str">
            <v>Ana</v>
          </cell>
          <cell r="H776">
            <v>67.5</v>
          </cell>
          <cell r="I776" t="str">
            <v>Norte</v>
          </cell>
        </row>
        <row r="777">
          <cell r="D777">
            <v>3</v>
          </cell>
          <cell r="E777">
            <v>44309</v>
          </cell>
          <cell r="F777" t="str">
            <v>Porto de Galinhas (PE)</v>
          </cell>
          <cell r="G777" t="str">
            <v>Ana</v>
          </cell>
          <cell r="H777">
            <v>243</v>
          </cell>
          <cell r="I777" t="str">
            <v>Norte</v>
          </cell>
        </row>
        <row r="778">
          <cell r="D778">
            <v>1</v>
          </cell>
          <cell r="E778">
            <v>44310</v>
          </cell>
          <cell r="F778" t="str">
            <v>São Miguel dos Milagres</v>
          </cell>
          <cell r="G778" t="str">
            <v>Crislane</v>
          </cell>
          <cell r="H778">
            <v>50</v>
          </cell>
          <cell r="I778" t="str">
            <v>Norte</v>
          </cell>
        </row>
        <row r="779">
          <cell r="D779">
            <v>3</v>
          </cell>
          <cell r="E779">
            <v>44311</v>
          </cell>
          <cell r="F779" t="str">
            <v>Francês + Gunga</v>
          </cell>
          <cell r="G779" t="str">
            <v>Crislane</v>
          </cell>
          <cell r="H779">
            <v>67.5</v>
          </cell>
          <cell r="I779" t="str">
            <v>Sul</v>
          </cell>
        </row>
        <row r="780">
          <cell r="D780">
            <v>4</v>
          </cell>
          <cell r="E780">
            <v>44311</v>
          </cell>
          <cell r="F780" t="str">
            <v>Porto de Galinhas (PE)</v>
          </cell>
          <cell r="G780" t="str">
            <v>Crislane</v>
          </cell>
          <cell r="H780">
            <v>324</v>
          </cell>
          <cell r="I780" t="str">
            <v>Norte</v>
          </cell>
        </row>
        <row r="781">
          <cell r="D781">
            <v>3</v>
          </cell>
          <cell r="E781">
            <v>44311</v>
          </cell>
          <cell r="F781" t="str">
            <v>São Miguel dos Milagres</v>
          </cell>
          <cell r="G781" t="str">
            <v>Crislane</v>
          </cell>
          <cell r="H781">
            <v>135</v>
          </cell>
          <cell r="I781" t="str">
            <v>Norte</v>
          </cell>
        </row>
        <row r="782">
          <cell r="D782">
            <v>3</v>
          </cell>
          <cell r="E782">
            <v>44311</v>
          </cell>
          <cell r="F782" t="str">
            <v>Francês + Gunga</v>
          </cell>
          <cell r="G782" t="str">
            <v>Crislane</v>
          </cell>
          <cell r="H782">
            <v>67.5</v>
          </cell>
          <cell r="I782" t="str">
            <v>Sul</v>
          </cell>
        </row>
        <row r="783">
          <cell r="D783">
            <v>1</v>
          </cell>
          <cell r="E783">
            <v>44312</v>
          </cell>
          <cell r="F783" t="str">
            <v>Capitão Nicolas</v>
          </cell>
          <cell r="G783" t="str">
            <v>Guga</v>
          </cell>
          <cell r="H783">
            <v>35</v>
          </cell>
          <cell r="I783" t="str">
            <v>Norte</v>
          </cell>
        </row>
        <row r="784">
          <cell r="D784">
            <v>2</v>
          </cell>
          <cell r="E784">
            <v>44312</v>
          </cell>
          <cell r="F784" t="str">
            <v>Maragogi</v>
          </cell>
          <cell r="G784" t="str">
            <v>Marcelo</v>
          </cell>
          <cell r="H784">
            <v>216</v>
          </cell>
          <cell r="I784" t="str">
            <v>Norte</v>
          </cell>
        </row>
        <row r="785">
          <cell r="D785">
            <v>1</v>
          </cell>
          <cell r="E785">
            <v>44313</v>
          </cell>
          <cell r="F785" t="str">
            <v>Maragogi</v>
          </cell>
          <cell r="G785" t="str">
            <v>João</v>
          </cell>
          <cell r="H785">
            <v>120</v>
          </cell>
          <cell r="I785" t="str">
            <v>Norte</v>
          </cell>
        </row>
        <row r="786">
          <cell r="D786">
            <v>3</v>
          </cell>
          <cell r="E786">
            <v>44313</v>
          </cell>
          <cell r="F786" t="str">
            <v>São Miguel dos Milagres</v>
          </cell>
          <cell r="G786" t="str">
            <v>Guga</v>
          </cell>
          <cell r="H786">
            <v>135</v>
          </cell>
          <cell r="I786" t="str">
            <v>Norte</v>
          </cell>
        </row>
        <row r="787">
          <cell r="D787">
            <v>3</v>
          </cell>
          <cell r="E787">
            <v>44313</v>
          </cell>
          <cell r="F787" t="str">
            <v>Maragogi</v>
          </cell>
          <cell r="G787" t="str">
            <v>Guga</v>
          </cell>
          <cell r="H787">
            <v>324</v>
          </cell>
          <cell r="I787" t="str">
            <v>Norte</v>
          </cell>
        </row>
        <row r="788">
          <cell r="D788">
            <v>1</v>
          </cell>
          <cell r="E788">
            <v>44314</v>
          </cell>
          <cell r="F788" t="str">
            <v>9 Ilhas</v>
          </cell>
          <cell r="G788" t="str">
            <v>Marcelo</v>
          </cell>
          <cell r="H788">
            <v>90</v>
          </cell>
          <cell r="I788" t="str">
            <v>Sul</v>
          </cell>
        </row>
        <row r="789">
          <cell r="D789">
            <v>3</v>
          </cell>
          <cell r="E789">
            <v>44315</v>
          </cell>
          <cell r="F789" t="str">
            <v>São Miguel dos Milagres</v>
          </cell>
          <cell r="G789" t="str">
            <v>Ana</v>
          </cell>
          <cell r="H789">
            <v>135</v>
          </cell>
          <cell r="I789" t="str">
            <v>Norte</v>
          </cell>
        </row>
        <row r="790">
          <cell r="D790">
            <v>1</v>
          </cell>
          <cell r="E790">
            <v>44315</v>
          </cell>
          <cell r="F790" t="str">
            <v>São Miguel dos Milagres</v>
          </cell>
          <cell r="G790" t="str">
            <v>Crislane</v>
          </cell>
          <cell r="H790">
            <v>50</v>
          </cell>
          <cell r="I790" t="str">
            <v>Norte</v>
          </cell>
        </row>
        <row r="791">
          <cell r="D791">
            <v>2</v>
          </cell>
          <cell r="E791">
            <v>44315</v>
          </cell>
          <cell r="F791" t="str">
            <v>São Miguel dos Milagres</v>
          </cell>
          <cell r="G791" t="str">
            <v>Guga</v>
          </cell>
          <cell r="H791">
            <v>90</v>
          </cell>
          <cell r="I791" t="str">
            <v>Norte</v>
          </cell>
        </row>
        <row r="792">
          <cell r="D792">
            <v>2</v>
          </cell>
          <cell r="E792">
            <v>44316</v>
          </cell>
          <cell r="F792" t="str">
            <v>Maragogi</v>
          </cell>
          <cell r="G792" t="str">
            <v>João</v>
          </cell>
          <cell r="H792">
            <v>216</v>
          </cell>
          <cell r="I792" t="str">
            <v>Norte</v>
          </cell>
        </row>
        <row r="793">
          <cell r="D793">
            <v>4</v>
          </cell>
          <cell r="E793">
            <v>44316</v>
          </cell>
          <cell r="F793" t="str">
            <v>Paripueira</v>
          </cell>
          <cell r="G793" t="str">
            <v>Guga</v>
          </cell>
          <cell r="H793">
            <v>90</v>
          </cell>
          <cell r="I793" t="str">
            <v>Norte</v>
          </cell>
        </row>
        <row r="794">
          <cell r="D794">
            <v>3</v>
          </cell>
          <cell r="E794">
            <v>44317</v>
          </cell>
          <cell r="F794" t="str">
            <v>Francês + Gunga</v>
          </cell>
          <cell r="G794" t="str">
            <v>Crislane</v>
          </cell>
          <cell r="H794">
            <v>67.5</v>
          </cell>
          <cell r="I794" t="str">
            <v>Sul</v>
          </cell>
        </row>
        <row r="795">
          <cell r="D795">
            <v>1</v>
          </cell>
          <cell r="E795">
            <v>44317</v>
          </cell>
          <cell r="F795" t="str">
            <v>Porto de Galinhas (PE)</v>
          </cell>
          <cell r="G795" t="str">
            <v>Crislane</v>
          </cell>
          <cell r="H795">
            <v>90</v>
          </cell>
          <cell r="I795" t="str">
            <v>Norte</v>
          </cell>
        </row>
        <row r="796">
          <cell r="D796">
            <v>3</v>
          </cell>
          <cell r="E796">
            <v>44317</v>
          </cell>
          <cell r="F796" t="str">
            <v>Santuário Eco Santa Teresa</v>
          </cell>
          <cell r="G796" t="str">
            <v>Crislane</v>
          </cell>
          <cell r="H796">
            <v>216</v>
          </cell>
          <cell r="I796" t="str">
            <v>Sul</v>
          </cell>
        </row>
        <row r="797">
          <cell r="D797">
            <v>5</v>
          </cell>
          <cell r="E797">
            <v>44317</v>
          </cell>
          <cell r="F797" t="str">
            <v>Corais Beach Club</v>
          </cell>
          <cell r="G797" t="str">
            <v>João</v>
          </cell>
          <cell r="H797">
            <v>112.5</v>
          </cell>
          <cell r="I797" t="str">
            <v>Norte</v>
          </cell>
        </row>
        <row r="798">
          <cell r="D798">
            <v>3</v>
          </cell>
          <cell r="E798">
            <v>44318</v>
          </cell>
          <cell r="F798" t="str">
            <v>São Miguel dos Milagres</v>
          </cell>
          <cell r="G798" t="str">
            <v>Ana</v>
          </cell>
          <cell r="H798">
            <v>135</v>
          </cell>
          <cell r="I798" t="str">
            <v>Norte</v>
          </cell>
        </row>
        <row r="799">
          <cell r="D799">
            <v>3</v>
          </cell>
          <cell r="E799">
            <v>44318</v>
          </cell>
          <cell r="F799" t="str">
            <v>São Miguel dos Milagres</v>
          </cell>
          <cell r="G799" t="str">
            <v>João</v>
          </cell>
          <cell r="H799">
            <v>135</v>
          </cell>
          <cell r="I799" t="str">
            <v>Norte</v>
          </cell>
        </row>
        <row r="800">
          <cell r="D800">
            <v>2</v>
          </cell>
          <cell r="E800">
            <v>44318</v>
          </cell>
          <cell r="F800" t="str">
            <v>Maragogi</v>
          </cell>
          <cell r="G800" t="str">
            <v>João</v>
          </cell>
          <cell r="H800">
            <v>216</v>
          </cell>
          <cell r="I800" t="str">
            <v>Norte</v>
          </cell>
        </row>
        <row r="801">
          <cell r="D801">
            <v>3</v>
          </cell>
          <cell r="E801">
            <v>44318</v>
          </cell>
          <cell r="F801" t="str">
            <v>São Miguel dos Milagres</v>
          </cell>
          <cell r="G801" t="str">
            <v>Crislane</v>
          </cell>
          <cell r="H801">
            <v>135</v>
          </cell>
          <cell r="I801" t="str">
            <v>Norte</v>
          </cell>
        </row>
        <row r="802">
          <cell r="D802">
            <v>2</v>
          </cell>
          <cell r="E802">
            <v>44318</v>
          </cell>
          <cell r="F802" t="str">
            <v>São Miguel dos Milagres</v>
          </cell>
          <cell r="G802" t="str">
            <v>Guga</v>
          </cell>
          <cell r="H802">
            <v>90</v>
          </cell>
          <cell r="I802" t="str">
            <v>Norte</v>
          </cell>
        </row>
        <row r="803">
          <cell r="D803">
            <v>2</v>
          </cell>
          <cell r="E803">
            <v>44318</v>
          </cell>
          <cell r="F803" t="str">
            <v>Porto de Galinhas (PE)</v>
          </cell>
          <cell r="G803" t="str">
            <v>João</v>
          </cell>
          <cell r="H803">
            <v>162</v>
          </cell>
          <cell r="I803" t="str">
            <v>Norte</v>
          </cell>
        </row>
        <row r="804">
          <cell r="D804">
            <v>2</v>
          </cell>
          <cell r="E804">
            <v>44319</v>
          </cell>
          <cell r="F804" t="str">
            <v>Francês + Gunga</v>
          </cell>
          <cell r="G804" t="str">
            <v>João</v>
          </cell>
          <cell r="H804">
            <v>45</v>
          </cell>
          <cell r="I804" t="str">
            <v>Sul</v>
          </cell>
        </row>
        <row r="805">
          <cell r="D805">
            <v>3</v>
          </cell>
          <cell r="E805">
            <v>44319</v>
          </cell>
          <cell r="F805" t="str">
            <v>São Miguel dos Milagres</v>
          </cell>
          <cell r="G805" t="str">
            <v>João</v>
          </cell>
          <cell r="H805">
            <v>135</v>
          </cell>
          <cell r="I805" t="str">
            <v>Norte</v>
          </cell>
        </row>
        <row r="806">
          <cell r="D806">
            <v>2</v>
          </cell>
          <cell r="E806">
            <v>44320</v>
          </cell>
          <cell r="F806" t="str">
            <v>Porto de Galinhas (PE)</v>
          </cell>
          <cell r="G806" t="str">
            <v>Guga</v>
          </cell>
          <cell r="H806">
            <v>162</v>
          </cell>
          <cell r="I806" t="str">
            <v>Norte</v>
          </cell>
        </row>
        <row r="807">
          <cell r="D807">
            <v>3</v>
          </cell>
          <cell r="E807">
            <v>44320</v>
          </cell>
          <cell r="F807" t="str">
            <v>São Miguel dos Milagres</v>
          </cell>
          <cell r="G807" t="str">
            <v>Guga</v>
          </cell>
          <cell r="H807">
            <v>135</v>
          </cell>
          <cell r="I807" t="str">
            <v>Norte</v>
          </cell>
        </row>
        <row r="808">
          <cell r="D808">
            <v>1</v>
          </cell>
          <cell r="E808">
            <v>44320</v>
          </cell>
          <cell r="F808" t="str">
            <v>Paripueira</v>
          </cell>
          <cell r="G808" t="str">
            <v>Pedro</v>
          </cell>
          <cell r="H808">
            <v>25</v>
          </cell>
          <cell r="I808" t="str">
            <v>Norte</v>
          </cell>
        </row>
        <row r="809">
          <cell r="D809">
            <v>4</v>
          </cell>
          <cell r="E809">
            <v>44320</v>
          </cell>
          <cell r="F809" t="str">
            <v>Paripueira</v>
          </cell>
          <cell r="G809" t="str">
            <v>Crislane</v>
          </cell>
          <cell r="H809">
            <v>90</v>
          </cell>
          <cell r="I809" t="str">
            <v>Norte</v>
          </cell>
        </row>
        <row r="810">
          <cell r="D810">
            <v>1</v>
          </cell>
          <cell r="E810">
            <v>44321</v>
          </cell>
          <cell r="F810" t="str">
            <v>Maragogi</v>
          </cell>
          <cell r="G810" t="str">
            <v>João</v>
          </cell>
          <cell r="H810">
            <v>120</v>
          </cell>
          <cell r="I810" t="str">
            <v>Norte</v>
          </cell>
        </row>
        <row r="811">
          <cell r="D811">
            <v>4</v>
          </cell>
          <cell r="E811">
            <v>44322</v>
          </cell>
          <cell r="F811" t="str">
            <v>9 Ilhas</v>
          </cell>
          <cell r="G811" t="str">
            <v>Guga</v>
          </cell>
          <cell r="H811">
            <v>324</v>
          </cell>
          <cell r="I811" t="str">
            <v>Sul</v>
          </cell>
        </row>
        <row r="812">
          <cell r="D812">
            <v>3</v>
          </cell>
          <cell r="E812">
            <v>44323</v>
          </cell>
          <cell r="F812" t="str">
            <v>Francês + Gunga</v>
          </cell>
          <cell r="G812" t="str">
            <v>João</v>
          </cell>
          <cell r="H812">
            <v>67.5</v>
          </cell>
          <cell r="I812" t="str">
            <v>Sul</v>
          </cell>
        </row>
        <row r="813">
          <cell r="D813">
            <v>3</v>
          </cell>
          <cell r="E813">
            <v>44323</v>
          </cell>
          <cell r="F813" t="str">
            <v>Porto de Galinhas (PE)</v>
          </cell>
          <cell r="G813" t="str">
            <v>Crislane</v>
          </cell>
          <cell r="H813">
            <v>243</v>
          </cell>
          <cell r="I813" t="str">
            <v>Norte</v>
          </cell>
        </row>
        <row r="814">
          <cell r="D814">
            <v>3</v>
          </cell>
          <cell r="E814">
            <v>44323</v>
          </cell>
          <cell r="F814" t="str">
            <v>9 Ilhas</v>
          </cell>
          <cell r="G814" t="str">
            <v>João</v>
          </cell>
          <cell r="H814">
            <v>243</v>
          </cell>
          <cell r="I814" t="str">
            <v>Sul</v>
          </cell>
        </row>
        <row r="815">
          <cell r="D815">
            <v>2</v>
          </cell>
          <cell r="E815">
            <v>44323</v>
          </cell>
          <cell r="F815" t="str">
            <v>Hibiscus Beach Club (Ipioca)</v>
          </cell>
          <cell r="G815" t="str">
            <v>Guga</v>
          </cell>
          <cell r="H815">
            <v>45</v>
          </cell>
          <cell r="I815" t="str">
            <v>Norte</v>
          </cell>
        </row>
        <row r="816">
          <cell r="D816">
            <v>1</v>
          </cell>
          <cell r="E816">
            <v>44323</v>
          </cell>
          <cell r="F816" t="str">
            <v>São Miguel dos Milagres</v>
          </cell>
          <cell r="G816" t="str">
            <v>Marcelo</v>
          </cell>
          <cell r="H816">
            <v>50</v>
          </cell>
          <cell r="I816" t="str">
            <v>Norte</v>
          </cell>
        </row>
        <row r="817">
          <cell r="D817">
            <v>4</v>
          </cell>
          <cell r="E817">
            <v>44325</v>
          </cell>
          <cell r="F817" t="str">
            <v>São Miguel dos Milagres</v>
          </cell>
          <cell r="G817" t="str">
            <v>Crislane</v>
          </cell>
          <cell r="H817">
            <v>180</v>
          </cell>
          <cell r="I817" t="str">
            <v>Norte</v>
          </cell>
        </row>
        <row r="818">
          <cell r="D818">
            <v>2</v>
          </cell>
          <cell r="E818">
            <v>44325</v>
          </cell>
          <cell r="F818" t="str">
            <v>Maragogi</v>
          </cell>
          <cell r="G818" t="str">
            <v>Crislane</v>
          </cell>
          <cell r="H818">
            <v>216</v>
          </cell>
          <cell r="I818" t="str">
            <v>Norte</v>
          </cell>
        </row>
        <row r="819">
          <cell r="D819">
            <v>4</v>
          </cell>
          <cell r="E819">
            <v>44325</v>
          </cell>
          <cell r="F819" t="str">
            <v>Corais Beach Club</v>
          </cell>
          <cell r="G819" t="str">
            <v>Guga</v>
          </cell>
          <cell r="H819">
            <v>90</v>
          </cell>
          <cell r="I819" t="str">
            <v>Norte</v>
          </cell>
        </row>
        <row r="820">
          <cell r="D820">
            <v>2</v>
          </cell>
          <cell r="E820">
            <v>44326</v>
          </cell>
          <cell r="F820" t="str">
            <v>Maragogi</v>
          </cell>
          <cell r="G820" t="str">
            <v>Pedro</v>
          </cell>
          <cell r="H820">
            <v>216</v>
          </cell>
          <cell r="I820" t="str">
            <v>Norte</v>
          </cell>
        </row>
        <row r="821">
          <cell r="D821">
            <v>4</v>
          </cell>
          <cell r="E821">
            <v>44327</v>
          </cell>
          <cell r="F821" t="str">
            <v>Porto de Galinhas (PE)</v>
          </cell>
          <cell r="G821" t="str">
            <v>João</v>
          </cell>
          <cell r="H821">
            <v>324</v>
          </cell>
          <cell r="I821" t="str">
            <v>Norte</v>
          </cell>
        </row>
        <row r="822">
          <cell r="D822">
            <v>1</v>
          </cell>
          <cell r="E822">
            <v>44327</v>
          </cell>
          <cell r="F822" t="str">
            <v>Porto de Galinhas (PE)</v>
          </cell>
          <cell r="G822" t="str">
            <v>João</v>
          </cell>
          <cell r="H822">
            <v>90</v>
          </cell>
          <cell r="I822" t="str">
            <v>Norte</v>
          </cell>
        </row>
        <row r="823">
          <cell r="D823">
            <v>2</v>
          </cell>
          <cell r="E823">
            <v>44327</v>
          </cell>
          <cell r="F823" t="str">
            <v>Dunas de Marapé</v>
          </cell>
          <cell r="G823" t="str">
            <v>João</v>
          </cell>
          <cell r="H823">
            <v>90</v>
          </cell>
          <cell r="I823" t="str">
            <v>Sul</v>
          </cell>
        </row>
        <row r="824">
          <cell r="D824">
            <v>2</v>
          </cell>
          <cell r="E824">
            <v>44327</v>
          </cell>
          <cell r="F824" t="str">
            <v>Porto de Galinhas (PE)</v>
          </cell>
          <cell r="G824" t="str">
            <v>Guga</v>
          </cell>
          <cell r="H824">
            <v>162</v>
          </cell>
          <cell r="I824" t="str">
            <v>Norte</v>
          </cell>
        </row>
        <row r="825">
          <cell r="D825">
            <v>4</v>
          </cell>
          <cell r="E825">
            <v>44327</v>
          </cell>
          <cell r="F825" t="str">
            <v>Capitão Nicolas</v>
          </cell>
          <cell r="G825" t="str">
            <v>Marcelo</v>
          </cell>
          <cell r="H825">
            <v>126</v>
          </cell>
          <cell r="I825" t="str">
            <v>Norte</v>
          </cell>
        </row>
        <row r="826">
          <cell r="D826">
            <v>2</v>
          </cell>
          <cell r="E826">
            <v>44327</v>
          </cell>
          <cell r="F826" t="str">
            <v>Porto de Galinhas (PE)</v>
          </cell>
          <cell r="G826" t="str">
            <v>Pedro</v>
          </cell>
          <cell r="H826">
            <v>162</v>
          </cell>
          <cell r="I826" t="str">
            <v>Norte</v>
          </cell>
        </row>
        <row r="827">
          <cell r="D827">
            <v>4</v>
          </cell>
          <cell r="E827">
            <v>44327</v>
          </cell>
          <cell r="F827" t="str">
            <v>Canions do São Francisco</v>
          </cell>
          <cell r="G827" t="str">
            <v>Marcelo</v>
          </cell>
          <cell r="H827">
            <v>360</v>
          </cell>
          <cell r="I827" t="str">
            <v>Sul</v>
          </cell>
        </row>
        <row r="828">
          <cell r="D828">
            <v>4</v>
          </cell>
          <cell r="E828">
            <v>44328</v>
          </cell>
          <cell r="F828" t="str">
            <v>Porto de Galinhas (PE)</v>
          </cell>
          <cell r="G828" t="str">
            <v>João</v>
          </cell>
          <cell r="H828">
            <v>324</v>
          </cell>
          <cell r="I828" t="str">
            <v>Norte</v>
          </cell>
        </row>
        <row r="829">
          <cell r="D829">
            <v>2</v>
          </cell>
          <cell r="E829">
            <v>44328</v>
          </cell>
          <cell r="F829" t="str">
            <v>São Miguel dos Milagres</v>
          </cell>
          <cell r="G829" t="str">
            <v>Crislane</v>
          </cell>
          <cell r="H829">
            <v>90</v>
          </cell>
          <cell r="I829" t="str">
            <v>Norte</v>
          </cell>
        </row>
        <row r="830">
          <cell r="D830">
            <v>7</v>
          </cell>
          <cell r="E830">
            <v>44328</v>
          </cell>
          <cell r="F830" t="str">
            <v>São Miguel dos Milagres</v>
          </cell>
          <cell r="G830" t="str">
            <v>João</v>
          </cell>
          <cell r="H830">
            <v>315</v>
          </cell>
          <cell r="I830" t="str">
            <v>Norte</v>
          </cell>
        </row>
        <row r="831">
          <cell r="D831">
            <v>9</v>
          </cell>
          <cell r="E831">
            <v>44329</v>
          </cell>
          <cell r="F831" t="str">
            <v>Francês + Gunga</v>
          </cell>
          <cell r="G831" t="str">
            <v>Crislane</v>
          </cell>
          <cell r="H831">
            <v>202.5</v>
          </cell>
          <cell r="I831" t="str">
            <v>Sul</v>
          </cell>
        </row>
        <row r="832">
          <cell r="D832">
            <v>3</v>
          </cell>
          <cell r="E832">
            <v>44329</v>
          </cell>
          <cell r="F832" t="str">
            <v>Porto de Galinhas (PE)</v>
          </cell>
          <cell r="G832" t="str">
            <v>Ana</v>
          </cell>
          <cell r="H832">
            <v>243</v>
          </cell>
          <cell r="I832" t="str">
            <v>Norte</v>
          </cell>
        </row>
        <row r="833">
          <cell r="D833">
            <v>2</v>
          </cell>
          <cell r="E833">
            <v>44329</v>
          </cell>
          <cell r="F833" t="str">
            <v>Maragogi</v>
          </cell>
          <cell r="G833" t="str">
            <v>Crislane</v>
          </cell>
          <cell r="H833">
            <v>216</v>
          </cell>
          <cell r="I833" t="str">
            <v>Norte</v>
          </cell>
        </row>
        <row r="834">
          <cell r="D834">
            <v>3</v>
          </cell>
          <cell r="E834">
            <v>44329</v>
          </cell>
          <cell r="F834" t="str">
            <v>9 Ilhas</v>
          </cell>
          <cell r="G834" t="str">
            <v>Marcelo</v>
          </cell>
          <cell r="H834">
            <v>243</v>
          </cell>
          <cell r="I834" t="str">
            <v>Sul</v>
          </cell>
        </row>
        <row r="835">
          <cell r="D835">
            <v>1</v>
          </cell>
          <cell r="E835">
            <v>44329</v>
          </cell>
          <cell r="F835" t="str">
            <v>Porto de Galinhas (PE)</v>
          </cell>
          <cell r="G835" t="str">
            <v>Crislane</v>
          </cell>
          <cell r="H835">
            <v>90</v>
          </cell>
          <cell r="I835" t="str">
            <v>Norte</v>
          </cell>
        </row>
        <row r="836">
          <cell r="D836">
            <v>1</v>
          </cell>
          <cell r="E836">
            <v>44330</v>
          </cell>
          <cell r="F836" t="str">
            <v>Francês + Gunga</v>
          </cell>
          <cell r="G836" t="str">
            <v>João</v>
          </cell>
          <cell r="H836">
            <v>25</v>
          </cell>
          <cell r="I836" t="str">
            <v>Sul</v>
          </cell>
        </row>
        <row r="837">
          <cell r="D837">
            <v>2</v>
          </cell>
          <cell r="E837">
            <v>44332</v>
          </cell>
          <cell r="F837" t="str">
            <v>Maragogi</v>
          </cell>
          <cell r="G837" t="str">
            <v>Ana</v>
          </cell>
          <cell r="H837">
            <v>216</v>
          </cell>
          <cell r="I837" t="str">
            <v>Norte</v>
          </cell>
        </row>
        <row r="838">
          <cell r="D838">
            <v>1</v>
          </cell>
          <cell r="E838">
            <v>44332</v>
          </cell>
          <cell r="F838" t="str">
            <v>São Miguel dos Milagres</v>
          </cell>
          <cell r="G838" t="str">
            <v>Guga</v>
          </cell>
          <cell r="H838">
            <v>50</v>
          </cell>
          <cell r="I838" t="str">
            <v>Norte</v>
          </cell>
        </row>
        <row r="839">
          <cell r="D839">
            <v>5</v>
          </cell>
          <cell r="E839">
            <v>44332</v>
          </cell>
          <cell r="F839" t="str">
            <v>Corais Beach Club</v>
          </cell>
          <cell r="G839" t="str">
            <v>Marcelo</v>
          </cell>
          <cell r="H839">
            <v>112.5</v>
          </cell>
          <cell r="I839" t="str">
            <v>Norte</v>
          </cell>
        </row>
        <row r="840">
          <cell r="D840">
            <v>4</v>
          </cell>
          <cell r="E840">
            <v>44333</v>
          </cell>
          <cell r="F840" t="str">
            <v>Maragogi</v>
          </cell>
          <cell r="G840" t="str">
            <v>Guga</v>
          </cell>
          <cell r="H840">
            <v>432</v>
          </cell>
          <cell r="I840" t="str">
            <v>Norte</v>
          </cell>
        </row>
        <row r="841">
          <cell r="D841">
            <v>2</v>
          </cell>
          <cell r="E841">
            <v>44334</v>
          </cell>
          <cell r="F841" t="str">
            <v>São Miguel dos Milagres</v>
          </cell>
          <cell r="G841" t="str">
            <v>Crislane</v>
          </cell>
          <cell r="H841">
            <v>90</v>
          </cell>
          <cell r="I841" t="str">
            <v>Norte</v>
          </cell>
        </row>
        <row r="842">
          <cell r="D842">
            <v>2</v>
          </cell>
          <cell r="E842">
            <v>44334</v>
          </cell>
          <cell r="F842" t="str">
            <v>Praia de Carneiros (PE)</v>
          </cell>
          <cell r="G842" t="str">
            <v>Ana</v>
          </cell>
          <cell r="H842">
            <v>180</v>
          </cell>
          <cell r="I842" t="str">
            <v>Norte</v>
          </cell>
        </row>
        <row r="843">
          <cell r="D843">
            <v>3</v>
          </cell>
          <cell r="E843">
            <v>44334</v>
          </cell>
          <cell r="F843" t="str">
            <v>Santuário Eco Santa Teresa</v>
          </cell>
          <cell r="G843" t="str">
            <v>Crislane</v>
          </cell>
          <cell r="H843">
            <v>216</v>
          </cell>
          <cell r="I843" t="str">
            <v>Sul</v>
          </cell>
        </row>
        <row r="844">
          <cell r="D844">
            <v>3</v>
          </cell>
          <cell r="E844">
            <v>44334</v>
          </cell>
          <cell r="F844" t="str">
            <v>Hibiscus Beach Club (Ipioca)</v>
          </cell>
          <cell r="G844" t="str">
            <v>João</v>
          </cell>
          <cell r="H844">
            <v>67.5</v>
          </cell>
          <cell r="I844" t="str">
            <v>Norte</v>
          </cell>
        </row>
        <row r="845">
          <cell r="D845">
            <v>1</v>
          </cell>
          <cell r="E845">
            <v>44335</v>
          </cell>
          <cell r="F845" t="str">
            <v>Maragogi</v>
          </cell>
          <cell r="G845" t="str">
            <v>Crislane</v>
          </cell>
          <cell r="H845">
            <v>120</v>
          </cell>
          <cell r="I845" t="str">
            <v>Norte</v>
          </cell>
        </row>
        <row r="846">
          <cell r="D846">
            <v>10</v>
          </cell>
          <cell r="E846">
            <v>44335</v>
          </cell>
          <cell r="F846" t="str">
            <v>Paripueira</v>
          </cell>
          <cell r="G846" t="str">
            <v>Guga</v>
          </cell>
          <cell r="H846">
            <v>225</v>
          </cell>
          <cell r="I846" t="str">
            <v>Norte</v>
          </cell>
        </row>
        <row r="847">
          <cell r="D847">
            <v>1</v>
          </cell>
          <cell r="E847">
            <v>44336</v>
          </cell>
          <cell r="F847" t="str">
            <v>Capitão Nicolas</v>
          </cell>
          <cell r="G847" t="str">
            <v>Crislane</v>
          </cell>
          <cell r="H847">
            <v>35</v>
          </cell>
          <cell r="I847" t="str">
            <v>Norte</v>
          </cell>
        </row>
        <row r="848">
          <cell r="D848">
            <v>7</v>
          </cell>
          <cell r="E848">
            <v>44336</v>
          </cell>
          <cell r="F848" t="str">
            <v>Hibiscus Beach Club (Ipioca)</v>
          </cell>
          <cell r="G848" t="str">
            <v>Ana</v>
          </cell>
          <cell r="H848">
            <v>157.5</v>
          </cell>
          <cell r="I848" t="str">
            <v>Norte</v>
          </cell>
        </row>
        <row r="849">
          <cell r="D849">
            <v>2</v>
          </cell>
          <cell r="E849">
            <v>44336</v>
          </cell>
          <cell r="F849" t="str">
            <v>Praia de Carneiros (PE)</v>
          </cell>
          <cell r="G849" t="str">
            <v>Ana</v>
          </cell>
          <cell r="H849">
            <v>180</v>
          </cell>
          <cell r="I849" t="str">
            <v>Norte</v>
          </cell>
        </row>
        <row r="850">
          <cell r="D850">
            <v>2</v>
          </cell>
          <cell r="E850">
            <v>44336</v>
          </cell>
          <cell r="F850" t="str">
            <v>Francês + Gunga</v>
          </cell>
          <cell r="G850" t="str">
            <v>Guga</v>
          </cell>
          <cell r="H850">
            <v>45</v>
          </cell>
          <cell r="I850" t="str">
            <v>Sul</v>
          </cell>
        </row>
        <row r="851">
          <cell r="D851">
            <v>2</v>
          </cell>
          <cell r="E851">
            <v>44336</v>
          </cell>
          <cell r="F851" t="str">
            <v>São Miguel dos Milagres</v>
          </cell>
          <cell r="G851" t="str">
            <v>João</v>
          </cell>
          <cell r="H851">
            <v>90</v>
          </cell>
          <cell r="I851" t="str">
            <v>Norte</v>
          </cell>
        </row>
        <row r="852">
          <cell r="D852">
            <v>3</v>
          </cell>
          <cell r="E852">
            <v>44336</v>
          </cell>
          <cell r="F852" t="str">
            <v>São Miguel dos Milagres</v>
          </cell>
          <cell r="G852" t="str">
            <v>Crislane</v>
          </cell>
          <cell r="H852">
            <v>135</v>
          </cell>
          <cell r="I852" t="str">
            <v>Norte</v>
          </cell>
        </row>
        <row r="853">
          <cell r="D853">
            <v>3</v>
          </cell>
          <cell r="E853">
            <v>44337</v>
          </cell>
          <cell r="F853" t="str">
            <v>Praia de Carneiros (PE)</v>
          </cell>
          <cell r="G853" t="str">
            <v>Pedro</v>
          </cell>
          <cell r="H853">
            <v>270</v>
          </cell>
          <cell r="I853" t="str">
            <v>Norte</v>
          </cell>
        </row>
        <row r="854">
          <cell r="D854">
            <v>3</v>
          </cell>
          <cell r="E854">
            <v>44337</v>
          </cell>
          <cell r="F854" t="str">
            <v>Santuário Eco Santa Teresa</v>
          </cell>
          <cell r="G854" t="str">
            <v>João</v>
          </cell>
          <cell r="H854">
            <v>216</v>
          </cell>
          <cell r="I854" t="str">
            <v>Sul</v>
          </cell>
        </row>
        <row r="855">
          <cell r="D855">
            <v>2</v>
          </cell>
          <cell r="E855">
            <v>44338</v>
          </cell>
          <cell r="F855" t="str">
            <v>Porto de Galinhas (PE)</v>
          </cell>
          <cell r="G855" t="str">
            <v>Crislane</v>
          </cell>
          <cell r="H855">
            <v>162</v>
          </cell>
          <cell r="I855" t="str">
            <v>Norte</v>
          </cell>
        </row>
        <row r="856">
          <cell r="D856">
            <v>7</v>
          </cell>
          <cell r="E856">
            <v>44338</v>
          </cell>
          <cell r="F856" t="str">
            <v>Hibiscus Beach Club (Ipioca)</v>
          </cell>
          <cell r="G856" t="str">
            <v>Ana</v>
          </cell>
          <cell r="H856">
            <v>157.5</v>
          </cell>
          <cell r="I856" t="str">
            <v>Norte</v>
          </cell>
        </row>
        <row r="857">
          <cell r="D857">
            <v>9</v>
          </cell>
          <cell r="E857">
            <v>44338</v>
          </cell>
          <cell r="F857" t="str">
            <v>Hibiscus Beach Club (Ipioca)</v>
          </cell>
          <cell r="G857" t="str">
            <v>Ana</v>
          </cell>
          <cell r="H857">
            <v>202.5</v>
          </cell>
          <cell r="I857" t="str">
            <v>Norte</v>
          </cell>
        </row>
        <row r="858">
          <cell r="D858">
            <v>3</v>
          </cell>
          <cell r="E858">
            <v>44341</v>
          </cell>
          <cell r="F858" t="str">
            <v>Porto de Galinhas (PE)</v>
          </cell>
          <cell r="G858" t="str">
            <v>Guga</v>
          </cell>
          <cell r="H858">
            <v>243</v>
          </cell>
          <cell r="I858" t="str">
            <v>Norte</v>
          </cell>
        </row>
        <row r="859">
          <cell r="D859">
            <v>10</v>
          </cell>
          <cell r="E859">
            <v>44341</v>
          </cell>
          <cell r="F859" t="str">
            <v>Maragogi</v>
          </cell>
          <cell r="G859" t="str">
            <v>Guga</v>
          </cell>
          <cell r="H859">
            <v>1080</v>
          </cell>
          <cell r="I859" t="str">
            <v>Norte</v>
          </cell>
        </row>
        <row r="860">
          <cell r="D860">
            <v>3</v>
          </cell>
          <cell r="E860">
            <v>44341</v>
          </cell>
          <cell r="F860" t="str">
            <v>Paripueira</v>
          </cell>
          <cell r="G860" t="str">
            <v>João</v>
          </cell>
          <cell r="H860">
            <v>67.5</v>
          </cell>
          <cell r="I860" t="str">
            <v>Norte</v>
          </cell>
        </row>
        <row r="861">
          <cell r="D861">
            <v>2</v>
          </cell>
          <cell r="E861">
            <v>44341</v>
          </cell>
          <cell r="F861" t="str">
            <v>São Miguel dos Milagres</v>
          </cell>
          <cell r="G861" t="str">
            <v>Guga</v>
          </cell>
          <cell r="H861">
            <v>90</v>
          </cell>
          <cell r="I861" t="str">
            <v>Norte</v>
          </cell>
        </row>
        <row r="862">
          <cell r="D862">
            <v>2</v>
          </cell>
          <cell r="E862">
            <v>44342</v>
          </cell>
          <cell r="F862" t="str">
            <v>Maragogi</v>
          </cell>
          <cell r="G862" t="str">
            <v>Guga</v>
          </cell>
          <cell r="H862">
            <v>216</v>
          </cell>
          <cell r="I862" t="str">
            <v>Norte</v>
          </cell>
        </row>
        <row r="863">
          <cell r="D863">
            <v>2</v>
          </cell>
          <cell r="E863">
            <v>44343</v>
          </cell>
          <cell r="F863" t="str">
            <v>Maragogi</v>
          </cell>
          <cell r="G863" t="str">
            <v>João</v>
          </cell>
          <cell r="H863">
            <v>216</v>
          </cell>
          <cell r="I863" t="str">
            <v>Norte</v>
          </cell>
        </row>
        <row r="864">
          <cell r="D864">
            <v>3</v>
          </cell>
          <cell r="E864">
            <v>44343</v>
          </cell>
          <cell r="F864" t="str">
            <v>Corais Beach Club</v>
          </cell>
          <cell r="G864" t="str">
            <v>Marcelo</v>
          </cell>
          <cell r="H864">
            <v>67.5</v>
          </cell>
          <cell r="I864" t="str">
            <v>Norte</v>
          </cell>
        </row>
        <row r="865">
          <cell r="D865">
            <v>4</v>
          </cell>
          <cell r="E865">
            <v>44343</v>
          </cell>
          <cell r="F865" t="str">
            <v>São Miguel dos Milagres</v>
          </cell>
          <cell r="G865" t="str">
            <v>Guga</v>
          </cell>
          <cell r="H865">
            <v>180</v>
          </cell>
          <cell r="I865" t="str">
            <v>Norte</v>
          </cell>
        </row>
        <row r="866">
          <cell r="D866">
            <v>7</v>
          </cell>
          <cell r="E866">
            <v>44343</v>
          </cell>
          <cell r="F866" t="str">
            <v>Francês + Gunga</v>
          </cell>
          <cell r="G866" t="str">
            <v>Crislane</v>
          </cell>
          <cell r="H866">
            <v>157.5</v>
          </cell>
          <cell r="I866" t="str">
            <v>Sul</v>
          </cell>
        </row>
        <row r="867">
          <cell r="D867">
            <v>3</v>
          </cell>
          <cell r="E867">
            <v>44344</v>
          </cell>
          <cell r="F867" t="str">
            <v>Francês + Gunga</v>
          </cell>
          <cell r="G867" t="str">
            <v>Ana</v>
          </cell>
          <cell r="H867">
            <v>67.5</v>
          </cell>
          <cell r="I867" t="str">
            <v>Sul</v>
          </cell>
        </row>
        <row r="868">
          <cell r="D868">
            <v>2</v>
          </cell>
          <cell r="E868">
            <v>44344</v>
          </cell>
          <cell r="F868" t="str">
            <v>Santuário Eco Santa Teresa</v>
          </cell>
          <cell r="G868" t="str">
            <v>Pedro</v>
          </cell>
          <cell r="H868">
            <v>144</v>
          </cell>
          <cell r="I868" t="str">
            <v>Sul</v>
          </cell>
        </row>
        <row r="869">
          <cell r="D869">
            <v>4</v>
          </cell>
          <cell r="E869">
            <v>44344</v>
          </cell>
          <cell r="F869" t="str">
            <v>9 Ilhas</v>
          </cell>
          <cell r="G869" t="str">
            <v>Guga</v>
          </cell>
          <cell r="H869">
            <v>324</v>
          </cell>
          <cell r="I869" t="str">
            <v>Sul</v>
          </cell>
        </row>
        <row r="870">
          <cell r="D870">
            <v>1</v>
          </cell>
          <cell r="E870">
            <v>44345</v>
          </cell>
          <cell r="F870" t="str">
            <v>Francês + Gunga</v>
          </cell>
          <cell r="G870" t="str">
            <v>Guga</v>
          </cell>
          <cell r="H870">
            <v>25</v>
          </cell>
          <cell r="I870" t="str">
            <v>Sul</v>
          </cell>
        </row>
        <row r="871">
          <cell r="D871">
            <v>5</v>
          </cell>
          <cell r="E871">
            <v>44345</v>
          </cell>
          <cell r="F871" t="str">
            <v>São Miguel dos Milagres</v>
          </cell>
          <cell r="G871" t="str">
            <v>Ana</v>
          </cell>
          <cell r="H871">
            <v>225</v>
          </cell>
          <cell r="I871" t="str">
            <v>Norte</v>
          </cell>
        </row>
        <row r="872">
          <cell r="D872">
            <v>3</v>
          </cell>
          <cell r="E872">
            <v>44345</v>
          </cell>
          <cell r="F872" t="str">
            <v>Porto de Galinhas (PE)</v>
          </cell>
          <cell r="G872" t="str">
            <v>Crislane</v>
          </cell>
          <cell r="H872">
            <v>243</v>
          </cell>
          <cell r="I872" t="str">
            <v>Norte</v>
          </cell>
        </row>
        <row r="873">
          <cell r="D873">
            <v>3</v>
          </cell>
          <cell r="E873">
            <v>44346</v>
          </cell>
          <cell r="F873" t="str">
            <v>São Miguel dos Milagres</v>
          </cell>
          <cell r="G873" t="str">
            <v>João</v>
          </cell>
          <cell r="H873">
            <v>135</v>
          </cell>
          <cell r="I873" t="str">
            <v>Norte</v>
          </cell>
        </row>
        <row r="874">
          <cell r="D874">
            <v>4</v>
          </cell>
          <cell r="E874">
            <v>44346</v>
          </cell>
          <cell r="F874" t="str">
            <v>Porto de Galinhas (PE)</v>
          </cell>
          <cell r="G874" t="str">
            <v>Guga</v>
          </cell>
          <cell r="H874">
            <v>324</v>
          </cell>
          <cell r="I874" t="str">
            <v>Norte</v>
          </cell>
        </row>
        <row r="875">
          <cell r="D875">
            <v>1</v>
          </cell>
          <cell r="E875">
            <v>44346</v>
          </cell>
          <cell r="F875" t="str">
            <v>Santuário Eco Santa Teresa</v>
          </cell>
          <cell r="G875" t="str">
            <v>Marcelo</v>
          </cell>
          <cell r="H875">
            <v>80</v>
          </cell>
          <cell r="I875" t="str">
            <v>Sul</v>
          </cell>
        </row>
        <row r="876">
          <cell r="D876">
            <v>2</v>
          </cell>
          <cell r="E876">
            <v>44347</v>
          </cell>
          <cell r="F876" t="str">
            <v>Francês + Gunga</v>
          </cell>
          <cell r="G876" t="str">
            <v>Guga</v>
          </cell>
          <cell r="H876">
            <v>45</v>
          </cell>
          <cell r="I876" t="str">
            <v>Sul</v>
          </cell>
        </row>
        <row r="877">
          <cell r="D877">
            <v>1</v>
          </cell>
          <cell r="E877">
            <v>44347</v>
          </cell>
          <cell r="F877" t="str">
            <v>São Miguel dos Milagres</v>
          </cell>
          <cell r="G877" t="str">
            <v>Crislane</v>
          </cell>
          <cell r="H877">
            <v>50</v>
          </cell>
          <cell r="I877" t="str">
            <v>Norte</v>
          </cell>
        </row>
        <row r="878">
          <cell r="D878">
            <v>4</v>
          </cell>
          <cell r="E878">
            <v>44347</v>
          </cell>
          <cell r="F878" t="str">
            <v>Paripueira</v>
          </cell>
          <cell r="G878" t="str">
            <v>Guga</v>
          </cell>
          <cell r="H878">
            <v>90</v>
          </cell>
          <cell r="I878" t="str">
            <v>Norte</v>
          </cell>
        </row>
        <row r="879">
          <cell r="D879">
            <v>4</v>
          </cell>
          <cell r="E879">
            <v>44348</v>
          </cell>
          <cell r="F879" t="str">
            <v>São Miguel dos Milagres</v>
          </cell>
          <cell r="G879" t="str">
            <v>Ana</v>
          </cell>
          <cell r="H879">
            <v>180</v>
          </cell>
          <cell r="I879" t="str">
            <v>Norte</v>
          </cell>
        </row>
        <row r="880">
          <cell r="D880">
            <v>4</v>
          </cell>
          <cell r="E880">
            <v>44348</v>
          </cell>
          <cell r="F880" t="str">
            <v>São Miguel dos Milagres</v>
          </cell>
          <cell r="G880" t="str">
            <v>Crislane</v>
          </cell>
          <cell r="H880">
            <v>180</v>
          </cell>
          <cell r="I880" t="str">
            <v>Norte</v>
          </cell>
        </row>
        <row r="881">
          <cell r="D881">
            <v>1</v>
          </cell>
          <cell r="E881">
            <v>44348</v>
          </cell>
          <cell r="F881" t="str">
            <v>Santuário Eco Santa Teresa</v>
          </cell>
          <cell r="G881" t="str">
            <v>Pedro</v>
          </cell>
          <cell r="H881">
            <v>80</v>
          </cell>
          <cell r="I881" t="str">
            <v>Sul</v>
          </cell>
        </row>
        <row r="882">
          <cell r="D882">
            <v>10</v>
          </cell>
          <cell r="E882">
            <v>44348</v>
          </cell>
          <cell r="F882" t="str">
            <v>Capitão Nicolas</v>
          </cell>
          <cell r="G882" t="str">
            <v>João</v>
          </cell>
          <cell r="H882">
            <v>315</v>
          </cell>
          <cell r="I882" t="str">
            <v>Norte</v>
          </cell>
        </row>
        <row r="883">
          <cell r="D883">
            <v>6</v>
          </cell>
          <cell r="E883">
            <v>44348</v>
          </cell>
          <cell r="F883" t="str">
            <v>Corais Beach Club</v>
          </cell>
          <cell r="G883" t="str">
            <v>Ana</v>
          </cell>
          <cell r="H883">
            <v>135</v>
          </cell>
          <cell r="I883" t="str">
            <v>Norte</v>
          </cell>
        </row>
        <row r="884">
          <cell r="D884">
            <v>2</v>
          </cell>
          <cell r="E884">
            <v>44349</v>
          </cell>
          <cell r="F884" t="str">
            <v>Porto de Galinhas (PE)</v>
          </cell>
          <cell r="G884" t="str">
            <v>Crislane</v>
          </cell>
          <cell r="H884">
            <v>162</v>
          </cell>
          <cell r="I884" t="str">
            <v>Norte</v>
          </cell>
        </row>
        <row r="885">
          <cell r="D885">
            <v>1</v>
          </cell>
          <cell r="E885">
            <v>44349</v>
          </cell>
          <cell r="F885" t="str">
            <v>Porto de Galinhas (PE)</v>
          </cell>
          <cell r="G885" t="str">
            <v>Ana</v>
          </cell>
          <cell r="H885">
            <v>90</v>
          </cell>
          <cell r="I885" t="str">
            <v>Norte</v>
          </cell>
        </row>
        <row r="886">
          <cell r="D886">
            <v>3</v>
          </cell>
          <cell r="E886">
            <v>44349</v>
          </cell>
          <cell r="F886" t="str">
            <v>Praia de Carneiros (PE)</v>
          </cell>
          <cell r="G886" t="str">
            <v>Guga</v>
          </cell>
          <cell r="H886">
            <v>270</v>
          </cell>
          <cell r="I886" t="str">
            <v>Norte</v>
          </cell>
        </row>
        <row r="887">
          <cell r="D887">
            <v>2</v>
          </cell>
          <cell r="E887">
            <v>44350</v>
          </cell>
          <cell r="F887" t="str">
            <v>Porto de Galinhas (PE)</v>
          </cell>
          <cell r="G887" t="str">
            <v>Crislane</v>
          </cell>
          <cell r="H887">
            <v>162</v>
          </cell>
          <cell r="I887" t="str">
            <v>Norte</v>
          </cell>
        </row>
        <row r="888">
          <cell r="D888">
            <v>4</v>
          </cell>
          <cell r="E888">
            <v>44350</v>
          </cell>
          <cell r="F888" t="str">
            <v>Canions do São Francisco</v>
          </cell>
          <cell r="G888" t="str">
            <v>Guga</v>
          </cell>
          <cell r="H888">
            <v>360</v>
          </cell>
          <cell r="I888" t="str">
            <v>Sul</v>
          </cell>
        </row>
        <row r="889">
          <cell r="D889">
            <v>3</v>
          </cell>
          <cell r="E889">
            <v>44350</v>
          </cell>
          <cell r="F889" t="str">
            <v>Porto de Galinhas (PE)</v>
          </cell>
          <cell r="G889" t="str">
            <v>Ana</v>
          </cell>
          <cell r="H889">
            <v>243</v>
          </cell>
          <cell r="I889" t="str">
            <v>Norte</v>
          </cell>
        </row>
        <row r="890">
          <cell r="D890">
            <v>3</v>
          </cell>
          <cell r="E890">
            <v>44351</v>
          </cell>
          <cell r="F890" t="str">
            <v>Porto de Galinhas (PE)</v>
          </cell>
          <cell r="G890" t="str">
            <v>Pedro</v>
          </cell>
          <cell r="H890">
            <v>243</v>
          </cell>
          <cell r="I890" t="str">
            <v>Norte</v>
          </cell>
        </row>
        <row r="891">
          <cell r="D891">
            <v>2</v>
          </cell>
          <cell r="E891">
            <v>44351</v>
          </cell>
          <cell r="F891" t="str">
            <v>Praia de Carneiros (PE)</v>
          </cell>
          <cell r="G891" t="str">
            <v>Marcelo</v>
          </cell>
          <cell r="H891">
            <v>180</v>
          </cell>
          <cell r="I891" t="str">
            <v>Norte</v>
          </cell>
        </row>
        <row r="892">
          <cell r="D892">
            <v>4</v>
          </cell>
          <cell r="E892">
            <v>44352</v>
          </cell>
          <cell r="F892" t="str">
            <v>Porto de Galinhas (PE)</v>
          </cell>
          <cell r="G892" t="str">
            <v>Crislane</v>
          </cell>
          <cell r="H892">
            <v>324</v>
          </cell>
          <cell r="I892" t="str">
            <v>Norte</v>
          </cell>
        </row>
        <row r="893">
          <cell r="D893">
            <v>1</v>
          </cell>
          <cell r="E893">
            <v>44354</v>
          </cell>
          <cell r="F893" t="str">
            <v>Francês + Gunga</v>
          </cell>
          <cell r="G893" t="str">
            <v>Ana</v>
          </cell>
          <cell r="H893">
            <v>25</v>
          </cell>
          <cell r="I893" t="str">
            <v>Sul</v>
          </cell>
        </row>
        <row r="894">
          <cell r="D894">
            <v>3</v>
          </cell>
          <cell r="E894">
            <v>44355</v>
          </cell>
          <cell r="F894" t="str">
            <v>Maragogi</v>
          </cell>
          <cell r="G894" t="str">
            <v>João</v>
          </cell>
          <cell r="H894">
            <v>324</v>
          </cell>
          <cell r="I894" t="str">
            <v>Norte</v>
          </cell>
        </row>
        <row r="895">
          <cell r="D895">
            <v>9</v>
          </cell>
          <cell r="E895">
            <v>44355</v>
          </cell>
          <cell r="F895" t="str">
            <v>São Miguel dos Milagres</v>
          </cell>
          <cell r="G895" t="str">
            <v>Ana</v>
          </cell>
          <cell r="H895">
            <v>405</v>
          </cell>
          <cell r="I895" t="str">
            <v>Norte</v>
          </cell>
        </row>
        <row r="896">
          <cell r="D896">
            <v>1</v>
          </cell>
          <cell r="E896">
            <v>44355</v>
          </cell>
          <cell r="F896" t="str">
            <v>Maragogi</v>
          </cell>
          <cell r="G896" t="str">
            <v>João</v>
          </cell>
          <cell r="H896">
            <v>120</v>
          </cell>
          <cell r="I896" t="str">
            <v>Norte</v>
          </cell>
        </row>
        <row r="897">
          <cell r="D897">
            <v>3</v>
          </cell>
          <cell r="E897">
            <v>44355</v>
          </cell>
          <cell r="F897" t="str">
            <v>Paripueira</v>
          </cell>
          <cell r="G897" t="str">
            <v>Pedro</v>
          </cell>
          <cell r="H897">
            <v>67.5</v>
          </cell>
          <cell r="I897" t="str">
            <v>Norte</v>
          </cell>
        </row>
        <row r="898">
          <cell r="D898">
            <v>5</v>
          </cell>
          <cell r="E898">
            <v>44356</v>
          </cell>
          <cell r="F898" t="str">
            <v>São Miguel dos Milagres</v>
          </cell>
          <cell r="G898" t="str">
            <v>Ana</v>
          </cell>
          <cell r="H898">
            <v>225</v>
          </cell>
          <cell r="I898" t="str">
            <v>Norte</v>
          </cell>
        </row>
        <row r="899">
          <cell r="D899">
            <v>2</v>
          </cell>
          <cell r="E899">
            <v>44356</v>
          </cell>
          <cell r="F899" t="str">
            <v>Capitão Nicolas</v>
          </cell>
          <cell r="G899" t="str">
            <v>João</v>
          </cell>
          <cell r="H899">
            <v>63</v>
          </cell>
          <cell r="I899" t="str">
            <v>Norte</v>
          </cell>
        </row>
        <row r="900">
          <cell r="D900">
            <v>3</v>
          </cell>
          <cell r="E900">
            <v>44357</v>
          </cell>
          <cell r="F900" t="str">
            <v>Francês + Gunga</v>
          </cell>
          <cell r="G900" t="str">
            <v>Guga</v>
          </cell>
          <cell r="H900">
            <v>67.5</v>
          </cell>
          <cell r="I900" t="str">
            <v>Sul</v>
          </cell>
        </row>
        <row r="901">
          <cell r="D901">
            <v>2</v>
          </cell>
          <cell r="E901">
            <v>44357</v>
          </cell>
          <cell r="F901" t="str">
            <v>Maragogi</v>
          </cell>
          <cell r="G901" t="str">
            <v>João</v>
          </cell>
          <cell r="H901">
            <v>216</v>
          </cell>
          <cell r="I901" t="str">
            <v>Norte</v>
          </cell>
        </row>
        <row r="902">
          <cell r="D902">
            <v>1</v>
          </cell>
          <cell r="E902">
            <v>44358</v>
          </cell>
          <cell r="F902" t="str">
            <v>Maragogi</v>
          </cell>
          <cell r="G902" t="str">
            <v>João</v>
          </cell>
          <cell r="H902">
            <v>120</v>
          </cell>
          <cell r="I902" t="str">
            <v>Norte</v>
          </cell>
        </row>
        <row r="903">
          <cell r="D903">
            <v>1</v>
          </cell>
          <cell r="E903">
            <v>44358</v>
          </cell>
          <cell r="F903" t="str">
            <v>São Miguel dos Milagres</v>
          </cell>
          <cell r="G903" t="str">
            <v>Crislane</v>
          </cell>
          <cell r="H903">
            <v>50</v>
          </cell>
          <cell r="I903" t="str">
            <v>Norte</v>
          </cell>
        </row>
        <row r="904">
          <cell r="D904">
            <v>2</v>
          </cell>
          <cell r="E904">
            <v>44358</v>
          </cell>
          <cell r="F904" t="str">
            <v>Porto de Galinhas (PE)</v>
          </cell>
          <cell r="G904" t="str">
            <v>João</v>
          </cell>
          <cell r="H904">
            <v>162</v>
          </cell>
          <cell r="I904" t="str">
            <v>Norte</v>
          </cell>
        </row>
        <row r="905">
          <cell r="D905">
            <v>3</v>
          </cell>
          <cell r="E905">
            <v>44358</v>
          </cell>
          <cell r="F905" t="str">
            <v>São Miguel dos Milagres</v>
          </cell>
          <cell r="G905" t="str">
            <v>Crislane</v>
          </cell>
          <cell r="H905">
            <v>135</v>
          </cell>
          <cell r="I905" t="str">
            <v>Norte</v>
          </cell>
        </row>
        <row r="906">
          <cell r="D906">
            <v>4</v>
          </cell>
          <cell r="E906">
            <v>44358</v>
          </cell>
          <cell r="F906" t="str">
            <v>Santuário Eco Santa Teresa</v>
          </cell>
          <cell r="G906" t="str">
            <v>Crislane</v>
          </cell>
          <cell r="H906">
            <v>288</v>
          </cell>
          <cell r="I906" t="str">
            <v>Sul</v>
          </cell>
        </row>
        <row r="907">
          <cell r="D907">
            <v>4</v>
          </cell>
          <cell r="E907">
            <v>44359</v>
          </cell>
          <cell r="F907" t="str">
            <v>Francês + Gunga</v>
          </cell>
          <cell r="G907" t="str">
            <v>Ana</v>
          </cell>
          <cell r="H907">
            <v>90</v>
          </cell>
          <cell r="I907" t="str">
            <v>Sul</v>
          </cell>
        </row>
        <row r="908">
          <cell r="D908">
            <v>4</v>
          </cell>
          <cell r="E908">
            <v>44359</v>
          </cell>
          <cell r="F908" t="str">
            <v>Maragogi</v>
          </cell>
          <cell r="G908" t="str">
            <v>João</v>
          </cell>
          <cell r="H908">
            <v>432</v>
          </cell>
          <cell r="I908" t="str">
            <v>Norte</v>
          </cell>
        </row>
        <row r="909">
          <cell r="D909">
            <v>2</v>
          </cell>
          <cell r="E909">
            <v>44359</v>
          </cell>
          <cell r="F909" t="str">
            <v>Capitão Nicolas</v>
          </cell>
          <cell r="G909" t="str">
            <v>Crislane</v>
          </cell>
          <cell r="H909">
            <v>63</v>
          </cell>
          <cell r="I909" t="str">
            <v>Norte</v>
          </cell>
        </row>
        <row r="910">
          <cell r="D910">
            <v>4</v>
          </cell>
          <cell r="E910">
            <v>44360</v>
          </cell>
          <cell r="F910" t="str">
            <v>Dunas de Marapé</v>
          </cell>
          <cell r="G910" t="str">
            <v>João</v>
          </cell>
          <cell r="H910">
            <v>180</v>
          </cell>
          <cell r="I910" t="str">
            <v>Sul</v>
          </cell>
        </row>
        <row r="911">
          <cell r="D911">
            <v>4</v>
          </cell>
          <cell r="E911">
            <v>44361</v>
          </cell>
          <cell r="F911" t="str">
            <v>Maragogi</v>
          </cell>
          <cell r="G911" t="str">
            <v>Crislane</v>
          </cell>
          <cell r="H911">
            <v>432</v>
          </cell>
          <cell r="I911" t="str">
            <v>Norte</v>
          </cell>
        </row>
        <row r="912">
          <cell r="D912">
            <v>2</v>
          </cell>
          <cell r="E912">
            <v>44361</v>
          </cell>
          <cell r="F912" t="str">
            <v>Maragogi</v>
          </cell>
          <cell r="G912" t="str">
            <v>Guga</v>
          </cell>
          <cell r="H912">
            <v>216</v>
          </cell>
          <cell r="I912" t="str">
            <v>Norte</v>
          </cell>
        </row>
        <row r="913">
          <cell r="D913">
            <v>2</v>
          </cell>
          <cell r="E913">
            <v>44361</v>
          </cell>
          <cell r="F913" t="str">
            <v>Capitão Nicolas</v>
          </cell>
          <cell r="G913" t="str">
            <v>Ana</v>
          </cell>
          <cell r="H913">
            <v>63</v>
          </cell>
          <cell r="I913" t="str">
            <v>Norte</v>
          </cell>
        </row>
        <row r="914">
          <cell r="D914">
            <v>3</v>
          </cell>
          <cell r="E914">
            <v>44361</v>
          </cell>
          <cell r="F914" t="str">
            <v>Santuário Eco Santa Teresa</v>
          </cell>
          <cell r="G914" t="str">
            <v>Marcelo</v>
          </cell>
          <cell r="H914">
            <v>216</v>
          </cell>
          <cell r="I914" t="str">
            <v>Sul</v>
          </cell>
        </row>
        <row r="915">
          <cell r="D915">
            <v>2</v>
          </cell>
          <cell r="E915">
            <v>44362</v>
          </cell>
          <cell r="F915" t="str">
            <v>Francês + Gunga</v>
          </cell>
          <cell r="G915" t="str">
            <v>Guga</v>
          </cell>
          <cell r="H915">
            <v>45</v>
          </cell>
          <cell r="I915" t="str">
            <v>Sul</v>
          </cell>
        </row>
        <row r="916">
          <cell r="D916">
            <v>4</v>
          </cell>
          <cell r="E916">
            <v>44364</v>
          </cell>
          <cell r="F916" t="str">
            <v>Francês + Gunga</v>
          </cell>
          <cell r="G916" t="str">
            <v>Crislane</v>
          </cell>
          <cell r="H916">
            <v>90</v>
          </cell>
          <cell r="I916" t="str">
            <v>Sul</v>
          </cell>
        </row>
        <row r="917">
          <cell r="D917">
            <v>4</v>
          </cell>
          <cell r="E917">
            <v>44365</v>
          </cell>
          <cell r="F917" t="str">
            <v>Francês + Gunga</v>
          </cell>
          <cell r="G917" t="str">
            <v>Ana</v>
          </cell>
          <cell r="H917">
            <v>90</v>
          </cell>
          <cell r="I917" t="str">
            <v>Sul</v>
          </cell>
        </row>
        <row r="918">
          <cell r="D918">
            <v>3</v>
          </cell>
          <cell r="E918">
            <v>44365</v>
          </cell>
          <cell r="F918" t="str">
            <v>Porto de Galinhas (PE)</v>
          </cell>
          <cell r="G918" t="str">
            <v>João</v>
          </cell>
          <cell r="H918">
            <v>243</v>
          </cell>
          <cell r="I918" t="str">
            <v>Norte</v>
          </cell>
        </row>
        <row r="919">
          <cell r="D919">
            <v>9</v>
          </cell>
          <cell r="E919">
            <v>44365</v>
          </cell>
          <cell r="F919" t="str">
            <v>Maragogi</v>
          </cell>
          <cell r="G919" t="str">
            <v>Ana</v>
          </cell>
          <cell r="H919">
            <v>972</v>
          </cell>
          <cell r="I919" t="str">
            <v>Norte</v>
          </cell>
        </row>
        <row r="920">
          <cell r="D920">
            <v>2</v>
          </cell>
          <cell r="E920">
            <v>44366</v>
          </cell>
          <cell r="F920" t="str">
            <v>Porto de Galinhas (PE)</v>
          </cell>
          <cell r="G920" t="str">
            <v>João</v>
          </cell>
          <cell r="H920">
            <v>162</v>
          </cell>
          <cell r="I920" t="str">
            <v>Norte</v>
          </cell>
        </row>
        <row r="921">
          <cell r="D921">
            <v>4</v>
          </cell>
          <cell r="E921">
            <v>44366</v>
          </cell>
          <cell r="F921" t="str">
            <v>Porto de Galinhas (PE)</v>
          </cell>
          <cell r="G921" t="str">
            <v>Ana</v>
          </cell>
          <cell r="H921">
            <v>324</v>
          </cell>
          <cell r="I921" t="str">
            <v>Norte</v>
          </cell>
        </row>
        <row r="922">
          <cell r="D922">
            <v>2</v>
          </cell>
          <cell r="E922">
            <v>44367</v>
          </cell>
          <cell r="F922" t="str">
            <v>Canions do São Francisco</v>
          </cell>
          <cell r="G922" t="str">
            <v>Marcelo</v>
          </cell>
          <cell r="H922">
            <v>180</v>
          </cell>
          <cell r="I922" t="str">
            <v>Sul</v>
          </cell>
        </row>
        <row r="923">
          <cell r="D923">
            <v>3</v>
          </cell>
          <cell r="E923">
            <v>44367</v>
          </cell>
          <cell r="F923" t="str">
            <v>Paripueira</v>
          </cell>
          <cell r="G923" t="str">
            <v>Marcelo</v>
          </cell>
          <cell r="H923">
            <v>67.5</v>
          </cell>
          <cell r="I923" t="str">
            <v>Norte</v>
          </cell>
        </row>
        <row r="924">
          <cell r="D924">
            <v>1</v>
          </cell>
          <cell r="E924">
            <v>44368</v>
          </cell>
          <cell r="F924" t="str">
            <v>Francês + Gunga</v>
          </cell>
          <cell r="G924" t="str">
            <v>Ana</v>
          </cell>
          <cell r="H924">
            <v>25</v>
          </cell>
          <cell r="I924" t="str">
            <v>Sul</v>
          </cell>
        </row>
        <row r="925">
          <cell r="D925">
            <v>1</v>
          </cell>
          <cell r="E925">
            <v>44368</v>
          </cell>
          <cell r="F925" t="str">
            <v>Maragogi</v>
          </cell>
          <cell r="G925" t="str">
            <v>João</v>
          </cell>
          <cell r="H925">
            <v>120</v>
          </cell>
          <cell r="I925" t="str">
            <v>Norte</v>
          </cell>
        </row>
        <row r="926">
          <cell r="D926">
            <v>5</v>
          </cell>
          <cell r="E926">
            <v>44368</v>
          </cell>
          <cell r="F926" t="str">
            <v>Maragogi</v>
          </cell>
          <cell r="G926" t="str">
            <v>Crislane</v>
          </cell>
          <cell r="H926">
            <v>540</v>
          </cell>
          <cell r="I926" t="str">
            <v>Norte</v>
          </cell>
        </row>
        <row r="927">
          <cell r="D927">
            <v>1</v>
          </cell>
          <cell r="E927">
            <v>44368</v>
          </cell>
          <cell r="F927" t="str">
            <v>Corais Beach Club</v>
          </cell>
          <cell r="G927" t="str">
            <v>Marcelo</v>
          </cell>
          <cell r="H927">
            <v>25</v>
          </cell>
          <cell r="I927" t="str">
            <v>Norte</v>
          </cell>
        </row>
        <row r="928">
          <cell r="D928">
            <v>4</v>
          </cell>
          <cell r="E928">
            <v>44369</v>
          </cell>
          <cell r="F928" t="str">
            <v>Foz do São Francisco</v>
          </cell>
          <cell r="G928" t="str">
            <v>Pedro</v>
          </cell>
          <cell r="H928">
            <v>180</v>
          </cell>
          <cell r="I928" t="str">
            <v>Sul</v>
          </cell>
        </row>
        <row r="929">
          <cell r="D929">
            <v>2</v>
          </cell>
          <cell r="E929">
            <v>44369</v>
          </cell>
          <cell r="F929" t="str">
            <v>Maragogi</v>
          </cell>
          <cell r="G929" t="str">
            <v>João</v>
          </cell>
          <cell r="H929">
            <v>216</v>
          </cell>
          <cell r="I929" t="str">
            <v>Norte</v>
          </cell>
        </row>
        <row r="930">
          <cell r="D930">
            <v>2</v>
          </cell>
          <cell r="E930">
            <v>44369</v>
          </cell>
          <cell r="F930" t="str">
            <v>Santuário Eco Santa Teresa</v>
          </cell>
          <cell r="G930" t="str">
            <v>Crislane</v>
          </cell>
          <cell r="H930">
            <v>144</v>
          </cell>
          <cell r="I930" t="str">
            <v>Sul</v>
          </cell>
        </row>
        <row r="931">
          <cell r="D931">
            <v>4</v>
          </cell>
          <cell r="E931">
            <v>44370</v>
          </cell>
          <cell r="F931" t="str">
            <v>Porto de Galinhas (PE)</v>
          </cell>
          <cell r="G931" t="str">
            <v>Ana</v>
          </cell>
          <cell r="H931">
            <v>324</v>
          </cell>
          <cell r="I931" t="str">
            <v>Norte</v>
          </cell>
        </row>
        <row r="932">
          <cell r="D932">
            <v>4</v>
          </cell>
          <cell r="E932">
            <v>44371</v>
          </cell>
          <cell r="F932" t="str">
            <v>São Miguel dos Milagres</v>
          </cell>
          <cell r="G932" t="str">
            <v>Guga</v>
          </cell>
          <cell r="H932">
            <v>180</v>
          </cell>
          <cell r="I932" t="str">
            <v>Norte</v>
          </cell>
        </row>
        <row r="933">
          <cell r="D933">
            <v>4</v>
          </cell>
          <cell r="E933">
            <v>44372</v>
          </cell>
          <cell r="F933" t="str">
            <v>Maragogi</v>
          </cell>
          <cell r="G933" t="str">
            <v>João</v>
          </cell>
          <cell r="H933">
            <v>432</v>
          </cell>
          <cell r="I933" t="str">
            <v>Norte</v>
          </cell>
        </row>
        <row r="934">
          <cell r="D934">
            <v>3</v>
          </cell>
          <cell r="E934">
            <v>44372</v>
          </cell>
          <cell r="F934" t="str">
            <v>Paripueira</v>
          </cell>
          <cell r="G934" t="str">
            <v>Ana</v>
          </cell>
          <cell r="H934">
            <v>67.5</v>
          </cell>
          <cell r="I934" t="str">
            <v>Norte</v>
          </cell>
        </row>
        <row r="935">
          <cell r="D935">
            <v>6</v>
          </cell>
          <cell r="E935">
            <v>44372</v>
          </cell>
          <cell r="F935" t="str">
            <v>Canions do São Francisco</v>
          </cell>
          <cell r="G935" t="str">
            <v>Pedro</v>
          </cell>
          <cell r="H935">
            <v>540</v>
          </cell>
          <cell r="I935" t="str">
            <v>Sul</v>
          </cell>
        </row>
        <row r="936">
          <cell r="D936">
            <v>3</v>
          </cell>
          <cell r="E936">
            <v>44372</v>
          </cell>
          <cell r="F936" t="str">
            <v>Santuário Eco Santa Teresa</v>
          </cell>
          <cell r="G936" t="str">
            <v>Ana</v>
          </cell>
          <cell r="H936">
            <v>216</v>
          </cell>
          <cell r="I936" t="str">
            <v>Sul</v>
          </cell>
        </row>
        <row r="937">
          <cell r="D937">
            <v>2</v>
          </cell>
          <cell r="E937">
            <v>44372</v>
          </cell>
          <cell r="F937" t="str">
            <v>Foz do São Francisco</v>
          </cell>
          <cell r="G937" t="str">
            <v>Crislane</v>
          </cell>
          <cell r="H937">
            <v>90</v>
          </cell>
          <cell r="I937" t="str">
            <v>Sul</v>
          </cell>
        </row>
        <row r="938">
          <cell r="D938">
            <v>3</v>
          </cell>
          <cell r="E938">
            <v>44373</v>
          </cell>
          <cell r="F938" t="str">
            <v>Corais Beach Club</v>
          </cell>
          <cell r="G938" t="str">
            <v>João</v>
          </cell>
          <cell r="H938">
            <v>67.5</v>
          </cell>
          <cell r="I938" t="str">
            <v>Norte</v>
          </cell>
        </row>
        <row r="939">
          <cell r="D939">
            <v>3</v>
          </cell>
          <cell r="E939">
            <v>44373</v>
          </cell>
          <cell r="F939" t="str">
            <v>Maragogi</v>
          </cell>
          <cell r="G939" t="str">
            <v>Marcelo</v>
          </cell>
          <cell r="H939">
            <v>324</v>
          </cell>
          <cell r="I939" t="str">
            <v>Norte</v>
          </cell>
        </row>
        <row r="940">
          <cell r="D940">
            <v>3</v>
          </cell>
          <cell r="E940">
            <v>44374</v>
          </cell>
          <cell r="F940" t="str">
            <v>Francês + Gunga</v>
          </cell>
          <cell r="G940" t="str">
            <v>Guga</v>
          </cell>
          <cell r="H940">
            <v>67.5</v>
          </cell>
          <cell r="I940" t="str">
            <v>Sul</v>
          </cell>
        </row>
        <row r="941">
          <cell r="D941">
            <v>2</v>
          </cell>
          <cell r="E941">
            <v>44374</v>
          </cell>
          <cell r="F941" t="str">
            <v>Porto de Galinhas (PE)</v>
          </cell>
          <cell r="G941" t="str">
            <v>João</v>
          </cell>
          <cell r="H941">
            <v>162</v>
          </cell>
          <cell r="I941" t="str">
            <v>Norte</v>
          </cell>
        </row>
        <row r="942">
          <cell r="D942">
            <v>2</v>
          </cell>
          <cell r="E942">
            <v>44374</v>
          </cell>
          <cell r="F942" t="str">
            <v>Maragogi</v>
          </cell>
          <cell r="G942" t="str">
            <v>João</v>
          </cell>
          <cell r="H942">
            <v>216</v>
          </cell>
          <cell r="I942" t="str">
            <v>Norte</v>
          </cell>
        </row>
        <row r="943">
          <cell r="D943">
            <v>2</v>
          </cell>
          <cell r="E943">
            <v>44374</v>
          </cell>
          <cell r="F943" t="str">
            <v>Francês + Gunga</v>
          </cell>
          <cell r="G943" t="str">
            <v>Marcelo</v>
          </cell>
          <cell r="H943">
            <v>45</v>
          </cell>
          <cell r="I943" t="str">
            <v>Sul</v>
          </cell>
        </row>
        <row r="944">
          <cell r="D944">
            <v>2</v>
          </cell>
          <cell r="E944">
            <v>44375</v>
          </cell>
          <cell r="F944" t="str">
            <v>Francês + Gunga</v>
          </cell>
          <cell r="G944" t="str">
            <v>Crislane</v>
          </cell>
          <cell r="H944">
            <v>45</v>
          </cell>
          <cell r="I944" t="str">
            <v>Sul</v>
          </cell>
        </row>
        <row r="945">
          <cell r="D945">
            <v>3</v>
          </cell>
          <cell r="E945">
            <v>44375</v>
          </cell>
          <cell r="F945" t="str">
            <v>Maragogi</v>
          </cell>
          <cell r="G945" t="str">
            <v>Crislane</v>
          </cell>
          <cell r="H945">
            <v>324</v>
          </cell>
          <cell r="I945" t="str">
            <v>Norte</v>
          </cell>
        </row>
        <row r="946">
          <cell r="D946">
            <v>1</v>
          </cell>
          <cell r="E946">
            <v>44375</v>
          </cell>
          <cell r="F946" t="str">
            <v>Porto de Galinhas (PE)</v>
          </cell>
          <cell r="G946" t="str">
            <v>Crislane</v>
          </cell>
          <cell r="H946">
            <v>90</v>
          </cell>
          <cell r="I946" t="str">
            <v>Norte</v>
          </cell>
        </row>
        <row r="947">
          <cell r="D947">
            <v>3</v>
          </cell>
          <cell r="E947">
            <v>44375</v>
          </cell>
          <cell r="F947" t="str">
            <v>Francês + Gunga</v>
          </cell>
          <cell r="G947" t="str">
            <v>Ana</v>
          </cell>
          <cell r="H947">
            <v>67.5</v>
          </cell>
          <cell r="I947" t="str">
            <v>Sul</v>
          </cell>
        </row>
        <row r="948">
          <cell r="D948">
            <v>3</v>
          </cell>
          <cell r="E948">
            <v>44376</v>
          </cell>
          <cell r="F948" t="str">
            <v>Porto de Galinhas (PE)</v>
          </cell>
          <cell r="G948" t="str">
            <v>Ana</v>
          </cell>
          <cell r="H948">
            <v>243</v>
          </cell>
          <cell r="I948" t="str">
            <v>Norte</v>
          </cell>
        </row>
        <row r="949">
          <cell r="D949">
            <v>10</v>
          </cell>
          <cell r="E949">
            <v>44376</v>
          </cell>
          <cell r="F949" t="str">
            <v>Praia de Carneiros (PE)</v>
          </cell>
          <cell r="G949" t="str">
            <v>João</v>
          </cell>
          <cell r="H949">
            <v>900</v>
          </cell>
          <cell r="I949" t="str">
            <v>Norte</v>
          </cell>
        </row>
        <row r="950">
          <cell r="D950">
            <v>1</v>
          </cell>
          <cell r="E950">
            <v>44377</v>
          </cell>
          <cell r="F950" t="str">
            <v>Francês + Gunga</v>
          </cell>
          <cell r="G950" t="str">
            <v>Guga</v>
          </cell>
          <cell r="H950">
            <v>25</v>
          </cell>
          <cell r="I950" t="str">
            <v>Sul</v>
          </cell>
        </row>
        <row r="951">
          <cell r="D951">
            <v>1</v>
          </cell>
          <cell r="E951">
            <v>44377</v>
          </cell>
          <cell r="F951" t="str">
            <v>Porto de Galinhas (PE)</v>
          </cell>
          <cell r="G951" t="str">
            <v>Guga</v>
          </cell>
          <cell r="H951">
            <v>90</v>
          </cell>
          <cell r="I951" t="str">
            <v>Norte</v>
          </cell>
        </row>
        <row r="952">
          <cell r="D952">
            <v>7</v>
          </cell>
          <cell r="E952">
            <v>44377</v>
          </cell>
          <cell r="F952" t="str">
            <v>São Miguel dos Milagres</v>
          </cell>
          <cell r="G952" t="str">
            <v>Ana</v>
          </cell>
          <cell r="H952">
            <v>315</v>
          </cell>
          <cell r="I952" t="str">
            <v>Norte</v>
          </cell>
        </row>
        <row r="953">
          <cell r="D953">
            <v>5</v>
          </cell>
          <cell r="E953">
            <v>44377</v>
          </cell>
          <cell r="F953" t="str">
            <v>Canions do São Francisco</v>
          </cell>
          <cell r="G953" t="str">
            <v>Ana</v>
          </cell>
          <cell r="H953">
            <v>450</v>
          </cell>
          <cell r="I953" t="str">
            <v>Sul</v>
          </cell>
        </row>
        <row r="954">
          <cell r="D954">
            <v>1</v>
          </cell>
          <cell r="E954">
            <v>44377</v>
          </cell>
          <cell r="F954" t="str">
            <v>Corais Beach Club</v>
          </cell>
          <cell r="G954" t="str">
            <v>João</v>
          </cell>
          <cell r="H954">
            <v>25</v>
          </cell>
          <cell r="I954" t="str">
            <v>Norte</v>
          </cell>
        </row>
        <row r="955">
          <cell r="D955">
            <v>3</v>
          </cell>
          <cell r="E955">
            <v>44378</v>
          </cell>
          <cell r="F955" t="str">
            <v>Francês + Gunga</v>
          </cell>
          <cell r="G955" t="str">
            <v>Guga</v>
          </cell>
          <cell r="H955">
            <v>67.5</v>
          </cell>
          <cell r="I955" t="str">
            <v>Sul</v>
          </cell>
        </row>
        <row r="956">
          <cell r="D956">
            <v>1</v>
          </cell>
          <cell r="E956">
            <v>44378</v>
          </cell>
          <cell r="F956" t="str">
            <v>Francês + Gunga</v>
          </cell>
          <cell r="G956" t="str">
            <v>Ana</v>
          </cell>
          <cell r="H956">
            <v>25</v>
          </cell>
          <cell r="I956" t="str">
            <v>Sul</v>
          </cell>
        </row>
        <row r="957">
          <cell r="D957">
            <v>1</v>
          </cell>
          <cell r="E957">
            <v>44378</v>
          </cell>
          <cell r="F957" t="str">
            <v>Porto de Galinhas (PE)</v>
          </cell>
          <cell r="G957" t="str">
            <v>João</v>
          </cell>
          <cell r="H957">
            <v>90</v>
          </cell>
          <cell r="I957" t="str">
            <v>Norte</v>
          </cell>
        </row>
        <row r="958">
          <cell r="D958">
            <v>1</v>
          </cell>
          <cell r="E958">
            <v>44378</v>
          </cell>
          <cell r="F958" t="str">
            <v>Capitão Nicolas</v>
          </cell>
          <cell r="G958" t="str">
            <v>Marcelo</v>
          </cell>
          <cell r="H958">
            <v>35</v>
          </cell>
          <cell r="I958" t="str">
            <v>Norte</v>
          </cell>
        </row>
        <row r="959">
          <cell r="D959">
            <v>4</v>
          </cell>
          <cell r="E959">
            <v>44378</v>
          </cell>
          <cell r="F959" t="str">
            <v>Paripueira</v>
          </cell>
          <cell r="G959" t="str">
            <v>João</v>
          </cell>
          <cell r="H959">
            <v>90</v>
          </cell>
          <cell r="I959" t="str">
            <v>Norte</v>
          </cell>
        </row>
        <row r="960">
          <cell r="D960">
            <v>1</v>
          </cell>
          <cell r="E960">
            <v>44378</v>
          </cell>
          <cell r="F960" t="str">
            <v>Hibiscus Beach Club (Ipioca)</v>
          </cell>
          <cell r="G960" t="str">
            <v>Ana</v>
          </cell>
          <cell r="H960">
            <v>25</v>
          </cell>
          <cell r="I960" t="str">
            <v>Norte</v>
          </cell>
        </row>
        <row r="961">
          <cell r="D961">
            <v>3</v>
          </cell>
          <cell r="E961">
            <v>44379</v>
          </cell>
          <cell r="F961" t="str">
            <v>Francês + Gunga</v>
          </cell>
          <cell r="G961" t="str">
            <v>Ana</v>
          </cell>
          <cell r="H961">
            <v>67.5</v>
          </cell>
          <cell r="I961" t="str">
            <v>Sul</v>
          </cell>
        </row>
        <row r="962">
          <cell r="D962">
            <v>2</v>
          </cell>
          <cell r="E962">
            <v>44379</v>
          </cell>
          <cell r="F962" t="str">
            <v>Dunas de Marapé</v>
          </cell>
          <cell r="G962" t="str">
            <v>João</v>
          </cell>
          <cell r="H962">
            <v>90</v>
          </cell>
          <cell r="I962" t="str">
            <v>Sul</v>
          </cell>
        </row>
        <row r="963">
          <cell r="D963">
            <v>3</v>
          </cell>
          <cell r="E963">
            <v>44379</v>
          </cell>
          <cell r="F963" t="str">
            <v>9 Ilhas</v>
          </cell>
          <cell r="G963" t="str">
            <v>Crislane</v>
          </cell>
          <cell r="H963">
            <v>243</v>
          </cell>
          <cell r="I963" t="str">
            <v>Sul</v>
          </cell>
        </row>
        <row r="964">
          <cell r="D964">
            <v>3</v>
          </cell>
          <cell r="E964">
            <v>44380</v>
          </cell>
          <cell r="F964" t="str">
            <v>Francês + Gunga</v>
          </cell>
          <cell r="G964" t="str">
            <v>João</v>
          </cell>
          <cell r="H964">
            <v>67.5</v>
          </cell>
          <cell r="I964" t="str">
            <v>Sul</v>
          </cell>
        </row>
        <row r="965">
          <cell r="D965">
            <v>4</v>
          </cell>
          <cell r="E965">
            <v>44380</v>
          </cell>
          <cell r="F965" t="str">
            <v>São Miguel dos Milagres</v>
          </cell>
          <cell r="G965" t="str">
            <v>Guga</v>
          </cell>
          <cell r="H965">
            <v>180</v>
          </cell>
          <cell r="I965" t="str">
            <v>Norte</v>
          </cell>
        </row>
        <row r="966">
          <cell r="D966">
            <v>4</v>
          </cell>
          <cell r="E966">
            <v>44380</v>
          </cell>
          <cell r="F966" t="str">
            <v>Francês + Gunga</v>
          </cell>
          <cell r="G966" t="str">
            <v>Crislane</v>
          </cell>
          <cell r="H966">
            <v>90</v>
          </cell>
          <cell r="I966" t="str">
            <v>Sul</v>
          </cell>
        </row>
        <row r="967">
          <cell r="D967">
            <v>4</v>
          </cell>
          <cell r="E967">
            <v>44380</v>
          </cell>
          <cell r="F967" t="str">
            <v>9 Ilhas</v>
          </cell>
          <cell r="G967" t="str">
            <v>Crislane</v>
          </cell>
          <cell r="H967">
            <v>324</v>
          </cell>
          <cell r="I967" t="str">
            <v>Sul</v>
          </cell>
        </row>
        <row r="968">
          <cell r="D968">
            <v>3</v>
          </cell>
          <cell r="E968">
            <v>44381</v>
          </cell>
          <cell r="F968" t="str">
            <v>São Miguel dos Milagres</v>
          </cell>
          <cell r="G968" t="str">
            <v>Guga</v>
          </cell>
          <cell r="H968">
            <v>135</v>
          </cell>
          <cell r="I968" t="str">
            <v>Norte</v>
          </cell>
        </row>
        <row r="969">
          <cell r="D969">
            <v>2</v>
          </cell>
          <cell r="E969">
            <v>44381</v>
          </cell>
          <cell r="F969" t="str">
            <v>Maragogi</v>
          </cell>
          <cell r="G969" t="str">
            <v>Ana</v>
          </cell>
          <cell r="H969">
            <v>216</v>
          </cell>
          <cell r="I969" t="str">
            <v>Norte</v>
          </cell>
        </row>
        <row r="970">
          <cell r="D970">
            <v>3</v>
          </cell>
          <cell r="E970">
            <v>44381</v>
          </cell>
          <cell r="F970" t="str">
            <v>Maragogi</v>
          </cell>
          <cell r="G970" t="str">
            <v>Guga</v>
          </cell>
          <cell r="H970">
            <v>324</v>
          </cell>
          <cell r="I970" t="str">
            <v>Norte</v>
          </cell>
        </row>
        <row r="971">
          <cell r="D971">
            <v>4</v>
          </cell>
          <cell r="E971">
            <v>44382</v>
          </cell>
          <cell r="F971" t="str">
            <v>Francês + Gunga</v>
          </cell>
          <cell r="G971" t="str">
            <v>Ana</v>
          </cell>
          <cell r="H971">
            <v>90</v>
          </cell>
          <cell r="I971" t="str">
            <v>Sul</v>
          </cell>
        </row>
        <row r="972">
          <cell r="D972">
            <v>2</v>
          </cell>
          <cell r="E972">
            <v>44382</v>
          </cell>
          <cell r="F972" t="str">
            <v>Hibiscus Beach Club (Ipioca)</v>
          </cell>
          <cell r="G972" t="str">
            <v>Marcelo</v>
          </cell>
          <cell r="H972">
            <v>45</v>
          </cell>
          <cell r="I972" t="str">
            <v>Norte</v>
          </cell>
        </row>
        <row r="973">
          <cell r="D973">
            <v>2</v>
          </cell>
          <cell r="E973">
            <v>44382</v>
          </cell>
          <cell r="F973" t="str">
            <v>Porto de Galinhas (PE)</v>
          </cell>
          <cell r="G973" t="str">
            <v>João</v>
          </cell>
          <cell r="H973">
            <v>162</v>
          </cell>
          <cell r="I973" t="str">
            <v>Norte</v>
          </cell>
        </row>
        <row r="974">
          <cell r="D974">
            <v>4</v>
          </cell>
          <cell r="E974">
            <v>44382</v>
          </cell>
          <cell r="F974" t="str">
            <v>São Miguel dos Milagres</v>
          </cell>
          <cell r="G974" t="str">
            <v>Guga</v>
          </cell>
          <cell r="H974">
            <v>180</v>
          </cell>
          <cell r="I974" t="str">
            <v>Norte</v>
          </cell>
        </row>
        <row r="975">
          <cell r="D975">
            <v>3</v>
          </cell>
          <cell r="E975">
            <v>44382</v>
          </cell>
          <cell r="F975" t="str">
            <v>Maragogi</v>
          </cell>
          <cell r="G975" t="str">
            <v>João</v>
          </cell>
          <cell r="H975">
            <v>324</v>
          </cell>
          <cell r="I975" t="str">
            <v>Norte</v>
          </cell>
        </row>
        <row r="976">
          <cell r="D976">
            <v>3</v>
          </cell>
          <cell r="E976">
            <v>44383</v>
          </cell>
          <cell r="F976" t="str">
            <v>Francês + Gunga</v>
          </cell>
          <cell r="G976" t="str">
            <v>Guga</v>
          </cell>
          <cell r="H976">
            <v>67.5</v>
          </cell>
          <cell r="I976" t="str">
            <v>Sul</v>
          </cell>
        </row>
        <row r="977">
          <cell r="D977">
            <v>4</v>
          </cell>
          <cell r="E977">
            <v>44383</v>
          </cell>
          <cell r="F977" t="str">
            <v>Francês + Gunga</v>
          </cell>
          <cell r="G977" t="str">
            <v>João</v>
          </cell>
          <cell r="H977">
            <v>90</v>
          </cell>
          <cell r="I977" t="str">
            <v>Sul</v>
          </cell>
        </row>
        <row r="978">
          <cell r="D978">
            <v>2</v>
          </cell>
          <cell r="E978">
            <v>44383</v>
          </cell>
          <cell r="F978" t="str">
            <v>São Miguel dos Milagres</v>
          </cell>
          <cell r="G978" t="str">
            <v>Guga</v>
          </cell>
          <cell r="H978">
            <v>90</v>
          </cell>
          <cell r="I978" t="str">
            <v>Norte</v>
          </cell>
        </row>
        <row r="979">
          <cell r="D979">
            <v>4</v>
          </cell>
          <cell r="E979">
            <v>44383</v>
          </cell>
          <cell r="F979" t="str">
            <v>Canions do São Francisco</v>
          </cell>
          <cell r="G979" t="str">
            <v>Crislane</v>
          </cell>
          <cell r="H979">
            <v>360</v>
          </cell>
          <cell r="I979" t="str">
            <v>Sul</v>
          </cell>
        </row>
        <row r="980">
          <cell r="D980">
            <v>2</v>
          </cell>
          <cell r="E980">
            <v>44383</v>
          </cell>
          <cell r="F980" t="str">
            <v>Praia de Carneiros (PE)</v>
          </cell>
          <cell r="G980" t="str">
            <v>Ana</v>
          </cell>
          <cell r="H980">
            <v>180</v>
          </cell>
          <cell r="I980" t="str">
            <v>Norte</v>
          </cell>
        </row>
        <row r="981">
          <cell r="D981">
            <v>2</v>
          </cell>
          <cell r="E981">
            <v>44383</v>
          </cell>
          <cell r="F981" t="str">
            <v>Capitão Nicolas</v>
          </cell>
          <cell r="G981" t="str">
            <v>João</v>
          </cell>
          <cell r="H981">
            <v>63</v>
          </cell>
          <cell r="I981" t="str">
            <v>Norte</v>
          </cell>
        </row>
        <row r="982">
          <cell r="D982">
            <v>1</v>
          </cell>
          <cell r="E982">
            <v>44384</v>
          </cell>
          <cell r="F982" t="str">
            <v>Francês + Gunga</v>
          </cell>
          <cell r="G982" t="str">
            <v>Guga</v>
          </cell>
          <cell r="H982">
            <v>25</v>
          </cell>
          <cell r="I982" t="str">
            <v>Sul</v>
          </cell>
        </row>
        <row r="983">
          <cell r="D983">
            <v>4</v>
          </cell>
          <cell r="E983">
            <v>44384</v>
          </cell>
          <cell r="F983" t="str">
            <v>São Miguel dos Milagres</v>
          </cell>
          <cell r="G983" t="str">
            <v>Crislane</v>
          </cell>
          <cell r="H983">
            <v>180</v>
          </cell>
          <cell r="I983" t="str">
            <v>Norte</v>
          </cell>
        </row>
        <row r="984">
          <cell r="D984">
            <v>1</v>
          </cell>
          <cell r="E984">
            <v>44384</v>
          </cell>
          <cell r="F984" t="str">
            <v>Maragogi</v>
          </cell>
          <cell r="G984" t="str">
            <v>Crislane</v>
          </cell>
          <cell r="H984">
            <v>120</v>
          </cell>
          <cell r="I984" t="str">
            <v>Norte</v>
          </cell>
        </row>
        <row r="985">
          <cell r="D985">
            <v>2</v>
          </cell>
          <cell r="E985">
            <v>44384</v>
          </cell>
          <cell r="F985" t="str">
            <v>Praia de Carneiros (PE)</v>
          </cell>
          <cell r="G985" t="str">
            <v>João</v>
          </cell>
          <cell r="H985">
            <v>180</v>
          </cell>
          <cell r="I985" t="str">
            <v>Norte</v>
          </cell>
        </row>
        <row r="986">
          <cell r="D986">
            <v>2</v>
          </cell>
          <cell r="E986">
            <v>44384</v>
          </cell>
          <cell r="F986" t="str">
            <v>Canions do São Francisco</v>
          </cell>
          <cell r="G986" t="str">
            <v>Crislane</v>
          </cell>
          <cell r="H986">
            <v>180</v>
          </cell>
          <cell r="I986" t="str">
            <v>Sul</v>
          </cell>
        </row>
        <row r="987">
          <cell r="D987">
            <v>3</v>
          </cell>
          <cell r="E987">
            <v>44385</v>
          </cell>
          <cell r="F987" t="str">
            <v>Maragogi</v>
          </cell>
          <cell r="G987" t="str">
            <v>Ana</v>
          </cell>
          <cell r="H987">
            <v>324</v>
          </cell>
          <cell r="I987" t="str">
            <v>Norte</v>
          </cell>
        </row>
        <row r="988">
          <cell r="D988">
            <v>4</v>
          </cell>
          <cell r="E988">
            <v>44385</v>
          </cell>
          <cell r="F988" t="str">
            <v>São Miguel dos Milagres</v>
          </cell>
          <cell r="G988" t="str">
            <v>Crislane</v>
          </cell>
          <cell r="H988">
            <v>180</v>
          </cell>
          <cell r="I988" t="str">
            <v>Norte</v>
          </cell>
        </row>
        <row r="989">
          <cell r="D989">
            <v>3</v>
          </cell>
          <cell r="E989">
            <v>44385</v>
          </cell>
          <cell r="F989" t="str">
            <v>Maragogi</v>
          </cell>
          <cell r="G989" t="str">
            <v>Crislane</v>
          </cell>
          <cell r="H989">
            <v>324</v>
          </cell>
          <cell r="I989" t="str">
            <v>Norte</v>
          </cell>
        </row>
        <row r="990">
          <cell r="D990">
            <v>4</v>
          </cell>
          <cell r="E990">
            <v>44385</v>
          </cell>
          <cell r="F990" t="str">
            <v>São Miguel dos Milagres</v>
          </cell>
          <cell r="G990" t="str">
            <v>Ana</v>
          </cell>
          <cell r="H990">
            <v>180</v>
          </cell>
          <cell r="I990" t="str">
            <v>Norte</v>
          </cell>
        </row>
        <row r="991">
          <cell r="D991">
            <v>3</v>
          </cell>
          <cell r="E991">
            <v>44386</v>
          </cell>
          <cell r="F991" t="str">
            <v>Francês + Gunga</v>
          </cell>
          <cell r="G991" t="str">
            <v>Guga</v>
          </cell>
          <cell r="H991">
            <v>67.5</v>
          </cell>
          <cell r="I991" t="str">
            <v>Sul</v>
          </cell>
        </row>
        <row r="992">
          <cell r="D992">
            <v>3</v>
          </cell>
          <cell r="E992">
            <v>44386</v>
          </cell>
          <cell r="F992" t="str">
            <v>São Miguel dos Milagres</v>
          </cell>
          <cell r="G992" t="str">
            <v>Ana</v>
          </cell>
          <cell r="H992">
            <v>135</v>
          </cell>
          <cell r="I992" t="str">
            <v>Norte</v>
          </cell>
        </row>
        <row r="993">
          <cell r="D993">
            <v>2</v>
          </cell>
          <cell r="E993">
            <v>44386</v>
          </cell>
          <cell r="F993" t="str">
            <v>Porto de Galinhas (PE)</v>
          </cell>
          <cell r="G993" t="str">
            <v>Ana</v>
          </cell>
          <cell r="H993">
            <v>162</v>
          </cell>
          <cell r="I993" t="str">
            <v>Norte</v>
          </cell>
        </row>
        <row r="994">
          <cell r="D994">
            <v>2</v>
          </cell>
          <cell r="E994">
            <v>44386</v>
          </cell>
          <cell r="F994" t="str">
            <v>Maragogi</v>
          </cell>
          <cell r="G994" t="str">
            <v>Marcelo</v>
          </cell>
          <cell r="H994">
            <v>216</v>
          </cell>
          <cell r="I994" t="str">
            <v>Norte</v>
          </cell>
        </row>
        <row r="995">
          <cell r="D995">
            <v>2</v>
          </cell>
          <cell r="E995">
            <v>44386</v>
          </cell>
          <cell r="F995" t="str">
            <v>Francês + Gunga</v>
          </cell>
          <cell r="G995" t="str">
            <v>Guga</v>
          </cell>
          <cell r="H995">
            <v>45</v>
          </cell>
          <cell r="I995" t="str">
            <v>Sul</v>
          </cell>
        </row>
        <row r="996">
          <cell r="D996">
            <v>3</v>
          </cell>
          <cell r="E996">
            <v>44386</v>
          </cell>
          <cell r="F996" t="str">
            <v>Hibiscus Beach Club (Ipioca)</v>
          </cell>
          <cell r="G996" t="str">
            <v>Guga</v>
          </cell>
          <cell r="H996">
            <v>67.5</v>
          </cell>
          <cell r="I996" t="str">
            <v>Norte</v>
          </cell>
        </row>
        <row r="997">
          <cell r="D997">
            <v>4</v>
          </cell>
          <cell r="E997">
            <v>44386</v>
          </cell>
          <cell r="F997" t="str">
            <v>São Miguel dos Milagres</v>
          </cell>
          <cell r="G997" t="str">
            <v>Guga</v>
          </cell>
          <cell r="H997">
            <v>180</v>
          </cell>
          <cell r="I997" t="str">
            <v>Norte</v>
          </cell>
        </row>
        <row r="998">
          <cell r="D998">
            <v>1</v>
          </cell>
          <cell r="E998">
            <v>44386</v>
          </cell>
          <cell r="F998" t="str">
            <v>Praia de Carneiros (PE)</v>
          </cell>
          <cell r="G998" t="str">
            <v>João</v>
          </cell>
          <cell r="H998">
            <v>100</v>
          </cell>
          <cell r="I998" t="str">
            <v>Norte</v>
          </cell>
        </row>
        <row r="999">
          <cell r="D999">
            <v>3</v>
          </cell>
          <cell r="E999">
            <v>44387</v>
          </cell>
          <cell r="F999" t="str">
            <v>Francês + Gunga</v>
          </cell>
          <cell r="G999" t="str">
            <v>João</v>
          </cell>
          <cell r="H999">
            <v>67.5</v>
          </cell>
          <cell r="I999" t="str">
            <v>Sul</v>
          </cell>
        </row>
        <row r="1000">
          <cell r="D1000">
            <v>1</v>
          </cell>
          <cell r="E1000">
            <v>44387</v>
          </cell>
          <cell r="F1000" t="str">
            <v>Porto de Galinhas (PE)</v>
          </cell>
          <cell r="G1000" t="str">
            <v>Ana</v>
          </cell>
          <cell r="H1000">
            <v>90</v>
          </cell>
          <cell r="I1000" t="str">
            <v>Norte</v>
          </cell>
        </row>
        <row r="1001">
          <cell r="D1001">
            <v>2</v>
          </cell>
          <cell r="E1001">
            <v>44387</v>
          </cell>
          <cell r="F1001" t="str">
            <v>Maragogi</v>
          </cell>
          <cell r="G1001" t="str">
            <v>João</v>
          </cell>
          <cell r="H1001">
            <v>216</v>
          </cell>
          <cell r="I1001" t="str">
            <v>Norte</v>
          </cell>
        </row>
        <row r="1002">
          <cell r="D1002">
            <v>1</v>
          </cell>
          <cell r="E1002">
            <v>44388</v>
          </cell>
          <cell r="F1002" t="str">
            <v>Maragogi</v>
          </cell>
          <cell r="G1002" t="str">
            <v>Crislane</v>
          </cell>
          <cell r="H1002">
            <v>120</v>
          </cell>
          <cell r="I1002" t="str">
            <v>Norte</v>
          </cell>
        </row>
        <row r="1003">
          <cell r="D1003">
            <v>1</v>
          </cell>
          <cell r="E1003">
            <v>44388</v>
          </cell>
          <cell r="F1003" t="str">
            <v>Maragogi</v>
          </cell>
          <cell r="G1003" t="str">
            <v>Ana</v>
          </cell>
          <cell r="H1003">
            <v>120</v>
          </cell>
          <cell r="I1003" t="str">
            <v>Norte</v>
          </cell>
        </row>
        <row r="1004">
          <cell r="D1004">
            <v>2</v>
          </cell>
          <cell r="E1004">
            <v>44388</v>
          </cell>
          <cell r="F1004" t="str">
            <v>São Miguel dos Milagres</v>
          </cell>
          <cell r="G1004" t="str">
            <v>Ana</v>
          </cell>
          <cell r="H1004">
            <v>90</v>
          </cell>
          <cell r="I1004" t="str">
            <v>Norte</v>
          </cell>
        </row>
        <row r="1005">
          <cell r="D1005">
            <v>2</v>
          </cell>
          <cell r="E1005">
            <v>44388</v>
          </cell>
          <cell r="F1005" t="str">
            <v>Paripueira</v>
          </cell>
          <cell r="G1005" t="str">
            <v>Guga</v>
          </cell>
          <cell r="H1005">
            <v>45</v>
          </cell>
          <cell r="I1005" t="str">
            <v>Norte</v>
          </cell>
        </row>
        <row r="1006">
          <cell r="D1006">
            <v>2</v>
          </cell>
          <cell r="E1006">
            <v>44388</v>
          </cell>
          <cell r="F1006" t="str">
            <v>9 Ilhas</v>
          </cell>
          <cell r="G1006" t="str">
            <v>Ana</v>
          </cell>
          <cell r="H1006">
            <v>162</v>
          </cell>
          <cell r="I1006" t="str">
            <v>Sul</v>
          </cell>
        </row>
        <row r="1007">
          <cell r="D1007">
            <v>1</v>
          </cell>
          <cell r="E1007">
            <v>44388</v>
          </cell>
          <cell r="F1007" t="str">
            <v>9 Ilhas</v>
          </cell>
          <cell r="G1007" t="str">
            <v>Crislane</v>
          </cell>
          <cell r="H1007">
            <v>90</v>
          </cell>
          <cell r="I1007" t="str">
            <v>Sul</v>
          </cell>
        </row>
        <row r="1008">
          <cell r="D1008">
            <v>4</v>
          </cell>
          <cell r="E1008">
            <v>44388</v>
          </cell>
          <cell r="F1008" t="str">
            <v>São Miguel dos Milagres</v>
          </cell>
          <cell r="G1008" t="str">
            <v>Marcelo</v>
          </cell>
          <cell r="H1008">
            <v>180</v>
          </cell>
          <cell r="I1008" t="str">
            <v>Norte</v>
          </cell>
        </row>
        <row r="1009">
          <cell r="D1009">
            <v>1</v>
          </cell>
          <cell r="E1009">
            <v>44389</v>
          </cell>
          <cell r="F1009" t="str">
            <v>Maragogi</v>
          </cell>
          <cell r="G1009" t="str">
            <v>Ana</v>
          </cell>
          <cell r="H1009">
            <v>120</v>
          </cell>
          <cell r="I1009" t="str">
            <v>Norte</v>
          </cell>
        </row>
        <row r="1010">
          <cell r="D1010">
            <v>2</v>
          </cell>
          <cell r="E1010">
            <v>44389</v>
          </cell>
          <cell r="F1010" t="str">
            <v>Porto de Galinhas (PE)</v>
          </cell>
          <cell r="G1010" t="str">
            <v>João</v>
          </cell>
          <cell r="H1010">
            <v>162</v>
          </cell>
          <cell r="I1010" t="str">
            <v>Norte</v>
          </cell>
        </row>
        <row r="1011">
          <cell r="D1011">
            <v>3</v>
          </cell>
          <cell r="E1011">
            <v>44389</v>
          </cell>
          <cell r="F1011" t="str">
            <v>Santuário Eco Santa Teresa</v>
          </cell>
          <cell r="G1011" t="str">
            <v>Pedro</v>
          </cell>
          <cell r="H1011">
            <v>216</v>
          </cell>
          <cell r="I1011" t="str">
            <v>Sul</v>
          </cell>
        </row>
        <row r="1012">
          <cell r="D1012">
            <v>4</v>
          </cell>
          <cell r="E1012">
            <v>44389</v>
          </cell>
          <cell r="F1012" t="str">
            <v>Paripueira</v>
          </cell>
          <cell r="G1012" t="str">
            <v>João</v>
          </cell>
          <cell r="H1012">
            <v>90</v>
          </cell>
          <cell r="I1012" t="str">
            <v>Norte</v>
          </cell>
        </row>
        <row r="1013">
          <cell r="D1013">
            <v>2</v>
          </cell>
          <cell r="E1013">
            <v>44389</v>
          </cell>
          <cell r="F1013" t="str">
            <v>Paripueira</v>
          </cell>
          <cell r="G1013" t="str">
            <v>Ana</v>
          </cell>
          <cell r="H1013">
            <v>45</v>
          </cell>
          <cell r="I1013" t="str">
            <v>Norte</v>
          </cell>
        </row>
        <row r="1014">
          <cell r="D1014">
            <v>2</v>
          </cell>
          <cell r="E1014">
            <v>44389</v>
          </cell>
          <cell r="F1014" t="str">
            <v>Paripueira</v>
          </cell>
          <cell r="G1014" t="str">
            <v>João</v>
          </cell>
          <cell r="H1014">
            <v>45</v>
          </cell>
          <cell r="I1014" t="str">
            <v>Norte</v>
          </cell>
        </row>
        <row r="1015">
          <cell r="D1015">
            <v>5</v>
          </cell>
          <cell r="E1015">
            <v>44390</v>
          </cell>
          <cell r="F1015" t="str">
            <v>Francês + Gunga</v>
          </cell>
          <cell r="G1015" t="str">
            <v>João</v>
          </cell>
          <cell r="H1015">
            <v>112.5</v>
          </cell>
          <cell r="I1015" t="str">
            <v>Sul</v>
          </cell>
        </row>
        <row r="1016">
          <cell r="D1016">
            <v>4</v>
          </cell>
          <cell r="E1016">
            <v>44390</v>
          </cell>
          <cell r="F1016" t="str">
            <v>Maragogi</v>
          </cell>
          <cell r="G1016" t="str">
            <v>Crislane</v>
          </cell>
          <cell r="H1016">
            <v>432</v>
          </cell>
          <cell r="I1016" t="str">
            <v>Norte</v>
          </cell>
        </row>
        <row r="1017">
          <cell r="D1017">
            <v>1</v>
          </cell>
          <cell r="E1017">
            <v>44390</v>
          </cell>
          <cell r="F1017" t="str">
            <v>Francês + Gunga</v>
          </cell>
          <cell r="G1017" t="str">
            <v>Pedro</v>
          </cell>
          <cell r="H1017">
            <v>25</v>
          </cell>
          <cell r="I1017" t="str">
            <v>Sul</v>
          </cell>
        </row>
        <row r="1018">
          <cell r="D1018">
            <v>4</v>
          </cell>
          <cell r="E1018">
            <v>44390</v>
          </cell>
          <cell r="F1018" t="str">
            <v>Paripueira</v>
          </cell>
          <cell r="G1018" t="str">
            <v>Pedro</v>
          </cell>
          <cell r="H1018">
            <v>90</v>
          </cell>
          <cell r="I1018" t="str">
            <v>Norte</v>
          </cell>
        </row>
        <row r="1019">
          <cell r="D1019">
            <v>1</v>
          </cell>
          <cell r="E1019">
            <v>44390</v>
          </cell>
          <cell r="F1019" t="str">
            <v>Foz do São Francisco</v>
          </cell>
          <cell r="G1019" t="str">
            <v>Marcelo</v>
          </cell>
          <cell r="H1019">
            <v>50</v>
          </cell>
          <cell r="I1019" t="str">
            <v>Sul</v>
          </cell>
        </row>
        <row r="1020">
          <cell r="D1020">
            <v>1</v>
          </cell>
          <cell r="E1020">
            <v>44390</v>
          </cell>
          <cell r="F1020" t="str">
            <v>Praia de Carneiros (PE)</v>
          </cell>
          <cell r="G1020" t="str">
            <v>Pedro</v>
          </cell>
          <cell r="H1020">
            <v>100</v>
          </cell>
          <cell r="I1020" t="str">
            <v>Norte</v>
          </cell>
        </row>
        <row r="1021">
          <cell r="D1021">
            <v>3</v>
          </cell>
          <cell r="E1021">
            <v>44390</v>
          </cell>
          <cell r="F1021" t="str">
            <v>Corais Beach Club</v>
          </cell>
          <cell r="G1021" t="str">
            <v>João</v>
          </cell>
          <cell r="H1021">
            <v>67.5</v>
          </cell>
          <cell r="I1021" t="str">
            <v>Norte</v>
          </cell>
        </row>
        <row r="1022">
          <cell r="D1022">
            <v>4</v>
          </cell>
          <cell r="E1022">
            <v>44391</v>
          </cell>
          <cell r="F1022" t="str">
            <v>Francês + Gunga</v>
          </cell>
          <cell r="G1022" t="str">
            <v>Guga</v>
          </cell>
          <cell r="H1022">
            <v>90</v>
          </cell>
          <cell r="I1022" t="str">
            <v>Sul</v>
          </cell>
        </row>
        <row r="1023">
          <cell r="D1023">
            <v>1</v>
          </cell>
          <cell r="E1023">
            <v>44391</v>
          </cell>
          <cell r="F1023" t="str">
            <v>São Miguel dos Milagres</v>
          </cell>
          <cell r="G1023" t="str">
            <v>Guga</v>
          </cell>
          <cell r="H1023">
            <v>50</v>
          </cell>
          <cell r="I1023" t="str">
            <v>Norte</v>
          </cell>
        </row>
        <row r="1024">
          <cell r="D1024">
            <v>8</v>
          </cell>
          <cell r="E1024">
            <v>44391</v>
          </cell>
          <cell r="F1024" t="str">
            <v>Canions do São Francisco</v>
          </cell>
          <cell r="G1024" t="str">
            <v>João</v>
          </cell>
          <cell r="H1024">
            <v>720</v>
          </cell>
          <cell r="I1024" t="str">
            <v>Sul</v>
          </cell>
        </row>
        <row r="1025">
          <cell r="D1025">
            <v>3</v>
          </cell>
          <cell r="E1025">
            <v>44391</v>
          </cell>
          <cell r="F1025" t="str">
            <v>Canions do São Francisco</v>
          </cell>
          <cell r="G1025" t="str">
            <v>Pedro</v>
          </cell>
          <cell r="H1025">
            <v>270</v>
          </cell>
          <cell r="I1025" t="str">
            <v>Sul</v>
          </cell>
        </row>
        <row r="1026">
          <cell r="D1026">
            <v>2</v>
          </cell>
          <cell r="E1026">
            <v>44391</v>
          </cell>
          <cell r="F1026" t="str">
            <v>Hibiscus Beach Club (Ipioca)</v>
          </cell>
          <cell r="G1026" t="str">
            <v>Pedro</v>
          </cell>
          <cell r="H1026">
            <v>45</v>
          </cell>
          <cell r="I1026" t="str">
            <v>Norte</v>
          </cell>
        </row>
        <row r="1027">
          <cell r="D1027">
            <v>3</v>
          </cell>
          <cell r="E1027">
            <v>44392</v>
          </cell>
          <cell r="F1027" t="str">
            <v>Francês + Gunga</v>
          </cell>
          <cell r="G1027" t="str">
            <v>Ana</v>
          </cell>
          <cell r="H1027">
            <v>67.5</v>
          </cell>
          <cell r="I1027" t="str">
            <v>Sul</v>
          </cell>
        </row>
        <row r="1028">
          <cell r="D1028">
            <v>1</v>
          </cell>
          <cell r="E1028">
            <v>44392</v>
          </cell>
          <cell r="F1028" t="str">
            <v>Francês + Gunga</v>
          </cell>
          <cell r="G1028" t="str">
            <v>Ana</v>
          </cell>
          <cell r="H1028">
            <v>25</v>
          </cell>
          <cell r="I1028" t="str">
            <v>Sul</v>
          </cell>
        </row>
        <row r="1029">
          <cell r="D1029">
            <v>4</v>
          </cell>
          <cell r="E1029">
            <v>44392</v>
          </cell>
          <cell r="F1029" t="str">
            <v>Praia de Carneiros (PE)</v>
          </cell>
          <cell r="G1029" t="str">
            <v>Crislane</v>
          </cell>
          <cell r="H1029">
            <v>360</v>
          </cell>
          <cell r="I1029" t="str">
            <v>Norte</v>
          </cell>
        </row>
        <row r="1030">
          <cell r="D1030">
            <v>3</v>
          </cell>
          <cell r="E1030">
            <v>44392</v>
          </cell>
          <cell r="F1030" t="str">
            <v>9 Ilhas</v>
          </cell>
          <cell r="G1030" t="str">
            <v>Pedro</v>
          </cell>
          <cell r="H1030">
            <v>243</v>
          </cell>
          <cell r="I1030" t="str">
            <v>Sul</v>
          </cell>
        </row>
        <row r="1031">
          <cell r="D1031">
            <v>4</v>
          </cell>
          <cell r="E1031">
            <v>44392</v>
          </cell>
          <cell r="F1031" t="str">
            <v>Capitão Nicolas</v>
          </cell>
          <cell r="G1031" t="str">
            <v>Guga</v>
          </cell>
          <cell r="H1031">
            <v>126</v>
          </cell>
          <cell r="I1031" t="str">
            <v>Norte</v>
          </cell>
        </row>
        <row r="1032">
          <cell r="D1032">
            <v>4</v>
          </cell>
          <cell r="E1032">
            <v>44393</v>
          </cell>
          <cell r="F1032" t="str">
            <v>São Miguel dos Milagres</v>
          </cell>
          <cell r="G1032" t="str">
            <v>João</v>
          </cell>
          <cell r="H1032">
            <v>180</v>
          </cell>
          <cell r="I1032" t="str">
            <v>Norte</v>
          </cell>
        </row>
        <row r="1033">
          <cell r="D1033">
            <v>6</v>
          </cell>
          <cell r="E1033">
            <v>44393</v>
          </cell>
          <cell r="F1033" t="str">
            <v>Maragogi</v>
          </cell>
          <cell r="G1033" t="str">
            <v>Ana</v>
          </cell>
          <cell r="H1033">
            <v>648</v>
          </cell>
          <cell r="I1033" t="str">
            <v>Norte</v>
          </cell>
        </row>
        <row r="1034">
          <cell r="D1034">
            <v>4</v>
          </cell>
          <cell r="E1034">
            <v>44393</v>
          </cell>
          <cell r="F1034" t="str">
            <v>Maragogi</v>
          </cell>
          <cell r="G1034" t="str">
            <v>Guga</v>
          </cell>
          <cell r="H1034">
            <v>432</v>
          </cell>
          <cell r="I1034" t="str">
            <v>Norte</v>
          </cell>
        </row>
        <row r="1035">
          <cell r="D1035">
            <v>1</v>
          </cell>
          <cell r="E1035">
            <v>44393</v>
          </cell>
          <cell r="F1035" t="str">
            <v>Santuário Eco Santa Teresa</v>
          </cell>
          <cell r="G1035" t="str">
            <v>Ana</v>
          </cell>
          <cell r="H1035">
            <v>80</v>
          </cell>
          <cell r="I1035" t="str">
            <v>Sul</v>
          </cell>
        </row>
        <row r="1036">
          <cell r="D1036">
            <v>1</v>
          </cell>
          <cell r="E1036">
            <v>44393</v>
          </cell>
          <cell r="F1036" t="str">
            <v>Porto de Galinhas (PE)</v>
          </cell>
          <cell r="G1036" t="str">
            <v>Ana</v>
          </cell>
          <cell r="H1036">
            <v>90</v>
          </cell>
          <cell r="I1036" t="str">
            <v>Norte</v>
          </cell>
        </row>
        <row r="1037">
          <cell r="D1037">
            <v>3</v>
          </cell>
          <cell r="E1037">
            <v>44394</v>
          </cell>
          <cell r="F1037" t="str">
            <v>Francês + Gunga</v>
          </cell>
          <cell r="G1037" t="str">
            <v>Crislane</v>
          </cell>
          <cell r="H1037">
            <v>67.5</v>
          </cell>
          <cell r="I1037" t="str">
            <v>Sul</v>
          </cell>
        </row>
        <row r="1038">
          <cell r="D1038">
            <v>4</v>
          </cell>
          <cell r="E1038">
            <v>44394</v>
          </cell>
          <cell r="F1038" t="str">
            <v>Francês + Gunga</v>
          </cell>
          <cell r="G1038" t="str">
            <v>Ana</v>
          </cell>
          <cell r="H1038">
            <v>90</v>
          </cell>
          <cell r="I1038" t="str">
            <v>Sul</v>
          </cell>
        </row>
        <row r="1039">
          <cell r="D1039">
            <v>1</v>
          </cell>
          <cell r="E1039">
            <v>44394</v>
          </cell>
          <cell r="F1039" t="str">
            <v>São Miguel dos Milagres</v>
          </cell>
          <cell r="G1039" t="str">
            <v>Crislane</v>
          </cell>
          <cell r="H1039">
            <v>50</v>
          </cell>
          <cell r="I1039" t="str">
            <v>Norte</v>
          </cell>
        </row>
        <row r="1040">
          <cell r="D1040">
            <v>3</v>
          </cell>
          <cell r="E1040">
            <v>44394</v>
          </cell>
          <cell r="F1040" t="str">
            <v>Porto de Galinhas (PE)</v>
          </cell>
          <cell r="G1040" t="str">
            <v>Crislane</v>
          </cell>
          <cell r="H1040">
            <v>243</v>
          </cell>
          <cell r="I1040" t="str">
            <v>Norte</v>
          </cell>
        </row>
        <row r="1041">
          <cell r="D1041">
            <v>4</v>
          </cell>
          <cell r="E1041">
            <v>44395</v>
          </cell>
          <cell r="F1041" t="str">
            <v>Francês + Gunga</v>
          </cell>
          <cell r="G1041" t="str">
            <v>João</v>
          </cell>
          <cell r="H1041">
            <v>90</v>
          </cell>
          <cell r="I1041" t="str">
            <v>Sul</v>
          </cell>
        </row>
        <row r="1042">
          <cell r="D1042">
            <v>4</v>
          </cell>
          <cell r="E1042">
            <v>44395</v>
          </cell>
          <cell r="F1042" t="str">
            <v>Francês + Gunga</v>
          </cell>
          <cell r="G1042" t="str">
            <v>João</v>
          </cell>
          <cell r="H1042">
            <v>90</v>
          </cell>
          <cell r="I1042" t="str">
            <v>Sul</v>
          </cell>
        </row>
        <row r="1043">
          <cell r="D1043">
            <v>1</v>
          </cell>
          <cell r="E1043">
            <v>44395</v>
          </cell>
          <cell r="F1043" t="str">
            <v>Francês + Gunga</v>
          </cell>
          <cell r="G1043" t="str">
            <v>Ana</v>
          </cell>
          <cell r="H1043">
            <v>25</v>
          </cell>
          <cell r="I1043" t="str">
            <v>Sul</v>
          </cell>
        </row>
        <row r="1044">
          <cell r="D1044">
            <v>2</v>
          </cell>
          <cell r="E1044">
            <v>44395</v>
          </cell>
          <cell r="F1044" t="str">
            <v>Maragogi</v>
          </cell>
          <cell r="G1044" t="str">
            <v>João</v>
          </cell>
          <cell r="H1044">
            <v>216</v>
          </cell>
          <cell r="I1044" t="str">
            <v>Norte</v>
          </cell>
        </row>
        <row r="1045">
          <cell r="D1045">
            <v>1</v>
          </cell>
          <cell r="E1045">
            <v>44395</v>
          </cell>
          <cell r="F1045" t="str">
            <v>São Miguel dos Milagres</v>
          </cell>
          <cell r="G1045" t="str">
            <v>Ana</v>
          </cell>
          <cell r="H1045">
            <v>50</v>
          </cell>
          <cell r="I1045" t="str">
            <v>Norte</v>
          </cell>
        </row>
        <row r="1046">
          <cell r="D1046">
            <v>3</v>
          </cell>
          <cell r="E1046">
            <v>44395</v>
          </cell>
          <cell r="F1046" t="str">
            <v>Capitão Nicolas</v>
          </cell>
          <cell r="G1046" t="str">
            <v>João</v>
          </cell>
          <cell r="H1046">
            <v>94.5</v>
          </cell>
          <cell r="I1046" t="str">
            <v>Norte</v>
          </cell>
        </row>
        <row r="1047">
          <cell r="D1047">
            <v>2</v>
          </cell>
          <cell r="E1047">
            <v>44395</v>
          </cell>
          <cell r="F1047" t="str">
            <v>São Miguel dos Milagres</v>
          </cell>
          <cell r="G1047" t="str">
            <v>João</v>
          </cell>
          <cell r="H1047">
            <v>90</v>
          </cell>
          <cell r="I1047" t="str">
            <v>Norte</v>
          </cell>
        </row>
        <row r="1048">
          <cell r="D1048">
            <v>3</v>
          </cell>
          <cell r="E1048">
            <v>44395</v>
          </cell>
          <cell r="F1048" t="str">
            <v>São Miguel dos Milagres</v>
          </cell>
          <cell r="G1048" t="str">
            <v>Ana</v>
          </cell>
          <cell r="H1048">
            <v>135</v>
          </cell>
          <cell r="I1048" t="str">
            <v>Norte</v>
          </cell>
        </row>
        <row r="1049">
          <cell r="D1049">
            <v>1</v>
          </cell>
          <cell r="E1049">
            <v>44395</v>
          </cell>
          <cell r="F1049" t="str">
            <v>9 Ilhas</v>
          </cell>
          <cell r="G1049" t="str">
            <v>João</v>
          </cell>
          <cell r="H1049">
            <v>90</v>
          </cell>
          <cell r="I1049" t="str">
            <v>Sul</v>
          </cell>
        </row>
        <row r="1050">
          <cell r="D1050">
            <v>1</v>
          </cell>
          <cell r="E1050">
            <v>44395</v>
          </cell>
          <cell r="F1050" t="str">
            <v>9 Ilhas</v>
          </cell>
          <cell r="G1050" t="str">
            <v>Marcelo</v>
          </cell>
          <cell r="H1050">
            <v>90</v>
          </cell>
          <cell r="I1050" t="str">
            <v>Sul</v>
          </cell>
        </row>
        <row r="1051">
          <cell r="D1051">
            <v>2</v>
          </cell>
          <cell r="E1051">
            <v>44395</v>
          </cell>
          <cell r="F1051" t="str">
            <v>Paripueira</v>
          </cell>
          <cell r="G1051" t="str">
            <v>Pedro</v>
          </cell>
          <cell r="H1051">
            <v>45</v>
          </cell>
          <cell r="I1051" t="str">
            <v>Norte</v>
          </cell>
        </row>
        <row r="1052">
          <cell r="D1052">
            <v>1</v>
          </cell>
          <cell r="E1052">
            <v>44396</v>
          </cell>
          <cell r="F1052" t="str">
            <v>Francês + Gunga</v>
          </cell>
          <cell r="G1052" t="str">
            <v>Crislane</v>
          </cell>
          <cell r="H1052">
            <v>25</v>
          </cell>
          <cell r="I1052" t="str">
            <v>Sul</v>
          </cell>
        </row>
        <row r="1053">
          <cell r="D1053">
            <v>3</v>
          </cell>
          <cell r="E1053">
            <v>44396</v>
          </cell>
          <cell r="F1053" t="str">
            <v>São Miguel dos Milagres</v>
          </cell>
          <cell r="G1053" t="str">
            <v>Crislane</v>
          </cell>
          <cell r="H1053">
            <v>135</v>
          </cell>
          <cell r="I1053" t="str">
            <v>Norte</v>
          </cell>
        </row>
        <row r="1054">
          <cell r="D1054">
            <v>1</v>
          </cell>
          <cell r="E1054">
            <v>44396</v>
          </cell>
          <cell r="F1054" t="str">
            <v>Porto de Galinhas (PE)</v>
          </cell>
          <cell r="G1054" t="str">
            <v>João</v>
          </cell>
          <cell r="H1054">
            <v>90</v>
          </cell>
          <cell r="I1054" t="str">
            <v>Norte</v>
          </cell>
        </row>
        <row r="1055">
          <cell r="D1055">
            <v>2</v>
          </cell>
          <cell r="E1055">
            <v>44396</v>
          </cell>
          <cell r="F1055" t="str">
            <v>Dunas de Marapé</v>
          </cell>
          <cell r="G1055" t="str">
            <v>João</v>
          </cell>
          <cell r="H1055">
            <v>90</v>
          </cell>
          <cell r="I1055" t="str">
            <v>Sul</v>
          </cell>
        </row>
        <row r="1056">
          <cell r="D1056">
            <v>4</v>
          </cell>
          <cell r="E1056">
            <v>44396</v>
          </cell>
          <cell r="F1056" t="str">
            <v>Porto de Galinhas (PE)</v>
          </cell>
          <cell r="G1056" t="str">
            <v>Guga</v>
          </cell>
          <cell r="H1056">
            <v>324</v>
          </cell>
          <cell r="I1056" t="str">
            <v>Norte</v>
          </cell>
        </row>
        <row r="1057">
          <cell r="D1057">
            <v>3</v>
          </cell>
          <cell r="E1057">
            <v>44396</v>
          </cell>
          <cell r="F1057" t="str">
            <v>Praia de Carneiros (PE)</v>
          </cell>
          <cell r="G1057" t="str">
            <v>Marcelo</v>
          </cell>
          <cell r="H1057">
            <v>270</v>
          </cell>
          <cell r="I1057" t="str">
            <v>Norte</v>
          </cell>
        </row>
        <row r="1058">
          <cell r="D1058">
            <v>2</v>
          </cell>
          <cell r="E1058">
            <v>44396</v>
          </cell>
          <cell r="F1058" t="str">
            <v>Foz do São Francisco</v>
          </cell>
          <cell r="G1058" t="str">
            <v>Guga</v>
          </cell>
          <cell r="H1058">
            <v>90</v>
          </cell>
          <cell r="I1058" t="str">
            <v>Sul</v>
          </cell>
        </row>
        <row r="1059">
          <cell r="D1059">
            <v>1</v>
          </cell>
          <cell r="E1059">
            <v>44396</v>
          </cell>
          <cell r="F1059" t="str">
            <v>Francês + Gunga</v>
          </cell>
          <cell r="G1059" t="str">
            <v>Crislane</v>
          </cell>
          <cell r="H1059">
            <v>25</v>
          </cell>
          <cell r="I1059" t="str">
            <v>Sul</v>
          </cell>
        </row>
        <row r="1060">
          <cell r="D1060">
            <v>1</v>
          </cell>
          <cell r="E1060">
            <v>44396</v>
          </cell>
          <cell r="F1060" t="str">
            <v>Maragogi</v>
          </cell>
          <cell r="G1060" t="str">
            <v>Guga</v>
          </cell>
          <cell r="H1060">
            <v>120</v>
          </cell>
          <cell r="I1060" t="str">
            <v>Norte</v>
          </cell>
        </row>
        <row r="1061">
          <cell r="D1061">
            <v>9</v>
          </cell>
          <cell r="E1061">
            <v>44397</v>
          </cell>
          <cell r="F1061" t="str">
            <v>Porto de Galinhas (PE)</v>
          </cell>
          <cell r="G1061" t="str">
            <v>Guga</v>
          </cell>
          <cell r="H1061">
            <v>729</v>
          </cell>
          <cell r="I1061" t="str">
            <v>Norte</v>
          </cell>
        </row>
        <row r="1062">
          <cell r="D1062">
            <v>4</v>
          </cell>
          <cell r="E1062">
            <v>44397</v>
          </cell>
          <cell r="F1062" t="str">
            <v>São Miguel dos Milagres</v>
          </cell>
          <cell r="G1062" t="str">
            <v>Ana</v>
          </cell>
          <cell r="H1062">
            <v>180</v>
          </cell>
          <cell r="I1062" t="str">
            <v>Norte</v>
          </cell>
        </row>
        <row r="1063">
          <cell r="D1063">
            <v>2</v>
          </cell>
          <cell r="E1063">
            <v>44397</v>
          </cell>
          <cell r="F1063" t="str">
            <v>Porto de Galinhas (PE)</v>
          </cell>
          <cell r="G1063" t="str">
            <v>Crislane</v>
          </cell>
          <cell r="H1063">
            <v>162</v>
          </cell>
          <cell r="I1063" t="str">
            <v>Norte</v>
          </cell>
        </row>
        <row r="1064">
          <cell r="D1064">
            <v>4</v>
          </cell>
          <cell r="E1064">
            <v>44397</v>
          </cell>
          <cell r="F1064" t="str">
            <v>Francês + Gunga</v>
          </cell>
          <cell r="G1064" t="str">
            <v>Ana</v>
          </cell>
          <cell r="H1064">
            <v>90</v>
          </cell>
          <cell r="I1064" t="str">
            <v>Sul</v>
          </cell>
        </row>
        <row r="1065">
          <cell r="D1065">
            <v>1</v>
          </cell>
          <cell r="E1065">
            <v>44397</v>
          </cell>
          <cell r="F1065" t="str">
            <v>Dunas de Marapé</v>
          </cell>
          <cell r="G1065" t="str">
            <v>Crislane</v>
          </cell>
          <cell r="H1065">
            <v>50</v>
          </cell>
          <cell r="I1065" t="str">
            <v>Sul</v>
          </cell>
        </row>
        <row r="1066">
          <cell r="D1066">
            <v>4</v>
          </cell>
          <cell r="E1066">
            <v>44397</v>
          </cell>
          <cell r="F1066" t="str">
            <v>São Miguel dos Milagres</v>
          </cell>
          <cell r="G1066" t="str">
            <v>Pedro</v>
          </cell>
          <cell r="H1066">
            <v>180</v>
          </cell>
          <cell r="I1066" t="str">
            <v>Norte</v>
          </cell>
        </row>
        <row r="1067">
          <cell r="D1067">
            <v>2</v>
          </cell>
          <cell r="E1067">
            <v>44397</v>
          </cell>
          <cell r="F1067" t="str">
            <v>Paripueira</v>
          </cell>
          <cell r="G1067" t="str">
            <v>Marcelo</v>
          </cell>
          <cell r="H1067">
            <v>45</v>
          </cell>
          <cell r="I1067" t="str">
            <v>Norte</v>
          </cell>
        </row>
        <row r="1068">
          <cell r="D1068">
            <v>2</v>
          </cell>
          <cell r="E1068">
            <v>44397</v>
          </cell>
          <cell r="F1068" t="str">
            <v>Dunas de Marapé</v>
          </cell>
          <cell r="G1068" t="str">
            <v>Guga</v>
          </cell>
          <cell r="H1068">
            <v>90</v>
          </cell>
          <cell r="I1068" t="str">
            <v>Sul</v>
          </cell>
        </row>
        <row r="1069">
          <cell r="D1069">
            <v>1</v>
          </cell>
          <cell r="E1069">
            <v>44397</v>
          </cell>
          <cell r="F1069" t="str">
            <v>São Miguel dos Milagres</v>
          </cell>
          <cell r="G1069" t="str">
            <v>João</v>
          </cell>
          <cell r="H1069">
            <v>50</v>
          </cell>
          <cell r="I1069" t="str">
            <v>Norte</v>
          </cell>
        </row>
        <row r="1070">
          <cell r="D1070">
            <v>3</v>
          </cell>
          <cell r="E1070">
            <v>44398</v>
          </cell>
          <cell r="F1070" t="str">
            <v>Francês + Gunga</v>
          </cell>
          <cell r="G1070" t="str">
            <v>Guga</v>
          </cell>
          <cell r="H1070">
            <v>67.5</v>
          </cell>
          <cell r="I1070" t="str">
            <v>Sul</v>
          </cell>
        </row>
        <row r="1071">
          <cell r="D1071">
            <v>2</v>
          </cell>
          <cell r="E1071">
            <v>44398</v>
          </cell>
          <cell r="F1071" t="str">
            <v>Maragogi</v>
          </cell>
          <cell r="G1071" t="str">
            <v>João</v>
          </cell>
          <cell r="H1071">
            <v>216</v>
          </cell>
          <cell r="I1071" t="str">
            <v>Norte</v>
          </cell>
        </row>
        <row r="1072">
          <cell r="D1072">
            <v>1</v>
          </cell>
          <cell r="E1072">
            <v>44398</v>
          </cell>
          <cell r="F1072" t="str">
            <v>Corais Beach Club</v>
          </cell>
          <cell r="G1072" t="str">
            <v>João</v>
          </cell>
          <cell r="H1072">
            <v>25</v>
          </cell>
          <cell r="I1072" t="str">
            <v>Norte</v>
          </cell>
        </row>
        <row r="1073">
          <cell r="D1073">
            <v>2</v>
          </cell>
          <cell r="E1073">
            <v>44398</v>
          </cell>
          <cell r="F1073" t="str">
            <v>Foz do São Francisco</v>
          </cell>
          <cell r="G1073" t="str">
            <v>Guga</v>
          </cell>
          <cell r="H1073">
            <v>90</v>
          </cell>
          <cell r="I1073" t="str">
            <v>Sul</v>
          </cell>
        </row>
        <row r="1074">
          <cell r="D1074">
            <v>3</v>
          </cell>
          <cell r="E1074">
            <v>44398</v>
          </cell>
          <cell r="F1074" t="str">
            <v>Maragogi</v>
          </cell>
          <cell r="G1074" t="str">
            <v>Pedro</v>
          </cell>
          <cell r="H1074">
            <v>324</v>
          </cell>
          <cell r="I1074" t="str">
            <v>Norte</v>
          </cell>
        </row>
        <row r="1075">
          <cell r="D1075">
            <v>4</v>
          </cell>
          <cell r="E1075">
            <v>44399</v>
          </cell>
          <cell r="F1075" t="str">
            <v>Maragogi</v>
          </cell>
          <cell r="G1075" t="str">
            <v>Crislane</v>
          </cell>
          <cell r="H1075">
            <v>432</v>
          </cell>
          <cell r="I1075" t="str">
            <v>Norte</v>
          </cell>
        </row>
        <row r="1076">
          <cell r="D1076">
            <v>2</v>
          </cell>
          <cell r="E1076">
            <v>44399</v>
          </cell>
          <cell r="F1076" t="str">
            <v>Capitão Nicolas</v>
          </cell>
          <cell r="G1076" t="str">
            <v>João</v>
          </cell>
          <cell r="H1076">
            <v>63</v>
          </cell>
          <cell r="I1076" t="str">
            <v>Norte</v>
          </cell>
        </row>
        <row r="1077">
          <cell r="D1077">
            <v>2</v>
          </cell>
          <cell r="E1077">
            <v>44399</v>
          </cell>
          <cell r="F1077" t="str">
            <v>Maragogi</v>
          </cell>
          <cell r="G1077" t="str">
            <v>Guga</v>
          </cell>
          <cell r="H1077">
            <v>216</v>
          </cell>
          <cell r="I1077" t="str">
            <v>Norte</v>
          </cell>
        </row>
        <row r="1078">
          <cell r="D1078">
            <v>3</v>
          </cell>
          <cell r="E1078">
            <v>44399</v>
          </cell>
          <cell r="F1078" t="str">
            <v>Santuário Eco Santa Teresa</v>
          </cell>
          <cell r="G1078" t="str">
            <v>Pedro</v>
          </cell>
          <cell r="H1078">
            <v>216</v>
          </cell>
          <cell r="I1078" t="str">
            <v>Sul</v>
          </cell>
        </row>
        <row r="1079">
          <cell r="D1079">
            <v>3</v>
          </cell>
          <cell r="E1079">
            <v>44399</v>
          </cell>
          <cell r="F1079" t="str">
            <v>Dunas de Marapé</v>
          </cell>
          <cell r="G1079" t="str">
            <v>Crislane</v>
          </cell>
          <cell r="H1079">
            <v>135</v>
          </cell>
          <cell r="I1079" t="str">
            <v>Sul</v>
          </cell>
        </row>
        <row r="1080">
          <cell r="D1080">
            <v>1</v>
          </cell>
          <cell r="E1080">
            <v>44400</v>
          </cell>
          <cell r="F1080" t="str">
            <v>Porto de Galinhas (PE)</v>
          </cell>
          <cell r="G1080" t="str">
            <v>João</v>
          </cell>
          <cell r="H1080">
            <v>90</v>
          </cell>
          <cell r="I1080" t="str">
            <v>Norte</v>
          </cell>
        </row>
        <row r="1081">
          <cell r="D1081">
            <v>2</v>
          </cell>
          <cell r="E1081">
            <v>44400</v>
          </cell>
          <cell r="F1081" t="str">
            <v>São Miguel dos Milagres</v>
          </cell>
          <cell r="G1081" t="str">
            <v>Guga</v>
          </cell>
          <cell r="H1081">
            <v>90</v>
          </cell>
          <cell r="I1081" t="str">
            <v>Norte</v>
          </cell>
        </row>
        <row r="1082">
          <cell r="D1082">
            <v>1</v>
          </cell>
          <cell r="E1082">
            <v>44400</v>
          </cell>
          <cell r="F1082" t="str">
            <v>Dunas de Marapé</v>
          </cell>
          <cell r="G1082" t="str">
            <v>Ana</v>
          </cell>
          <cell r="H1082">
            <v>50</v>
          </cell>
          <cell r="I1082" t="str">
            <v>Sul</v>
          </cell>
        </row>
        <row r="1083">
          <cell r="D1083">
            <v>3</v>
          </cell>
          <cell r="E1083">
            <v>44400</v>
          </cell>
          <cell r="F1083" t="str">
            <v>Hibiscus Beach Club (Ipioca)</v>
          </cell>
          <cell r="G1083" t="str">
            <v>Guga</v>
          </cell>
          <cell r="H1083">
            <v>67.5</v>
          </cell>
          <cell r="I1083" t="str">
            <v>Norte</v>
          </cell>
        </row>
        <row r="1084">
          <cell r="D1084">
            <v>3</v>
          </cell>
          <cell r="E1084">
            <v>44400</v>
          </cell>
          <cell r="F1084" t="str">
            <v>Capitão Nicolas</v>
          </cell>
          <cell r="G1084" t="str">
            <v>Crislane</v>
          </cell>
          <cell r="H1084">
            <v>94.5</v>
          </cell>
          <cell r="I1084" t="str">
            <v>Norte</v>
          </cell>
        </row>
        <row r="1085">
          <cell r="D1085">
            <v>3</v>
          </cell>
          <cell r="E1085">
            <v>44400</v>
          </cell>
          <cell r="F1085" t="str">
            <v>Porto de Galinhas (PE)</v>
          </cell>
          <cell r="G1085" t="str">
            <v>Guga</v>
          </cell>
          <cell r="H1085">
            <v>243</v>
          </cell>
          <cell r="I1085" t="str">
            <v>Norte</v>
          </cell>
        </row>
        <row r="1086">
          <cell r="D1086">
            <v>3</v>
          </cell>
          <cell r="E1086">
            <v>44401</v>
          </cell>
          <cell r="F1086" t="str">
            <v>Francês + Gunga</v>
          </cell>
          <cell r="G1086" t="str">
            <v>Guga</v>
          </cell>
          <cell r="H1086">
            <v>67.5</v>
          </cell>
          <cell r="I1086" t="str">
            <v>Sul</v>
          </cell>
        </row>
        <row r="1087">
          <cell r="D1087">
            <v>4</v>
          </cell>
          <cell r="E1087">
            <v>44401</v>
          </cell>
          <cell r="F1087" t="str">
            <v>São Miguel dos Milagres</v>
          </cell>
          <cell r="G1087" t="str">
            <v>Ana</v>
          </cell>
          <cell r="H1087">
            <v>180</v>
          </cell>
          <cell r="I1087" t="str">
            <v>Norte</v>
          </cell>
        </row>
        <row r="1088">
          <cell r="D1088">
            <v>3</v>
          </cell>
          <cell r="E1088">
            <v>44401</v>
          </cell>
          <cell r="F1088" t="str">
            <v>São Miguel dos Milagres</v>
          </cell>
          <cell r="G1088" t="str">
            <v>Ana</v>
          </cell>
          <cell r="H1088">
            <v>135</v>
          </cell>
          <cell r="I1088" t="str">
            <v>Norte</v>
          </cell>
        </row>
        <row r="1089">
          <cell r="D1089">
            <v>4</v>
          </cell>
          <cell r="E1089">
            <v>44401</v>
          </cell>
          <cell r="F1089" t="str">
            <v>Porto de Galinhas (PE)</v>
          </cell>
          <cell r="G1089" t="str">
            <v>Guga</v>
          </cell>
          <cell r="H1089">
            <v>324</v>
          </cell>
          <cell r="I1089" t="str">
            <v>Norte</v>
          </cell>
        </row>
        <row r="1090">
          <cell r="D1090">
            <v>1</v>
          </cell>
          <cell r="E1090">
            <v>44401</v>
          </cell>
          <cell r="F1090" t="str">
            <v>São Miguel dos Milagres</v>
          </cell>
          <cell r="G1090" t="str">
            <v>Ana</v>
          </cell>
          <cell r="H1090">
            <v>50</v>
          </cell>
          <cell r="I1090" t="str">
            <v>Norte</v>
          </cell>
        </row>
        <row r="1091">
          <cell r="D1091">
            <v>1</v>
          </cell>
          <cell r="E1091">
            <v>44401</v>
          </cell>
          <cell r="F1091" t="str">
            <v>Capitão Nicolas</v>
          </cell>
          <cell r="G1091" t="str">
            <v>João</v>
          </cell>
          <cell r="H1091">
            <v>35</v>
          </cell>
          <cell r="I1091" t="str">
            <v>Norte</v>
          </cell>
        </row>
        <row r="1092">
          <cell r="D1092">
            <v>3</v>
          </cell>
          <cell r="E1092">
            <v>44401</v>
          </cell>
          <cell r="F1092" t="str">
            <v>Dunas de Marapé</v>
          </cell>
          <cell r="G1092" t="str">
            <v>João</v>
          </cell>
          <cell r="H1092">
            <v>135</v>
          </cell>
          <cell r="I1092" t="str">
            <v>Sul</v>
          </cell>
        </row>
        <row r="1093">
          <cell r="D1093">
            <v>1</v>
          </cell>
          <cell r="E1093">
            <v>44401</v>
          </cell>
          <cell r="F1093" t="str">
            <v>Canions do São Francisco</v>
          </cell>
          <cell r="G1093" t="str">
            <v>João</v>
          </cell>
          <cell r="H1093">
            <v>100</v>
          </cell>
          <cell r="I1093" t="str">
            <v>Sul</v>
          </cell>
        </row>
        <row r="1094">
          <cell r="D1094">
            <v>4</v>
          </cell>
          <cell r="E1094">
            <v>44402</v>
          </cell>
          <cell r="F1094" t="str">
            <v>Maragogi</v>
          </cell>
          <cell r="G1094" t="str">
            <v>João</v>
          </cell>
          <cell r="H1094">
            <v>432</v>
          </cell>
          <cell r="I1094" t="str">
            <v>Norte</v>
          </cell>
        </row>
        <row r="1095">
          <cell r="D1095">
            <v>1</v>
          </cell>
          <cell r="E1095">
            <v>44402</v>
          </cell>
          <cell r="F1095" t="str">
            <v>Porto de Galinhas (PE)</v>
          </cell>
          <cell r="G1095" t="str">
            <v>Ana</v>
          </cell>
          <cell r="H1095">
            <v>90</v>
          </cell>
          <cell r="I1095" t="str">
            <v>Norte</v>
          </cell>
        </row>
        <row r="1096">
          <cell r="D1096">
            <v>1</v>
          </cell>
          <cell r="E1096">
            <v>44402</v>
          </cell>
          <cell r="F1096" t="str">
            <v>Porto de Galinhas (PE)</v>
          </cell>
          <cell r="G1096" t="str">
            <v>Guga</v>
          </cell>
          <cell r="H1096">
            <v>90</v>
          </cell>
          <cell r="I1096" t="str">
            <v>Norte</v>
          </cell>
        </row>
        <row r="1097">
          <cell r="D1097">
            <v>4</v>
          </cell>
          <cell r="E1097">
            <v>44402</v>
          </cell>
          <cell r="F1097" t="str">
            <v>Paripueira</v>
          </cell>
          <cell r="G1097" t="str">
            <v>Guga</v>
          </cell>
          <cell r="H1097">
            <v>90</v>
          </cell>
          <cell r="I1097" t="str">
            <v>Norte</v>
          </cell>
        </row>
        <row r="1098">
          <cell r="D1098">
            <v>4</v>
          </cell>
          <cell r="E1098">
            <v>44402</v>
          </cell>
          <cell r="F1098" t="str">
            <v>Santuário Eco Santa Teresa</v>
          </cell>
          <cell r="G1098" t="str">
            <v>Ana</v>
          </cell>
          <cell r="H1098">
            <v>288</v>
          </cell>
          <cell r="I1098" t="str">
            <v>Sul</v>
          </cell>
        </row>
        <row r="1099">
          <cell r="D1099">
            <v>2</v>
          </cell>
          <cell r="E1099">
            <v>44402</v>
          </cell>
          <cell r="F1099" t="str">
            <v>Hibiscus Beach Club (Ipioca)</v>
          </cell>
          <cell r="G1099" t="str">
            <v>Ana</v>
          </cell>
          <cell r="H1099">
            <v>45</v>
          </cell>
          <cell r="I1099" t="str">
            <v>Norte</v>
          </cell>
        </row>
        <row r="1100">
          <cell r="D1100">
            <v>1</v>
          </cell>
          <cell r="E1100">
            <v>44402</v>
          </cell>
          <cell r="F1100" t="str">
            <v>Porto de Galinhas (PE)</v>
          </cell>
          <cell r="G1100" t="str">
            <v>Pedro</v>
          </cell>
          <cell r="H1100">
            <v>90</v>
          </cell>
          <cell r="I1100" t="str">
            <v>Norte</v>
          </cell>
        </row>
        <row r="1101">
          <cell r="D1101">
            <v>3</v>
          </cell>
          <cell r="E1101">
            <v>44403</v>
          </cell>
          <cell r="F1101" t="str">
            <v>Porto de Galinhas (PE)</v>
          </cell>
          <cell r="G1101" t="str">
            <v>Guga</v>
          </cell>
          <cell r="H1101">
            <v>243</v>
          </cell>
          <cell r="I1101" t="str">
            <v>Norte</v>
          </cell>
        </row>
        <row r="1102">
          <cell r="D1102">
            <v>1</v>
          </cell>
          <cell r="E1102">
            <v>44403</v>
          </cell>
          <cell r="F1102" t="str">
            <v>São Miguel dos Milagres</v>
          </cell>
          <cell r="G1102" t="str">
            <v>Ana</v>
          </cell>
          <cell r="H1102">
            <v>50</v>
          </cell>
          <cell r="I1102" t="str">
            <v>Norte</v>
          </cell>
        </row>
        <row r="1103">
          <cell r="D1103">
            <v>4</v>
          </cell>
          <cell r="E1103">
            <v>44403</v>
          </cell>
          <cell r="F1103" t="str">
            <v>São Miguel dos Milagres</v>
          </cell>
          <cell r="G1103" t="str">
            <v>Crislane</v>
          </cell>
          <cell r="H1103">
            <v>180</v>
          </cell>
          <cell r="I1103" t="str">
            <v>Norte</v>
          </cell>
        </row>
        <row r="1104">
          <cell r="D1104">
            <v>4</v>
          </cell>
          <cell r="E1104">
            <v>44403</v>
          </cell>
          <cell r="F1104" t="str">
            <v>Dunas de Marapé</v>
          </cell>
          <cell r="G1104" t="str">
            <v>Crislane</v>
          </cell>
          <cell r="H1104">
            <v>180</v>
          </cell>
          <cell r="I1104" t="str">
            <v>Sul</v>
          </cell>
        </row>
        <row r="1105">
          <cell r="D1105">
            <v>2</v>
          </cell>
          <cell r="E1105">
            <v>44403</v>
          </cell>
          <cell r="F1105" t="str">
            <v>9 Ilhas</v>
          </cell>
          <cell r="G1105" t="str">
            <v>Pedro</v>
          </cell>
          <cell r="H1105">
            <v>162</v>
          </cell>
          <cell r="I1105" t="str">
            <v>Sul</v>
          </cell>
        </row>
        <row r="1106">
          <cell r="D1106">
            <v>2</v>
          </cell>
          <cell r="E1106">
            <v>44403</v>
          </cell>
          <cell r="F1106" t="str">
            <v>Francês + Gunga</v>
          </cell>
          <cell r="G1106" t="str">
            <v>Ana</v>
          </cell>
          <cell r="H1106">
            <v>45</v>
          </cell>
          <cell r="I1106" t="str">
            <v>Sul</v>
          </cell>
        </row>
        <row r="1107">
          <cell r="D1107">
            <v>1</v>
          </cell>
          <cell r="E1107">
            <v>44403</v>
          </cell>
          <cell r="F1107" t="str">
            <v>Maragogi</v>
          </cell>
          <cell r="G1107" t="str">
            <v>Crislane</v>
          </cell>
          <cell r="H1107">
            <v>120</v>
          </cell>
          <cell r="I1107" t="str">
            <v>Norte</v>
          </cell>
        </row>
        <row r="1108">
          <cell r="D1108">
            <v>3</v>
          </cell>
          <cell r="E1108">
            <v>44403</v>
          </cell>
          <cell r="F1108" t="str">
            <v>Hibiscus Beach Club (Ipioca)</v>
          </cell>
          <cell r="G1108" t="str">
            <v>Crislane</v>
          </cell>
          <cell r="H1108">
            <v>67.5</v>
          </cell>
          <cell r="I1108" t="str">
            <v>Norte</v>
          </cell>
        </row>
        <row r="1109">
          <cell r="D1109">
            <v>1</v>
          </cell>
          <cell r="E1109">
            <v>44404</v>
          </cell>
          <cell r="F1109" t="str">
            <v>Francês + Gunga</v>
          </cell>
          <cell r="G1109" t="str">
            <v>Crislane</v>
          </cell>
          <cell r="H1109">
            <v>25</v>
          </cell>
          <cell r="I1109" t="str">
            <v>Sul</v>
          </cell>
        </row>
        <row r="1110">
          <cell r="D1110">
            <v>2</v>
          </cell>
          <cell r="E1110">
            <v>44404</v>
          </cell>
          <cell r="F1110" t="str">
            <v>Francês + Gunga</v>
          </cell>
          <cell r="G1110" t="str">
            <v>João</v>
          </cell>
          <cell r="H1110">
            <v>45</v>
          </cell>
          <cell r="I1110" t="str">
            <v>Sul</v>
          </cell>
        </row>
        <row r="1111">
          <cell r="D1111">
            <v>3</v>
          </cell>
          <cell r="E1111">
            <v>44404</v>
          </cell>
          <cell r="F1111" t="str">
            <v>Porto de Galinhas (PE)</v>
          </cell>
          <cell r="G1111" t="str">
            <v>Crislane</v>
          </cell>
          <cell r="H1111">
            <v>243</v>
          </cell>
          <cell r="I1111" t="str">
            <v>Norte</v>
          </cell>
        </row>
        <row r="1112">
          <cell r="D1112">
            <v>4</v>
          </cell>
          <cell r="E1112">
            <v>44404</v>
          </cell>
          <cell r="F1112" t="str">
            <v>São Miguel dos Milagres</v>
          </cell>
          <cell r="G1112" t="str">
            <v>João</v>
          </cell>
          <cell r="H1112">
            <v>180</v>
          </cell>
          <cell r="I1112" t="str">
            <v>Norte</v>
          </cell>
        </row>
        <row r="1113">
          <cell r="D1113">
            <v>1</v>
          </cell>
          <cell r="E1113">
            <v>44404</v>
          </cell>
          <cell r="F1113" t="str">
            <v>São Miguel dos Milagres</v>
          </cell>
          <cell r="G1113" t="str">
            <v>Ana</v>
          </cell>
          <cell r="H1113">
            <v>50</v>
          </cell>
          <cell r="I1113" t="str">
            <v>Norte</v>
          </cell>
        </row>
        <row r="1114">
          <cell r="D1114">
            <v>2</v>
          </cell>
          <cell r="E1114">
            <v>44404</v>
          </cell>
          <cell r="F1114" t="str">
            <v>São Miguel dos Milagres</v>
          </cell>
          <cell r="G1114" t="str">
            <v>Crislane</v>
          </cell>
          <cell r="H1114">
            <v>90</v>
          </cell>
          <cell r="I1114" t="str">
            <v>Norte</v>
          </cell>
        </row>
        <row r="1115">
          <cell r="D1115">
            <v>4</v>
          </cell>
          <cell r="E1115">
            <v>44404</v>
          </cell>
          <cell r="F1115" t="str">
            <v>Porto de Galinhas (PE)</v>
          </cell>
          <cell r="G1115" t="str">
            <v>Ana</v>
          </cell>
          <cell r="H1115">
            <v>324</v>
          </cell>
          <cell r="I1115" t="str">
            <v>Norte</v>
          </cell>
        </row>
        <row r="1116">
          <cell r="D1116">
            <v>1</v>
          </cell>
          <cell r="E1116">
            <v>44404</v>
          </cell>
          <cell r="F1116" t="str">
            <v>Hibiscus Beach Club (Ipioca)</v>
          </cell>
          <cell r="G1116" t="str">
            <v>Pedro</v>
          </cell>
          <cell r="H1116">
            <v>25</v>
          </cell>
          <cell r="I1116" t="str">
            <v>Norte</v>
          </cell>
        </row>
        <row r="1117">
          <cell r="D1117">
            <v>2</v>
          </cell>
          <cell r="E1117">
            <v>44404</v>
          </cell>
          <cell r="F1117" t="str">
            <v>Canions do São Francisco</v>
          </cell>
          <cell r="G1117" t="str">
            <v>Marcelo</v>
          </cell>
          <cell r="H1117">
            <v>180</v>
          </cell>
          <cell r="I1117" t="str">
            <v>Sul</v>
          </cell>
        </row>
        <row r="1118">
          <cell r="D1118">
            <v>1</v>
          </cell>
          <cell r="E1118">
            <v>44405</v>
          </cell>
          <cell r="F1118" t="str">
            <v>São Miguel dos Milagres</v>
          </cell>
          <cell r="G1118" t="str">
            <v>Crislane</v>
          </cell>
          <cell r="H1118">
            <v>50</v>
          </cell>
          <cell r="I1118" t="str">
            <v>Norte</v>
          </cell>
        </row>
        <row r="1119">
          <cell r="D1119">
            <v>4</v>
          </cell>
          <cell r="E1119">
            <v>44405</v>
          </cell>
          <cell r="F1119" t="str">
            <v>Hibiscus Beach Club (Ipioca)</v>
          </cell>
          <cell r="G1119" t="str">
            <v>Pedro</v>
          </cell>
          <cell r="H1119">
            <v>90</v>
          </cell>
          <cell r="I1119" t="str">
            <v>Norte</v>
          </cell>
        </row>
        <row r="1120">
          <cell r="D1120">
            <v>3</v>
          </cell>
          <cell r="E1120">
            <v>44405</v>
          </cell>
          <cell r="F1120" t="str">
            <v>Hibiscus Beach Club (Ipioca)</v>
          </cell>
          <cell r="G1120" t="str">
            <v>Ana</v>
          </cell>
          <cell r="H1120">
            <v>67.5</v>
          </cell>
          <cell r="I1120" t="str">
            <v>Norte</v>
          </cell>
        </row>
        <row r="1121">
          <cell r="D1121">
            <v>1</v>
          </cell>
          <cell r="E1121">
            <v>44406</v>
          </cell>
          <cell r="F1121" t="str">
            <v>Maragogi</v>
          </cell>
          <cell r="G1121" t="str">
            <v>Crislane</v>
          </cell>
          <cell r="H1121">
            <v>120</v>
          </cell>
          <cell r="I1121" t="str">
            <v>Norte</v>
          </cell>
        </row>
        <row r="1122">
          <cell r="D1122">
            <v>4</v>
          </cell>
          <cell r="E1122">
            <v>44406</v>
          </cell>
          <cell r="F1122" t="str">
            <v>Maragogi</v>
          </cell>
          <cell r="G1122" t="str">
            <v>Crislane</v>
          </cell>
          <cell r="H1122">
            <v>432</v>
          </cell>
          <cell r="I1122" t="str">
            <v>Norte</v>
          </cell>
        </row>
        <row r="1123">
          <cell r="D1123">
            <v>2</v>
          </cell>
          <cell r="E1123">
            <v>44406</v>
          </cell>
          <cell r="F1123" t="str">
            <v>Hibiscus Beach Club (Ipioca)</v>
          </cell>
          <cell r="G1123" t="str">
            <v>Pedro</v>
          </cell>
          <cell r="H1123">
            <v>45</v>
          </cell>
          <cell r="I1123" t="str">
            <v>Norte</v>
          </cell>
        </row>
        <row r="1124">
          <cell r="D1124">
            <v>3</v>
          </cell>
          <cell r="E1124">
            <v>44406</v>
          </cell>
          <cell r="F1124" t="str">
            <v>Dunas de Marapé</v>
          </cell>
          <cell r="G1124" t="str">
            <v>Marcelo</v>
          </cell>
          <cell r="H1124">
            <v>135</v>
          </cell>
          <cell r="I1124" t="str">
            <v>Sul</v>
          </cell>
        </row>
        <row r="1125">
          <cell r="D1125">
            <v>2</v>
          </cell>
          <cell r="E1125">
            <v>44407</v>
          </cell>
          <cell r="F1125" t="str">
            <v>São Miguel dos Milagres</v>
          </cell>
          <cell r="G1125" t="str">
            <v>João</v>
          </cell>
          <cell r="H1125">
            <v>90</v>
          </cell>
          <cell r="I1125" t="str">
            <v>Norte</v>
          </cell>
        </row>
        <row r="1126">
          <cell r="D1126">
            <v>3</v>
          </cell>
          <cell r="E1126">
            <v>44407</v>
          </cell>
          <cell r="F1126" t="str">
            <v>Porto de Galinhas (PE)</v>
          </cell>
          <cell r="G1126" t="str">
            <v>Guga</v>
          </cell>
          <cell r="H1126">
            <v>243</v>
          </cell>
          <cell r="I1126" t="str">
            <v>Norte</v>
          </cell>
        </row>
        <row r="1127">
          <cell r="D1127">
            <v>1</v>
          </cell>
          <cell r="E1127">
            <v>44407</v>
          </cell>
          <cell r="F1127" t="str">
            <v>Dunas de Marapé</v>
          </cell>
          <cell r="G1127" t="str">
            <v>João</v>
          </cell>
          <cell r="H1127">
            <v>50</v>
          </cell>
          <cell r="I1127" t="str">
            <v>Sul</v>
          </cell>
        </row>
        <row r="1128">
          <cell r="D1128">
            <v>1</v>
          </cell>
          <cell r="E1128">
            <v>44407</v>
          </cell>
          <cell r="F1128" t="str">
            <v>Praia de Carneiros (PE)</v>
          </cell>
          <cell r="G1128" t="str">
            <v>Crislane</v>
          </cell>
          <cell r="H1128">
            <v>100</v>
          </cell>
          <cell r="I1128" t="str">
            <v>Norte</v>
          </cell>
        </row>
        <row r="1129">
          <cell r="D1129">
            <v>1</v>
          </cell>
          <cell r="E1129">
            <v>44407</v>
          </cell>
          <cell r="F1129" t="str">
            <v>Maragogi</v>
          </cell>
          <cell r="G1129" t="str">
            <v>João</v>
          </cell>
          <cell r="H1129">
            <v>120</v>
          </cell>
          <cell r="I1129" t="str">
            <v>Norte</v>
          </cell>
        </row>
        <row r="1130">
          <cell r="D1130">
            <v>2</v>
          </cell>
          <cell r="E1130">
            <v>44407</v>
          </cell>
          <cell r="F1130" t="str">
            <v>Maragogi</v>
          </cell>
          <cell r="G1130" t="str">
            <v>Crislane</v>
          </cell>
          <cell r="H1130">
            <v>216</v>
          </cell>
          <cell r="I1130" t="str">
            <v>Norte</v>
          </cell>
        </row>
        <row r="1131">
          <cell r="D1131">
            <v>1</v>
          </cell>
          <cell r="E1131">
            <v>44407</v>
          </cell>
          <cell r="F1131" t="str">
            <v>Francês + Gunga</v>
          </cell>
          <cell r="G1131" t="str">
            <v>Ana</v>
          </cell>
          <cell r="H1131">
            <v>25</v>
          </cell>
          <cell r="I1131" t="str">
            <v>Sul</v>
          </cell>
        </row>
        <row r="1132">
          <cell r="D1132">
            <v>3</v>
          </cell>
          <cell r="E1132">
            <v>44408</v>
          </cell>
          <cell r="F1132" t="str">
            <v>Francês + Gunga</v>
          </cell>
          <cell r="G1132" t="str">
            <v>Ana</v>
          </cell>
          <cell r="H1132">
            <v>67.5</v>
          </cell>
          <cell r="I1132" t="str">
            <v>Sul</v>
          </cell>
        </row>
        <row r="1133">
          <cell r="D1133">
            <v>2</v>
          </cell>
          <cell r="E1133">
            <v>44408</v>
          </cell>
          <cell r="F1133" t="str">
            <v>Francês + Gunga</v>
          </cell>
          <cell r="G1133" t="str">
            <v>Guga</v>
          </cell>
          <cell r="H1133">
            <v>45</v>
          </cell>
          <cell r="I1133" t="str">
            <v>Sul</v>
          </cell>
        </row>
        <row r="1134">
          <cell r="D1134">
            <v>3</v>
          </cell>
          <cell r="E1134">
            <v>44408</v>
          </cell>
          <cell r="F1134" t="str">
            <v>Porto de Galinhas (PE)</v>
          </cell>
          <cell r="G1134" t="str">
            <v>João</v>
          </cell>
          <cell r="H1134">
            <v>243</v>
          </cell>
          <cell r="I1134" t="str">
            <v>Norte</v>
          </cell>
        </row>
        <row r="1135">
          <cell r="D1135">
            <v>3</v>
          </cell>
          <cell r="E1135">
            <v>44408</v>
          </cell>
          <cell r="F1135" t="str">
            <v>Porto de Galinhas (PE)</v>
          </cell>
          <cell r="G1135" t="str">
            <v>Guga</v>
          </cell>
          <cell r="H1135">
            <v>243</v>
          </cell>
          <cell r="I1135" t="str">
            <v>Norte</v>
          </cell>
        </row>
        <row r="1136">
          <cell r="D1136">
            <v>2</v>
          </cell>
          <cell r="E1136">
            <v>44408</v>
          </cell>
          <cell r="F1136" t="str">
            <v>São Miguel dos Milagres</v>
          </cell>
          <cell r="G1136" t="str">
            <v>Guga</v>
          </cell>
          <cell r="H1136">
            <v>90</v>
          </cell>
          <cell r="I1136" t="str">
            <v>Norte</v>
          </cell>
        </row>
        <row r="1137">
          <cell r="D1137">
            <v>3</v>
          </cell>
          <cell r="E1137">
            <v>44408</v>
          </cell>
          <cell r="F1137" t="str">
            <v>Porto de Galinhas (PE)</v>
          </cell>
          <cell r="G1137" t="str">
            <v>Ana</v>
          </cell>
          <cell r="H1137">
            <v>243</v>
          </cell>
          <cell r="I1137" t="str">
            <v>Norte</v>
          </cell>
        </row>
        <row r="1138">
          <cell r="D1138">
            <v>3</v>
          </cell>
          <cell r="E1138">
            <v>44409</v>
          </cell>
          <cell r="F1138" t="str">
            <v>Francês + Gunga</v>
          </cell>
          <cell r="G1138" t="str">
            <v>Crislane</v>
          </cell>
          <cell r="H1138">
            <v>67.5</v>
          </cell>
          <cell r="I1138" t="str">
            <v>Sul</v>
          </cell>
        </row>
        <row r="1139">
          <cell r="D1139">
            <v>3</v>
          </cell>
          <cell r="E1139">
            <v>44409</v>
          </cell>
          <cell r="F1139" t="str">
            <v>Francês + Gunga</v>
          </cell>
          <cell r="G1139" t="str">
            <v>João</v>
          </cell>
          <cell r="H1139">
            <v>67.5</v>
          </cell>
          <cell r="I1139" t="str">
            <v>Sul</v>
          </cell>
        </row>
        <row r="1140">
          <cell r="D1140">
            <v>2</v>
          </cell>
          <cell r="E1140">
            <v>44409</v>
          </cell>
          <cell r="F1140" t="str">
            <v>Porto de Galinhas (PE)</v>
          </cell>
          <cell r="G1140" t="str">
            <v>Crislane</v>
          </cell>
          <cell r="H1140">
            <v>162</v>
          </cell>
          <cell r="I1140" t="str">
            <v>Norte</v>
          </cell>
        </row>
        <row r="1141">
          <cell r="D1141">
            <v>8</v>
          </cell>
          <cell r="E1141">
            <v>44409</v>
          </cell>
          <cell r="F1141" t="str">
            <v>Canions do São Francisco</v>
          </cell>
          <cell r="G1141" t="str">
            <v>Pedro</v>
          </cell>
          <cell r="H1141">
            <v>720</v>
          </cell>
          <cell r="I1141" t="str">
            <v>Sul</v>
          </cell>
        </row>
        <row r="1142">
          <cell r="D1142">
            <v>1</v>
          </cell>
          <cell r="E1142">
            <v>44409</v>
          </cell>
          <cell r="F1142" t="str">
            <v>Paripueira</v>
          </cell>
          <cell r="G1142" t="str">
            <v>Guga</v>
          </cell>
          <cell r="H1142">
            <v>25</v>
          </cell>
          <cell r="I1142" t="str">
            <v>Norte</v>
          </cell>
        </row>
        <row r="1143">
          <cell r="D1143">
            <v>6</v>
          </cell>
          <cell r="E1143">
            <v>44409</v>
          </cell>
          <cell r="F1143" t="str">
            <v>Paripueira</v>
          </cell>
          <cell r="G1143" t="str">
            <v>Guga</v>
          </cell>
          <cell r="H1143">
            <v>135</v>
          </cell>
          <cell r="I1143" t="str">
            <v>Norte</v>
          </cell>
        </row>
        <row r="1144">
          <cell r="D1144">
            <v>2</v>
          </cell>
          <cell r="E1144">
            <v>44409</v>
          </cell>
          <cell r="F1144" t="str">
            <v>Canions do São Francisco</v>
          </cell>
          <cell r="G1144" t="str">
            <v>Crislane</v>
          </cell>
          <cell r="H1144">
            <v>180</v>
          </cell>
          <cell r="I1144" t="str">
            <v>Sul</v>
          </cell>
        </row>
        <row r="1145">
          <cell r="D1145">
            <v>3</v>
          </cell>
          <cell r="E1145">
            <v>44409</v>
          </cell>
          <cell r="F1145" t="str">
            <v>Francês + Gunga</v>
          </cell>
          <cell r="G1145" t="str">
            <v>João</v>
          </cell>
          <cell r="H1145">
            <v>67.5</v>
          </cell>
          <cell r="I1145" t="str">
            <v>Sul</v>
          </cell>
        </row>
        <row r="1146">
          <cell r="D1146">
            <v>3</v>
          </cell>
          <cell r="E1146">
            <v>44409</v>
          </cell>
          <cell r="F1146" t="str">
            <v>Capitão Nicolas</v>
          </cell>
          <cell r="G1146" t="str">
            <v>Guga</v>
          </cell>
          <cell r="H1146">
            <v>94.5</v>
          </cell>
          <cell r="I1146" t="str">
            <v>Norte</v>
          </cell>
        </row>
        <row r="1147">
          <cell r="D1147">
            <v>3</v>
          </cell>
          <cell r="E1147">
            <v>44410</v>
          </cell>
          <cell r="F1147" t="str">
            <v>São Miguel dos Milagres</v>
          </cell>
          <cell r="G1147" t="str">
            <v>João</v>
          </cell>
          <cell r="H1147">
            <v>135</v>
          </cell>
          <cell r="I1147" t="str">
            <v>Norte</v>
          </cell>
        </row>
        <row r="1148">
          <cell r="D1148">
            <v>4</v>
          </cell>
          <cell r="E1148">
            <v>44410</v>
          </cell>
          <cell r="F1148" t="str">
            <v>São Miguel dos Milagres</v>
          </cell>
          <cell r="G1148" t="str">
            <v>Crislane</v>
          </cell>
          <cell r="H1148">
            <v>180</v>
          </cell>
          <cell r="I1148" t="str">
            <v>Norte</v>
          </cell>
        </row>
        <row r="1149">
          <cell r="D1149">
            <v>2</v>
          </cell>
          <cell r="E1149">
            <v>44410</v>
          </cell>
          <cell r="F1149" t="str">
            <v>São Miguel dos Milagres</v>
          </cell>
          <cell r="G1149" t="str">
            <v>Ana</v>
          </cell>
          <cell r="H1149">
            <v>90</v>
          </cell>
          <cell r="I1149" t="str">
            <v>Norte</v>
          </cell>
        </row>
        <row r="1150">
          <cell r="D1150">
            <v>3</v>
          </cell>
          <cell r="E1150">
            <v>44410</v>
          </cell>
          <cell r="F1150" t="str">
            <v>Maragogi</v>
          </cell>
          <cell r="G1150" t="str">
            <v>Guga</v>
          </cell>
          <cell r="H1150">
            <v>324</v>
          </cell>
          <cell r="I1150" t="str">
            <v>Norte</v>
          </cell>
        </row>
        <row r="1151">
          <cell r="D1151">
            <v>2</v>
          </cell>
          <cell r="E1151">
            <v>44410</v>
          </cell>
          <cell r="F1151" t="str">
            <v>Porto de Galinhas (PE)</v>
          </cell>
          <cell r="G1151" t="str">
            <v>João</v>
          </cell>
          <cell r="H1151">
            <v>162</v>
          </cell>
          <cell r="I1151" t="str">
            <v>Norte</v>
          </cell>
        </row>
        <row r="1152">
          <cell r="D1152">
            <v>4</v>
          </cell>
          <cell r="E1152">
            <v>44410</v>
          </cell>
          <cell r="F1152" t="str">
            <v>Canions do São Francisco</v>
          </cell>
          <cell r="G1152" t="str">
            <v>Pedro</v>
          </cell>
          <cell r="H1152">
            <v>360</v>
          </cell>
          <cell r="I1152" t="str">
            <v>Sul</v>
          </cell>
        </row>
        <row r="1153">
          <cell r="D1153">
            <v>4</v>
          </cell>
          <cell r="E1153">
            <v>44410</v>
          </cell>
          <cell r="F1153" t="str">
            <v>Canions do São Francisco</v>
          </cell>
          <cell r="G1153" t="str">
            <v>Ana</v>
          </cell>
          <cell r="H1153">
            <v>360</v>
          </cell>
          <cell r="I1153" t="str">
            <v>Sul</v>
          </cell>
        </row>
        <row r="1154">
          <cell r="D1154">
            <v>4</v>
          </cell>
          <cell r="E1154">
            <v>44410</v>
          </cell>
          <cell r="F1154" t="str">
            <v>9 Ilhas</v>
          </cell>
          <cell r="G1154" t="str">
            <v>Pedro</v>
          </cell>
          <cell r="H1154">
            <v>324</v>
          </cell>
          <cell r="I1154" t="str">
            <v>Sul</v>
          </cell>
        </row>
        <row r="1155">
          <cell r="D1155">
            <v>4</v>
          </cell>
          <cell r="E1155">
            <v>44411</v>
          </cell>
          <cell r="F1155" t="str">
            <v>Francês + Gunga</v>
          </cell>
          <cell r="G1155" t="str">
            <v>Guga</v>
          </cell>
          <cell r="H1155">
            <v>90</v>
          </cell>
          <cell r="I1155" t="str">
            <v>Sul</v>
          </cell>
        </row>
        <row r="1156">
          <cell r="D1156">
            <v>2</v>
          </cell>
          <cell r="E1156">
            <v>44411</v>
          </cell>
          <cell r="F1156" t="str">
            <v>Porto de Galinhas (PE)</v>
          </cell>
          <cell r="G1156" t="str">
            <v>João</v>
          </cell>
          <cell r="H1156">
            <v>162</v>
          </cell>
          <cell r="I1156" t="str">
            <v>Norte</v>
          </cell>
        </row>
        <row r="1157">
          <cell r="D1157">
            <v>1</v>
          </cell>
          <cell r="E1157">
            <v>44411</v>
          </cell>
          <cell r="F1157" t="str">
            <v>São Miguel dos Milagres</v>
          </cell>
          <cell r="G1157" t="str">
            <v>João</v>
          </cell>
          <cell r="H1157">
            <v>50</v>
          </cell>
          <cell r="I1157" t="str">
            <v>Norte</v>
          </cell>
        </row>
        <row r="1158">
          <cell r="D1158">
            <v>4</v>
          </cell>
          <cell r="E1158">
            <v>44411</v>
          </cell>
          <cell r="F1158" t="str">
            <v>Praia de Carneiros (PE)</v>
          </cell>
          <cell r="G1158" t="str">
            <v>Crislane</v>
          </cell>
          <cell r="H1158">
            <v>360</v>
          </cell>
          <cell r="I1158" t="str">
            <v>Norte</v>
          </cell>
        </row>
        <row r="1159">
          <cell r="D1159">
            <v>3</v>
          </cell>
          <cell r="E1159">
            <v>44411</v>
          </cell>
          <cell r="F1159" t="str">
            <v>Capitão Nicolas</v>
          </cell>
          <cell r="G1159" t="str">
            <v>Marcelo</v>
          </cell>
          <cell r="H1159">
            <v>94.5</v>
          </cell>
          <cell r="I1159" t="str">
            <v>Norte</v>
          </cell>
        </row>
        <row r="1160">
          <cell r="D1160">
            <v>2</v>
          </cell>
          <cell r="E1160">
            <v>44411</v>
          </cell>
          <cell r="F1160" t="str">
            <v>Corais Beach Club</v>
          </cell>
          <cell r="G1160" t="str">
            <v>Marcelo</v>
          </cell>
          <cell r="H1160">
            <v>45</v>
          </cell>
          <cell r="I1160" t="str">
            <v>Norte</v>
          </cell>
        </row>
        <row r="1161">
          <cell r="D1161">
            <v>2</v>
          </cell>
          <cell r="E1161">
            <v>44411</v>
          </cell>
          <cell r="F1161" t="str">
            <v>Paripueira</v>
          </cell>
          <cell r="G1161" t="str">
            <v>Guga</v>
          </cell>
          <cell r="H1161">
            <v>45</v>
          </cell>
          <cell r="I1161" t="str">
            <v>Norte</v>
          </cell>
        </row>
        <row r="1162">
          <cell r="D1162">
            <v>2</v>
          </cell>
          <cell r="E1162">
            <v>44412</v>
          </cell>
          <cell r="F1162" t="str">
            <v>São Miguel dos Milagres</v>
          </cell>
          <cell r="G1162" t="str">
            <v>Crislane</v>
          </cell>
          <cell r="H1162">
            <v>90</v>
          </cell>
          <cell r="I1162" t="str">
            <v>Norte</v>
          </cell>
        </row>
        <row r="1163">
          <cell r="D1163">
            <v>4</v>
          </cell>
          <cell r="E1163">
            <v>44412</v>
          </cell>
          <cell r="F1163" t="str">
            <v>Porto de Galinhas (PE)</v>
          </cell>
          <cell r="G1163" t="str">
            <v>Crislane</v>
          </cell>
          <cell r="H1163">
            <v>324</v>
          </cell>
          <cell r="I1163" t="str">
            <v>Norte</v>
          </cell>
        </row>
        <row r="1164">
          <cell r="D1164">
            <v>2</v>
          </cell>
          <cell r="E1164">
            <v>44412</v>
          </cell>
          <cell r="F1164" t="str">
            <v>Porto de Galinhas (PE)</v>
          </cell>
          <cell r="G1164" t="str">
            <v>Guga</v>
          </cell>
          <cell r="H1164">
            <v>162</v>
          </cell>
          <cell r="I1164" t="str">
            <v>Norte</v>
          </cell>
        </row>
        <row r="1165">
          <cell r="D1165">
            <v>2</v>
          </cell>
          <cell r="E1165">
            <v>44412</v>
          </cell>
          <cell r="F1165" t="str">
            <v>Santuário Eco Santa Teresa</v>
          </cell>
          <cell r="G1165" t="str">
            <v>João</v>
          </cell>
          <cell r="H1165">
            <v>144</v>
          </cell>
          <cell r="I1165" t="str">
            <v>Sul</v>
          </cell>
        </row>
        <row r="1166">
          <cell r="D1166">
            <v>4</v>
          </cell>
          <cell r="E1166">
            <v>44412</v>
          </cell>
          <cell r="F1166" t="str">
            <v>Santuário Eco Santa Teresa</v>
          </cell>
          <cell r="G1166" t="str">
            <v>Marcelo</v>
          </cell>
          <cell r="H1166">
            <v>288</v>
          </cell>
          <cell r="I1166" t="str">
            <v>Sul</v>
          </cell>
        </row>
        <row r="1167">
          <cell r="D1167">
            <v>4</v>
          </cell>
          <cell r="E1167">
            <v>44412</v>
          </cell>
          <cell r="F1167" t="str">
            <v>9 Ilhas</v>
          </cell>
          <cell r="G1167" t="str">
            <v>João</v>
          </cell>
          <cell r="H1167">
            <v>324</v>
          </cell>
          <cell r="I1167" t="str">
            <v>Sul</v>
          </cell>
        </row>
        <row r="1168">
          <cell r="D1168">
            <v>2</v>
          </cell>
          <cell r="E1168">
            <v>44413</v>
          </cell>
          <cell r="F1168" t="str">
            <v>Corais Beach Club</v>
          </cell>
          <cell r="G1168" t="str">
            <v>Pedro</v>
          </cell>
          <cell r="H1168">
            <v>45</v>
          </cell>
          <cell r="I1168" t="str">
            <v>Norte</v>
          </cell>
        </row>
        <row r="1169">
          <cell r="D1169">
            <v>3</v>
          </cell>
          <cell r="E1169">
            <v>44414</v>
          </cell>
          <cell r="F1169" t="str">
            <v>Francês + Gunga</v>
          </cell>
          <cell r="G1169" t="str">
            <v>João</v>
          </cell>
          <cell r="H1169">
            <v>67.5</v>
          </cell>
          <cell r="I1169" t="str">
            <v>Sul</v>
          </cell>
        </row>
        <row r="1170">
          <cell r="D1170">
            <v>4</v>
          </cell>
          <cell r="E1170">
            <v>44414</v>
          </cell>
          <cell r="F1170" t="str">
            <v>São Miguel dos Milagres</v>
          </cell>
          <cell r="G1170" t="str">
            <v>João</v>
          </cell>
          <cell r="H1170">
            <v>180</v>
          </cell>
          <cell r="I1170" t="str">
            <v>Norte</v>
          </cell>
        </row>
        <row r="1171">
          <cell r="D1171">
            <v>1</v>
          </cell>
          <cell r="E1171">
            <v>44414</v>
          </cell>
          <cell r="F1171" t="str">
            <v>Maragogi</v>
          </cell>
          <cell r="G1171" t="str">
            <v>Guga</v>
          </cell>
          <cell r="H1171">
            <v>120</v>
          </cell>
          <cell r="I1171" t="str">
            <v>Norte</v>
          </cell>
        </row>
        <row r="1172">
          <cell r="D1172">
            <v>2</v>
          </cell>
          <cell r="E1172">
            <v>44414</v>
          </cell>
          <cell r="F1172" t="str">
            <v>São Miguel dos Milagres</v>
          </cell>
          <cell r="G1172" t="str">
            <v>Ana</v>
          </cell>
          <cell r="H1172">
            <v>90</v>
          </cell>
          <cell r="I1172" t="str">
            <v>Norte</v>
          </cell>
        </row>
        <row r="1173">
          <cell r="D1173">
            <v>3</v>
          </cell>
          <cell r="E1173">
            <v>44414</v>
          </cell>
          <cell r="F1173" t="str">
            <v>Corais Beach Club</v>
          </cell>
          <cell r="G1173" t="str">
            <v>Pedro</v>
          </cell>
          <cell r="H1173">
            <v>67.5</v>
          </cell>
          <cell r="I1173" t="str">
            <v>Norte</v>
          </cell>
        </row>
        <row r="1174">
          <cell r="D1174">
            <v>1</v>
          </cell>
          <cell r="E1174">
            <v>44414</v>
          </cell>
          <cell r="F1174" t="str">
            <v>Praia de Carneiros (PE)</v>
          </cell>
          <cell r="G1174" t="str">
            <v>Ana</v>
          </cell>
          <cell r="H1174">
            <v>100</v>
          </cell>
          <cell r="I1174" t="str">
            <v>Norte</v>
          </cell>
        </row>
        <row r="1175">
          <cell r="D1175">
            <v>4</v>
          </cell>
          <cell r="E1175">
            <v>44414</v>
          </cell>
          <cell r="F1175" t="str">
            <v>Hibiscus Beach Club (Ipioca)</v>
          </cell>
          <cell r="G1175" t="str">
            <v>João</v>
          </cell>
          <cell r="H1175">
            <v>90</v>
          </cell>
          <cell r="I1175" t="str">
            <v>Norte</v>
          </cell>
        </row>
        <row r="1176">
          <cell r="D1176">
            <v>4</v>
          </cell>
          <cell r="E1176">
            <v>44414</v>
          </cell>
          <cell r="F1176" t="str">
            <v>Corais Beach Club</v>
          </cell>
          <cell r="G1176" t="str">
            <v>Pedro</v>
          </cell>
          <cell r="H1176">
            <v>90</v>
          </cell>
          <cell r="I1176" t="str">
            <v>Norte</v>
          </cell>
        </row>
        <row r="1177">
          <cell r="D1177">
            <v>4</v>
          </cell>
          <cell r="E1177">
            <v>44414</v>
          </cell>
          <cell r="F1177" t="str">
            <v>Maragogi</v>
          </cell>
          <cell r="G1177" t="str">
            <v>Marcelo</v>
          </cell>
          <cell r="H1177">
            <v>432</v>
          </cell>
          <cell r="I1177" t="str">
            <v>Norte</v>
          </cell>
        </row>
        <row r="1178">
          <cell r="D1178">
            <v>3</v>
          </cell>
          <cell r="E1178">
            <v>44415</v>
          </cell>
          <cell r="F1178" t="str">
            <v>São Miguel dos Milagres</v>
          </cell>
          <cell r="G1178" t="str">
            <v>Guga</v>
          </cell>
          <cell r="H1178">
            <v>135</v>
          </cell>
          <cell r="I1178" t="str">
            <v>Norte</v>
          </cell>
        </row>
        <row r="1179">
          <cell r="D1179">
            <v>2</v>
          </cell>
          <cell r="E1179">
            <v>44415</v>
          </cell>
          <cell r="F1179" t="str">
            <v>São Miguel dos Milagres</v>
          </cell>
          <cell r="G1179" t="str">
            <v>Crislane</v>
          </cell>
          <cell r="H1179">
            <v>90</v>
          </cell>
          <cell r="I1179" t="str">
            <v>Norte</v>
          </cell>
        </row>
        <row r="1180">
          <cell r="D1180">
            <v>4</v>
          </cell>
          <cell r="E1180">
            <v>44415</v>
          </cell>
          <cell r="F1180" t="str">
            <v>Porto de Galinhas (PE)</v>
          </cell>
          <cell r="G1180" t="str">
            <v>Crislane</v>
          </cell>
          <cell r="H1180">
            <v>324</v>
          </cell>
          <cell r="I1180" t="str">
            <v>Norte</v>
          </cell>
        </row>
        <row r="1181">
          <cell r="D1181">
            <v>3</v>
          </cell>
          <cell r="E1181">
            <v>44415</v>
          </cell>
          <cell r="F1181" t="str">
            <v>São Miguel dos Milagres</v>
          </cell>
          <cell r="G1181" t="str">
            <v>João</v>
          </cell>
          <cell r="H1181">
            <v>135</v>
          </cell>
          <cell r="I1181" t="str">
            <v>Norte</v>
          </cell>
        </row>
        <row r="1182">
          <cell r="D1182">
            <v>3</v>
          </cell>
          <cell r="E1182">
            <v>44415</v>
          </cell>
          <cell r="F1182" t="str">
            <v>Porto de Galinhas (PE)</v>
          </cell>
          <cell r="G1182" t="str">
            <v>Pedro</v>
          </cell>
          <cell r="H1182">
            <v>243</v>
          </cell>
          <cell r="I1182" t="str">
            <v>Norte</v>
          </cell>
        </row>
        <row r="1183">
          <cell r="D1183">
            <v>3</v>
          </cell>
          <cell r="E1183">
            <v>44415</v>
          </cell>
          <cell r="F1183" t="str">
            <v>Santuário Eco Santa Teresa</v>
          </cell>
          <cell r="G1183" t="str">
            <v>Marcelo</v>
          </cell>
          <cell r="H1183">
            <v>216</v>
          </cell>
          <cell r="I1183" t="str">
            <v>Sul</v>
          </cell>
        </row>
        <row r="1184">
          <cell r="D1184">
            <v>1</v>
          </cell>
          <cell r="E1184">
            <v>44416</v>
          </cell>
          <cell r="F1184" t="str">
            <v>Porto de Galinhas (PE)</v>
          </cell>
          <cell r="G1184" t="str">
            <v>Crislane</v>
          </cell>
          <cell r="H1184">
            <v>90</v>
          </cell>
          <cell r="I1184" t="str">
            <v>Norte</v>
          </cell>
        </row>
        <row r="1185">
          <cell r="D1185">
            <v>3</v>
          </cell>
          <cell r="E1185">
            <v>44416</v>
          </cell>
          <cell r="F1185" t="str">
            <v>Praia de Carneiros (PE)</v>
          </cell>
          <cell r="G1185" t="str">
            <v>Pedro</v>
          </cell>
          <cell r="H1185">
            <v>270</v>
          </cell>
          <cell r="I1185" t="str">
            <v>Norte</v>
          </cell>
        </row>
        <row r="1186">
          <cell r="D1186">
            <v>7</v>
          </cell>
          <cell r="E1186">
            <v>44416</v>
          </cell>
          <cell r="F1186" t="str">
            <v>Corais Beach Club</v>
          </cell>
          <cell r="G1186" t="str">
            <v>Marcelo</v>
          </cell>
          <cell r="H1186">
            <v>157.5</v>
          </cell>
          <cell r="I1186" t="str">
            <v>Norte</v>
          </cell>
        </row>
        <row r="1187">
          <cell r="D1187">
            <v>1</v>
          </cell>
          <cell r="E1187">
            <v>44416</v>
          </cell>
          <cell r="F1187" t="str">
            <v>Canions do São Francisco</v>
          </cell>
          <cell r="G1187" t="str">
            <v>Marcelo</v>
          </cell>
          <cell r="H1187">
            <v>100</v>
          </cell>
          <cell r="I1187" t="str">
            <v>Sul</v>
          </cell>
        </row>
        <row r="1188">
          <cell r="D1188">
            <v>4</v>
          </cell>
          <cell r="E1188">
            <v>44417</v>
          </cell>
          <cell r="F1188" t="str">
            <v>Francês + Gunga</v>
          </cell>
          <cell r="G1188" t="str">
            <v>Crislane</v>
          </cell>
          <cell r="H1188">
            <v>90</v>
          </cell>
          <cell r="I1188" t="str">
            <v>Sul</v>
          </cell>
        </row>
        <row r="1189">
          <cell r="D1189">
            <v>4</v>
          </cell>
          <cell r="E1189">
            <v>44417</v>
          </cell>
          <cell r="F1189" t="str">
            <v>São Miguel dos Milagres</v>
          </cell>
          <cell r="G1189" t="str">
            <v>Crislane</v>
          </cell>
          <cell r="H1189">
            <v>180</v>
          </cell>
          <cell r="I1189" t="str">
            <v>Norte</v>
          </cell>
        </row>
        <row r="1190">
          <cell r="D1190">
            <v>3</v>
          </cell>
          <cell r="E1190">
            <v>44417</v>
          </cell>
          <cell r="F1190" t="str">
            <v>São Miguel dos Milagres</v>
          </cell>
          <cell r="G1190" t="str">
            <v>Crislane</v>
          </cell>
          <cell r="H1190">
            <v>135</v>
          </cell>
          <cell r="I1190" t="str">
            <v>Norte</v>
          </cell>
        </row>
        <row r="1191">
          <cell r="D1191">
            <v>3</v>
          </cell>
          <cell r="E1191">
            <v>44417</v>
          </cell>
          <cell r="F1191" t="str">
            <v>Porto de Galinhas (PE)</v>
          </cell>
          <cell r="G1191" t="str">
            <v>João</v>
          </cell>
          <cell r="H1191">
            <v>243</v>
          </cell>
          <cell r="I1191" t="str">
            <v>Norte</v>
          </cell>
        </row>
        <row r="1192">
          <cell r="D1192">
            <v>4</v>
          </cell>
          <cell r="E1192">
            <v>44417</v>
          </cell>
          <cell r="F1192" t="str">
            <v>São Miguel dos Milagres</v>
          </cell>
          <cell r="G1192" t="str">
            <v>Guga</v>
          </cell>
          <cell r="H1192">
            <v>180</v>
          </cell>
          <cell r="I1192" t="str">
            <v>Norte</v>
          </cell>
        </row>
        <row r="1193">
          <cell r="D1193">
            <v>2</v>
          </cell>
          <cell r="E1193">
            <v>44417</v>
          </cell>
          <cell r="F1193" t="str">
            <v>São Miguel dos Milagres</v>
          </cell>
          <cell r="G1193" t="str">
            <v>Crislane</v>
          </cell>
          <cell r="H1193">
            <v>90</v>
          </cell>
          <cell r="I1193" t="str">
            <v>Norte</v>
          </cell>
        </row>
        <row r="1194">
          <cell r="D1194">
            <v>1</v>
          </cell>
          <cell r="E1194">
            <v>44417</v>
          </cell>
          <cell r="F1194" t="str">
            <v>Capitão Nicolas</v>
          </cell>
          <cell r="G1194" t="str">
            <v>Pedro</v>
          </cell>
          <cell r="H1194">
            <v>35</v>
          </cell>
          <cell r="I1194" t="str">
            <v>Norte</v>
          </cell>
        </row>
        <row r="1195">
          <cell r="D1195">
            <v>1</v>
          </cell>
          <cell r="E1195">
            <v>44417</v>
          </cell>
          <cell r="F1195" t="str">
            <v>Paripueira</v>
          </cell>
          <cell r="G1195" t="str">
            <v>Crislane</v>
          </cell>
          <cell r="H1195">
            <v>25</v>
          </cell>
          <cell r="I1195" t="str">
            <v>Norte</v>
          </cell>
        </row>
        <row r="1196">
          <cell r="D1196">
            <v>2</v>
          </cell>
          <cell r="E1196">
            <v>44417</v>
          </cell>
          <cell r="F1196" t="str">
            <v>Praia de Carneiros (PE)</v>
          </cell>
          <cell r="G1196" t="str">
            <v>Ana</v>
          </cell>
          <cell r="H1196">
            <v>180</v>
          </cell>
          <cell r="I1196" t="str">
            <v>Norte</v>
          </cell>
        </row>
        <row r="1197">
          <cell r="D1197">
            <v>1</v>
          </cell>
          <cell r="E1197">
            <v>44418</v>
          </cell>
          <cell r="F1197" t="str">
            <v>Francês + Gunga</v>
          </cell>
          <cell r="G1197" t="str">
            <v>Crislane</v>
          </cell>
          <cell r="H1197">
            <v>25</v>
          </cell>
          <cell r="I1197" t="str">
            <v>Sul</v>
          </cell>
        </row>
        <row r="1198">
          <cell r="D1198">
            <v>2</v>
          </cell>
          <cell r="E1198">
            <v>44418</v>
          </cell>
          <cell r="F1198" t="str">
            <v>Maragogi</v>
          </cell>
          <cell r="G1198" t="str">
            <v>João</v>
          </cell>
          <cell r="H1198">
            <v>216</v>
          </cell>
          <cell r="I1198" t="str">
            <v>Norte</v>
          </cell>
        </row>
        <row r="1199">
          <cell r="D1199">
            <v>1</v>
          </cell>
          <cell r="E1199">
            <v>44418</v>
          </cell>
          <cell r="F1199" t="str">
            <v>Praia de Carneiros (PE)</v>
          </cell>
          <cell r="G1199" t="str">
            <v>Guga</v>
          </cell>
          <cell r="H1199">
            <v>100</v>
          </cell>
          <cell r="I1199" t="str">
            <v>Norte</v>
          </cell>
        </row>
        <row r="1200">
          <cell r="D1200">
            <v>10</v>
          </cell>
          <cell r="E1200">
            <v>44418</v>
          </cell>
          <cell r="F1200" t="str">
            <v>Porto de Galinhas (PE)</v>
          </cell>
          <cell r="G1200" t="str">
            <v>Marcelo</v>
          </cell>
          <cell r="H1200">
            <v>810</v>
          </cell>
          <cell r="I1200" t="str">
            <v>Norte</v>
          </cell>
        </row>
        <row r="1201">
          <cell r="D1201">
            <v>3</v>
          </cell>
          <cell r="E1201">
            <v>44418</v>
          </cell>
          <cell r="F1201" t="str">
            <v>Maragogi</v>
          </cell>
          <cell r="G1201" t="str">
            <v>João</v>
          </cell>
          <cell r="H1201">
            <v>324</v>
          </cell>
          <cell r="I1201" t="str">
            <v>Norte</v>
          </cell>
        </row>
        <row r="1202">
          <cell r="D1202">
            <v>2</v>
          </cell>
          <cell r="E1202">
            <v>44418</v>
          </cell>
          <cell r="F1202" t="str">
            <v>Praia de Carneiros (PE)</v>
          </cell>
          <cell r="G1202" t="str">
            <v>Crislane</v>
          </cell>
          <cell r="H1202">
            <v>180</v>
          </cell>
          <cell r="I1202" t="str">
            <v>Norte</v>
          </cell>
        </row>
        <row r="1203">
          <cell r="D1203">
            <v>3</v>
          </cell>
          <cell r="E1203">
            <v>44418</v>
          </cell>
          <cell r="F1203" t="str">
            <v>Capitão Nicolas</v>
          </cell>
          <cell r="G1203" t="str">
            <v>Guga</v>
          </cell>
          <cell r="H1203">
            <v>94.5</v>
          </cell>
          <cell r="I1203" t="str">
            <v>Norte</v>
          </cell>
        </row>
        <row r="1204">
          <cell r="D1204">
            <v>4</v>
          </cell>
          <cell r="E1204">
            <v>44419</v>
          </cell>
          <cell r="F1204" t="str">
            <v>Porto de Galinhas (PE)</v>
          </cell>
          <cell r="G1204" t="str">
            <v>Crislane</v>
          </cell>
          <cell r="H1204">
            <v>324</v>
          </cell>
          <cell r="I1204" t="str">
            <v>Norte</v>
          </cell>
        </row>
        <row r="1205">
          <cell r="D1205">
            <v>1</v>
          </cell>
          <cell r="E1205">
            <v>44419</v>
          </cell>
          <cell r="F1205" t="str">
            <v>Porto de Galinhas (PE)</v>
          </cell>
          <cell r="G1205" t="str">
            <v>João</v>
          </cell>
          <cell r="H1205">
            <v>90</v>
          </cell>
          <cell r="I1205" t="str">
            <v>Norte</v>
          </cell>
        </row>
        <row r="1206">
          <cell r="D1206">
            <v>3</v>
          </cell>
          <cell r="E1206">
            <v>44419</v>
          </cell>
          <cell r="F1206" t="str">
            <v>Porto de Galinhas (PE)</v>
          </cell>
          <cell r="G1206" t="str">
            <v>Ana</v>
          </cell>
          <cell r="H1206">
            <v>243</v>
          </cell>
          <cell r="I1206" t="str">
            <v>Norte</v>
          </cell>
        </row>
        <row r="1207">
          <cell r="D1207">
            <v>2</v>
          </cell>
          <cell r="E1207">
            <v>44419</v>
          </cell>
          <cell r="F1207" t="str">
            <v>Porto de Galinhas (PE)</v>
          </cell>
          <cell r="G1207" t="str">
            <v>Guga</v>
          </cell>
          <cell r="H1207">
            <v>162</v>
          </cell>
          <cell r="I1207" t="str">
            <v>Norte</v>
          </cell>
        </row>
        <row r="1208">
          <cell r="D1208">
            <v>3</v>
          </cell>
          <cell r="E1208">
            <v>44419</v>
          </cell>
          <cell r="F1208" t="str">
            <v>Praia de Carneiros (PE)</v>
          </cell>
          <cell r="G1208" t="str">
            <v>Guga</v>
          </cell>
          <cell r="H1208">
            <v>270</v>
          </cell>
          <cell r="I1208" t="str">
            <v>Norte</v>
          </cell>
        </row>
        <row r="1209">
          <cell r="D1209">
            <v>4</v>
          </cell>
          <cell r="E1209">
            <v>44420</v>
          </cell>
          <cell r="F1209" t="str">
            <v>Francês + Gunga</v>
          </cell>
          <cell r="G1209" t="str">
            <v>Ana</v>
          </cell>
          <cell r="H1209">
            <v>90</v>
          </cell>
          <cell r="I1209" t="str">
            <v>Sul</v>
          </cell>
        </row>
        <row r="1210">
          <cell r="D1210">
            <v>2</v>
          </cell>
          <cell r="E1210">
            <v>44420</v>
          </cell>
          <cell r="F1210" t="str">
            <v>9 Ilhas</v>
          </cell>
          <cell r="G1210" t="str">
            <v>João</v>
          </cell>
          <cell r="H1210">
            <v>162</v>
          </cell>
          <cell r="I1210" t="str">
            <v>Sul</v>
          </cell>
        </row>
        <row r="1211">
          <cell r="D1211">
            <v>3</v>
          </cell>
          <cell r="E1211">
            <v>44421</v>
          </cell>
          <cell r="F1211" t="str">
            <v>Francês + Gunga</v>
          </cell>
          <cell r="G1211" t="str">
            <v>Ana</v>
          </cell>
          <cell r="H1211">
            <v>67.5</v>
          </cell>
          <cell r="I1211" t="str">
            <v>Sul</v>
          </cell>
        </row>
        <row r="1212">
          <cell r="D1212">
            <v>2</v>
          </cell>
          <cell r="E1212">
            <v>44421</v>
          </cell>
          <cell r="F1212" t="str">
            <v>São Miguel dos Milagres</v>
          </cell>
          <cell r="G1212" t="str">
            <v>João</v>
          </cell>
          <cell r="H1212">
            <v>90</v>
          </cell>
          <cell r="I1212" t="str">
            <v>Norte</v>
          </cell>
        </row>
        <row r="1213">
          <cell r="D1213">
            <v>5</v>
          </cell>
          <cell r="E1213">
            <v>44421</v>
          </cell>
          <cell r="F1213" t="str">
            <v>Maragogi</v>
          </cell>
          <cell r="G1213" t="str">
            <v>Ana</v>
          </cell>
          <cell r="H1213">
            <v>540</v>
          </cell>
          <cell r="I1213" t="str">
            <v>Norte</v>
          </cell>
        </row>
        <row r="1214">
          <cell r="D1214">
            <v>3</v>
          </cell>
          <cell r="E1214">
            <v>44421</v>
          </cell>
          <cell r="F1214" t="str">
            <v>Foz do São Francisco</v>
          </cell>
          <cell r="G1214" t="str">
            <v>Ana</v>
          </cell>
          <cell r="H1214">
            <v>135</v>
          </cell>
          <cell r="I1214" t="str">
            <v>Sul</v>
          </cell>
        </row>
        <row r="1215">
          <cell r="D1215">
            <v>9</v>
          </cell>
          <cell r="E1215">
            <v>44421</v>
          </cell>
          <cell r="F1215" t="str">
            <v>Canions do São Francisco</v>
          </cell>
          <cell r="G1215" t="str">
            <v>Ana</v>
          </cell>
          <cell r="H1215">
            <v>810</v>
          </cell>
          <cell r="I1215" t="str">
            <v>Sul</v>
          </cell>
        </row>
        <row r="1216">
          <cell r="D1216">
            <v>3</v>
          </cell>
          <cell r="E1216">
            <v>44421</v>
          </cell>
          <cell r="F1216" t="str">
            <v>Santuário Eco Santa Teresa</v>
          </cell>
          <cell r="G1216" t="str">
            <v>Marcelo</v>
          </cell>
          <cell r="H1216">
            <v>216</v>
          </cell>
          <cell r="I1216" t="str">
            <v>Sul</v>
          </cell>
        </row>
        <row r="1217">
          <cell r="D1217">
            <v>1</v>
          </cell>
          <cell r="E1217">
            <v>44421</v>
          </cell>
          <cell r="F1217" t="str">
            <v>Maragogi</v>
          </cell>
          <cell r="G1217" t="str">
            <v>Marcelo</v>
          </cell>
          <cell r="H1217">
            <v>120</v>
          </cell>
          <cell r="I1217" t="str">
            <v>Norte</v>
          </cell>
        </row>
        <row r="1218">
          <cell r="D1218">
            <v>2</v>
          </cell>
          <cell r="E1218">
            <v>44421</v>
          </cell>
          <cell r="F1218" t="str">
            <v>9 Ilhas</v>
          </cell>
          <cell r="G1218" t="str">
            <v>Ana</v>
          </cell>
          <cell r="H1218">
            <v>162</v>
          </cell>
          <cell r="I1218" t="str">
            <v>Sul</v>
          </cell>
        </row>
        <row r="1219">
          <cell r="D1219">
            <v>1</v>
          </cell>
          <cell r="E1219">
            <v>44421</v>
          </cell>
          <cell r="F1219" t="str">
            <v>São Miguel dos Milagres</v>
          </cell>
          <cell r="G1219" t="str">
            <v>Ana</v>
          </cell>
          <cell r="H1219">
            <v>50</v>
          </cell>
          <cell r="I1219" t="str">
            <v>Norte</v>
          </cell>
        </row>
        <row r="1220">
          <cell r="D1220">
            <v>3</v>
          </cell>
          <cell r="E1220">
            <v>44422</v>
          </cell>
          <cell r="F1220" t="str">
            <v>Francês + Gunga</v>
          </cell>
          <cell r="G1220" t="str">
            <v>Ana</v>
          </cell>
          <cell r="H1220">
            <v>67.5</v>
          </cell>
          <cell r="I1220" t="str">
            <v>Sul</v>
          </cell>
        </row>
        <row r="1221">
          <cell r="D1221">
            <v>1</v>
          </cell>
          <cell r="E1221">
            <v>44422</v>
          </cell>
          <cell r="F1221" t="str">
            <v>Porto de Galinhas (PE)</v>
          </cell>
          <cell r="G1221" t="str">
            <v>João</v>
          </cell>
          <cell r="H1221">
            <v>90</v>
          </cell>
          <cell r="I1221" t="str">
            <v>Norte</v>
          </cell>
        </row>
        <row r="1222">
          <cell r="D1222">
            <v>3</v>
          </cell>
          <cell r="E1222">
            <v>44422</v>
          </cell>
          <cell r="F1222" t="str">
            <v>Capitão Nicolas</v>
          </cell>
          <cell r="G1222" t="str">
            <v>Crislane</v>
          </cell>
          <cell r="H1222">
            <v>94.5</v>
          </cell>
          <cell r="I1222" t="str">
            <v>Norte</v>
          </cell>
        </row>
        <row r="1223">
          <cell r="D1223">
            <v>2</v>
          </cell>
          <cell r="E1223">
            <v>44422</v>
          </cell>
          <cell r="F1223" t="str">
            <v>Corais Beach Club</v>
          </cell>
          <cell r="G1223" t="str">
            <v>Guga</v>
          </cell>
          <cell r="H1223">
            <v>45</v>
          </cell>
          <cell r="I1223" t="str">
            <v>Norte</v>
          </cell>
        </row>
        <row r="1224">
          <cell r="D1224">
            <v>1</v>
          </cell>
          <cell r="E1224">
            <v>44422</v>
          </cell>
          <cell r="F1224" t="str">
            <v>Corais Beach Club</v>
          </cell>
          <cell r="G1224" t="str">
            <v>Marcelo</v>
          </cell>
          <cell r="H1224">
            <v>25</v>
          </cell>
          <cell r="I1224" t="str">
            <v>Norte</v>
          </cell>
        </row>
        <row r="1225">
          <cell r="D1225">
            <v>3</v>
          </cell>
          <cell r="E1225">
            <v>44422</v>
          </cell>
          <cell r="F1225" t="str">
            <v>Foz do São Francisco</v>
          </cell>
          <cell r="G1225" t="str">
            <v>João</v>
          </cell>
          <cell r="H1225">
            <v>135</v>
          </cell>
          <cell r="I1225" t="str">
            <v>Sul</v>
          </cell>
        </row>
        <row r="1226">
          <cell r="D1226">
            <v>4</v>
          </cell>
          <cell r="E1226">
            <v>44423</v>
          </cell>
          <cell r="F1226" t="str">
            <v>Francês + Gunga</v>
          </cell>
          <cell r="G1226" t="str">
            <v>Crislane</v>
          </cell>
          <cell r="H1226">
            <v>90</v>
          </cell>
          <cell r="I1226" t="str">
            <v>Sul</v>
          </cell>
        </row>
        <row r="1227">
          <cell r="D1227">
            <v>3</v>
          </cell>
          <cell r="E1227">
            <v>44423</v>
          </cell>
          <cell r="F1227" t="str">
            <v>Maragogi</v>
          </cell>
          <cell r="G1227" t="str">
            <v>Guga</v>
          </cell>
          <cell r="H1227">
            <v>324</v>
          </cell>
          <cell r="I1227" t="str">
            <v>Norte</v>
          </cell>
        </row>
        <row r="1228">
          <cell r="D1228">
            <v>4</v>
          </cell>
          <cell r="E1228">
            <v>44423</v>
          </cell>
          <cell r="F1228" t="str">
            <v>Porto de Galinhas (PE)</v>
          </cell>
          <cell r="G1228" t="str">
            <v>Guga</v>
          </cell>
          <cell r="H1228">
            <v>324</v>
          </cell>
          <cell r="I1228" t="str">
            <v>Norte</v>
          </cell>
        </row>
        <row r="1229">
          <cell r="D1229">
            <v>6</v>
          </cell>
          <cell r="E1229">
            <v>44423</v>
          </cell>
          <cell r="F1229" t="str">
            <v>Dunas de Marapé</v>
          </cell>
          <cell r="G1229" t="str">
            <v>Marcelo</v>
          </cell>
          <cell r="H1229">
            <v>270</v>
          </cell>
          <cell r="I1229" t="str">
            <v>Sul</v>
          </cell>
        </row>
        <row r="1230">
          <cell r="D1230">
            <v>3</v>
          </cell>
          <cell r="E1230">
            <v>44423</v>
          </cell>
          <cell r="F1230" t="str">
            <v>Dunas de Marapé</v>
          </cell>
          <cell r="G1230" t="str">
            <v>Ana</v>
          </cell>
          <cell r="H1230">
            <v>135</v>
          </cell>
          <cell r="I1230" t="str">
            <v>Sul</v>
          </cell>
        </row>
        <row r="1231">
          <cell r="D1231">
            <v>1</v>
          </cell>
          <cell r="E1231">
            <v>44424</v>
          </cell>
          <cell r="F1231" t="str">
            <v>Porto de Galinhas (PE)</v>
          </cell>
          <cell r="G1231" t="str">
            <v>Crislane</v>
          </cell>
          <cell r="H1231">
            <v>90</v>
          </cell>
          <cell r="I1231" t="str">
            <v>Norte</v>
          </cell>
        </row>
        <row r="1232">
          <cell r="D1232">
            <v>3</v>
          </cell>
          <cell r="E1232">
            <v>44424</v>
          </cell>
          <cell r="F1232" t="str">
            <v>São Miguel dos Milagres</v>
          </cell>
          <cell r="G1232" t="str">
            <v>Crislane</v>
          </cell>
          <cell r="H1232">
            <v>135</v>
          </cell>
          <cell r="I1232" t="str">
            <v>Norte</v>
          </cell>
        </row>
        <row r="1233">
          <cell r="D1233">
            <v>4</v>
          </cell>
          <cell r="E1233">
            <v>44425</v>
          </cell>
          <cell r="F1233" t="str">
            <v>Maragogi</v>
          </cell>
          <cell r="G1233" t="str">
            <v>Ana</v>
          </cell>
          <cell r="H1233">
            <v>432</v>
          </cell>
          <cell r="I1233" t="str">
            <v>Norte</v>
          </cell>
        </row>
        <row r="1234">
          <cell r="D1234">
            <v>2</v>
          </cell>
          <cell r="E1234">
            <v>44425</v>
          </cell>
          <cell r="F1234" t="str">
            <v>Porto de Galinhas (PE)</v>
          </cell>
          <cell r="G1234" t="str">
            <v>João</v>
          </cell>
          <cell r="H1234">
            <v>162</v>
          </cell>
          <cell r="I1234" t="str">
            <v>Norte</v>
          </cell>
        </row>
        <row r="1235">
          <cell r="D1235">
            <v>2</v>
          </cell>
          <cell r="E1235">
            <v>44425</v>
          </cell>
          <cell r="F1235" t="str">
            <v>Corais Beach Club</v>
          </cell>
          <cell r="G1235" t="str">
            <v>João</v>
          </cell>
          <cell r="H1235">
            <v>45</v>
          </cell>
          <cell r="I1235" t="str">
            <v>Norte</v>
          </cell>
        </row>
        <row r="1236">
          <cell r="D1236">
            <v>1</v>
          </cell>
          <cell r="E1236">
            <v>44425</v>
          </cell>
          <cell r="F1236" t="str">
            <v>Francês + Gunga</v>
          </cell>
          <cell r="G1236" t="str">
            <v>Guga</v>
          </cell>
          <cell r="H1236">
            <v>25</v>
          </cell>
          <cell r="I1236" t="str">
            <v>Sul</v>
          </cell>
        </row>
        <row r="1237">
          <cell r="D1237">
            <v>1</v>
          </cell>
          <cell r="E1237">
            <v>44426</v>
          </cell>
          <cell r="F1237" t="str">
            <v>Francês + Gunga</v>
          </cell>
          <cell r="G1237" t="str">
            <v>Guga</v>
          </cell>
          <cell r="H1237">
            <v>25</v>
          </cell>
          <cell r="I1237" t="str">
            <v>Sul</v>
          </cell>
        </row>
        <row r="1238">
          <cell r="D1238">
            <v>2</v>
          </cell>
          <cell r="E1238">
            <v>44426</v>
          </cell>
          <cell r="F1238" t="str">
            <v>Maragogi</v>
          </cell>
          <cell r="G1238" t="str">
            <v>Crislane</v>
          </cell>
          <cell r="H1238">
            <v>216</v>
          </cell>
          <cell r="I1238" t="str">
            <v>Norte</v>
          </cell>
        </row>
        <row r="1239">
          <cell r="D1239">
            <v>1</v>
          </cell>
          <cell r="E1239">
            <v>44426</v>
          </cell>
          <cell r="F1239" t="str">
            <v>Porto de Galinhas (PE)</v>
          </cell>
          <cell r="G1239" t="str">
            <v>Marcelo</v>
          </cell>
          <cell r="H1239">
            <v>90</v>
          </cell>
          <cell r="I1239" t="str">
            <v>Norte</v>
          </cell>
        </row>
        <row r="1240">
          <cell r="D1240">
            <v>4</v>
          </cell>
          <cell r="E1240">
            <v>44426</v>
          </cell>
          <cell r="F1240" t="str">
            <v>São Miguel dos Milagres</v>
          </cell>
          <cell r="G1240" t="str">
            <v>Crislane</v>
          </cell>
          <cell r="H1240">
            <v>180</v>
          </cell>
          <cell r="I1240" t="str">
            <v>Norte</v>
          </cell>
        </row>
        <row r="1241">
          <cell r="D1241">
            <v>1</v>
          </cell>
          <cell r="E1241">
            <v>44426</v>
          </cell>
          <cell r="F1241" t="str">
            <v>Hibiscus Beach Club (Ipioca)</v>
          </cell>
          <cell r="G1241" t="str">
            <v>Guga</v>
          </cell>
          <cell r="H1241">
            <v>25</v>
          </cell>
          <cell r="I1241" t="str">
            <v>Norte</v>
          </cell>
        </row>
        <row r="1242">
          <cell r="D1242">
            <v>3</v>
          </cell>
          <cell r="E1242">
            <v>44426</v>
          </cell>
          <cell r="F1242" t="str">
            <v>Foz do São Francisco</v>
          </cell>
          <cell r="G1242" t="str">
            <v>Marcelo</v>
          </cell>
          <cell r="H1242">
            <v>135</v>
          </cell>
          <cell r="I1242" t="str">
            <v>Sul</v>
          </cell>
        </row>
        <row r="1243">
          <cell r="D1243">
            <v>2</v>
          </cell>
          <cell r="E1243">
            <v>44426</v>
          </cell>
          <cell r="F1243" t="str">
            <v>Foz do São Francisco</v>
          </cell>
          <cell r="G1243" t="str">
            <v>Marcelo</v>
          </cell>
          <cell r="H1243">
            <v>90</v>
          </cell>
          <cell r="I1243" t="str">
            <v>Sul</v>
          </cell>
        </row>
        <row r="1244">
          <cell r="D1244">
            <v>2</v>
          </cell>
          <cell r="E1244">
            <v>44426</v>
          </cell>
          <cell r="F1244" t="str">
            <v>Corais Beach Club</v>
          </cell>
          <cell r="G1244" t="str">
            <v>Crislane</v>
          </cell>
          <cell r="H1244">
            <v>45</v>
          </cell>
          <cell r="I1244" t="str">
            <v>Norte</v>
          </cell>
        </row>
        <row r="1245">
          <cell r="D1245">
            <v>4</v>
          </cell>
          <cell r="E1245">
            <v>44426</v>
          </cell>
          <cell r="F1245" t="str">
            <v>Francês + Gunga</v>
          </cell>
          <cell r="G1245" t="str">
            <v>Guga</v>
          </cell>
          <cell r="H1245">
            <v>90</v>
          </cell>
          <cell r="I1245" t="str">
            <v>Sul</v>
          </cell>
        </row>
        <row r="1246">
          <cell r="D1246">
            <v>3</v>
          </cell>
          <cell r="E1246">
            <v>44427</v>
          </cell>
          <cell r="F1246" t="str">
            <v>São Miguel dos Milagres</v>
          </cell>
          <cell r="G1246" t="str">
            <v>João</v>
          </cell>
          <cell r="H1246">
            <v>135</v>
          </cell>
          <cell r="I1246" t="str">
            <v>Norte</v>
          </cell>
        </row>
        <row r="1247">
          <cell r="D1247">
            <v>3</v>
          </cell>
          <cell r="E1247">
            <v>44427</v>
          </cell>
          <cell r="F1247" t="str">
            <v>Maragogi</v>
          </cell>
          <cell r="G1247" t="str">
            <v>Ana</v>
          </cell>
          <cell r="H1247">
            <v>324</v>
          </cell>
          <cell r="I1247" t="str">
            <v>Norte</v>
          </cell>
        </row>
        <row r="1248">
          <cell r="D1248">
            <v>3</v>
          </cell>
          <cell r="E1248">
            <v>44427</v>
          </cell>
          <cell r="F1248" t="str">
            <v>São Miguel dos Milagres</v>
          </cell>
          <cell r="G1248" t="str">
            <v>Ana</v>
          </cell>
          <cell r="H1248">
            <v>135</v>
          </cell>
          <cell r="I1248" t="str">
            <v>Norte</v>
          </cell>
        </row>
        <row r="1249">
          <cell r="D1249">
            <v>4</v>
          </cell>
          <cell r="E1249">
            <v>44427</v>
          </cell>
          <cell r="F1249" t="str">
            <v>Porto de Galinhas (PE)</v>
          </cell>
          <cell r="G1249" t="str">
            <v>Crislane</v>
          </cell>
          <cell r="H1249">
            <v>324</v>
          </cell>
          <cell r="I1249" t="str">
            <v>Norte</v>
          </cell>
        </row>
        <row r="1250">
          <cell r="D1250">
            <v>1</v>
          </cell>
          <cell r="E1250">
            <v>44427</v>
          </cell>
          <cell r="F1250" t="str">
            <v>Maragogi</v>
          </cell>
          <cell r="G1250" t="str">
            <v>Ana</v>
          </cell>
          <cell r="H1250">
            <v>120</v>
          </cell>
          <cell r="I1250" t="str">
            <v>Norte</v>
          </cell>
        </row>
        <row r="1251">
          <cell r="D1251">
            <v>1</v>
          </cell>
          <cell r="E1251">
            <v>44427</v>
          </cell>
          <cell r="F1251" t="str">
            <v>Francês + Gunga</v>
          </cell>
          <cell r="G1251" t="str">
            <v>Crislane</v>
          </cell>
          <cell r="H1251">
            <v>25</v>
          </cell>
          <cell r="I1251" t="str">
            <v>Sul</v>
          </cell>
        </row>
        <row r="1252">
          <cell r="D1252">
            <v>2</v>
          </cell>
          <cell r="E1252">
            <v>44428</v>
          </cell>
          <cell r="F1252" t="str">
            <v>Maragogi</v>
          </cell>
          <cell r="G1252" t="str">
            <v>João</v>
          </cell>
          <cell r="H1252">
            <v>216</v>
          </cell>
          <cell r="I1252" t="str">
            <v>Norte</v>
          </cell>
        </row>
        <row r="1253">
          <cell r="D1253">
            <v>2</v>
          </cell>
          <cell r="E1253">
            <v>44428</v>
          </cell>
          <cell r="F1253" t="str">
            <v>Maragogi</v>
          </cell>
          <cell r="G1253" t="str">
            <v>Crislane</v>
          </cell>
          <cell r="H1253">
            <v>216</v>
          </cell>
          <cell r="I1253" t="str">
            <v>Norte</v>
          </cell>
        </row>
        <row r="1254">
          <cell r="D1254">
            <v>2</v>
          </cell>
          <cell r="E1254">
            <v>44428</v>
          </cell>
          <cell r="F1254" t="str">
            <v>Porto de Galinhas (PE)</v>
          </cell>
          <cell r="G1254" t="str">
            <v>João</v>
          </cell>
          <cell r="H1254">
            <v>162</v>
          </cell>
          <cell r="I1254" t="str">
            <v>Norte</v>
          </cell>
        </row>
        <row r="1255">
          <cell r="D1255">
            <v>2</v>
          </cell>
          <cell r="E1255">
            <v>44429</v>
          </cell>
          <cell r="F1255" t="str">
            <v>Francês + Gunga</v>
          </cell>
          <cell r="G1255" t="str">
            <v>Guga</v>
          </cell>
          <cell r="H1255">
            <v>45</v>
          </cell>
          <cell r="I1255" t="str">
            <v>Sul</v>
          </cell>
        </row>
        <row r="1256">
          <cell r="D1256">
            <v>2</v>
          </cell>
          <cell r="E1256">
            <v>44429</v>
          </cell>
          <cell r="F1256" t="str">
            <v>Maragogi</v>
          </cell>
          <cell r="G1256" t="str">
            <v>Ana</v>
          </cell>
          <cell r="H1256">
            <v>216</v>
          </cell>
          <cell r="I1256" t="str">
            <v>Norte</v>
          </cell>
        </row>
        <row r="1257">
          <cell r="D1257">
            <v>1</v>
          </cell>
          <cell r="E1257">
            <v>44429</v>
          </cell>
          <cell r="F1257" t="str">
            <v>Maragogi</v>
          </cell>
          <cell r="G1257" t="str">
            <v>Guga</v>
          </cell>
          <cell r="H1257">
            <v>120</v>
          </cell>
          <cell r="I1257" t="str">
            <v>Norte</v>
          </cell>
        </row>
        <row r="1258">
          <cell r="D1258">
            <v>3</v>
          </cell>
          <cell r="E1258">
            <v>44429</v>
          </cell>
          <cell r="F1258" t="str">
            <v>Praia de Carneiros (PE)</v>
          </cell>
          <cell r="G1258" t="str">
            <v>Ana</v>
          </cell>
          <cell r="H1258">
            <v>270</v>
          </cell>
          <cell r="I1258" t="str">
            <v>Norte</v>
          </cell>
        </row>
        <row r="1259">
          <cell r="D1259">
            <v>2</v>
          </cell>
          <cell r="E1259">
            <v>44429</v>
          </cell>
          <cell r="F1259" t="str">
            <v>Corais Beach Club</v>
          </cell>
          <cell r="G1259" t="str">
            <v>Ana</v>
          </cell>
          <cell r="H1259">
            <v>45</v>
          </cell>
          <cell r="I1259" t="str">
            <v>Norte</v>
          </cell>
        </row>
        <row r="1260">
          <cell r="D1260">
            <v>3</v>
          </cell>
          <cell r="E1260">
            <v>44429</v>
          </cell>
          <cell r="F1260" t="str">
            <v>Porto de Galinhas (PE)</v>
          </cell>
          <cell r="G1260" t="str">
            <v>João</v>
          </cell>
          <cell r="H1260">
            <v>243</v>
          </cell>
          <cell r="I1260" t="str">
            <v>Norte</v>
          </cell>
        </row>
        <row r="1261">
          <cell r="D1261">
            <v>4</v>
          </cell>
          <cell r="E1261">
            <v>44430</v>
          </cell>
          <cell r="F1261" t="str">
            <v>Maragogi</v>
          </cell>
          <cell r="G1261" t="str">
            <v>Ana</v>
          </cell>
          <cell r="H1261">
            <v>432</v>
          </cell>
          <cell r="I1261" t="str">
            <v>Norte</v>
          </cell>
        </row>
        <row r="1262">
          <cell r="D1262">
            <v>2</v>
          </cell>
          <cell r="E1262">
            <v>44430</v>
          </cell>
          <cell r="F1262" t="str">
            <v>Francês + Gunga</v>
          </cell>
          <cell r="G1262" t="str">
            <v>Crislane</v>
          </cell>
          <cell r="H1262">
            <v>45</v>
          </cell>
          <cell r="I1262" t="str">
            <v>Sul</v>
          </cell>
        </row>
        <row r="1263">
          <cell r="D1263">
            <v>3</v>
          </cell>
          <cell r="E1263">
            <v>44430</v>
          </cell>
          <cell r="F1263" t="str">
            <v>São Miguel dos Milagres</v>
          </cell>
          <cell r="G1263" t="str">
            <v>Guga</v>
          </cell>
          <cell r="H1263">
            <v>135</v>
          </cell>
          <cell r="I1263" t="str">
            <v>Norte</v>
          </cell>
        </row>
        <row r="1264">
          <cell r="D1264">
            <v>3</v>
          </cell>
          <cell r="E1264">
            <v>44430</v>
          </cell>
          <cell r="F1264" t="str">
            <v>Foz do São Francisco</v>
          </cell>
          <cell r="G1264" t="str">
            <v>Crislane</v>
          </cell>
          <cell r="H1264">
            <v>135</v>
          </cell>
          <cell r="I1264" t="str">
            <v>Sul</v>
          </cell>
        </row>
        <row r="1265">
          <cell r="D1265">
            <v>4</v>
          </cell>
          <cell r="E1265">
            <v>44430</v>
          </cell>
          <cell r="F1265" t="str">
            <v>Canions do São Francisco</v>
          </cell>
          <cell r="G1265" t="str">
            <v>Pedro</v>
          </cell>
          <cell r="H1265">
            <v>360</v>
          </cell>
          <cell r="I1265" t="str">
            <v>Sul</v>
          </cell>
        </row>
        <row r="1266">
          <cell r="D1266">
            <v>3</v>
          </cell>
          <cell r="E1266">
            <v>44431</v>
          </cell>
          <cell r="F1266" t="str">
            <v>Francês + Gunga</v>
          </cell>
          <cell r="G1266" t="str">
            <v>Crislane</v>
          </cell>
          <cell r="H1266">
            <v>67.5</v>
          </cell>
          <cell r="I1266" t="str">
            <v>Sul</v>
          </cell>
        </row>
        <row r="1267">
          <cell r="D1267">
            <v>2</v>
          </cell>
          <cell r="E1267">
            <v>44431</v>
          </cell>
          <cell r="F1267" t="str">
            <v>São Miguel dos Milagres</v>
          </cell>
          <cell r="G1267" t="str">
            <v>João</v>
          </cell>
          <cell r="H1267">
            <v>90</v>
          </cell>
          <cell r="I1267" t="str">
            <v>Norte</v>
          </cell>
        </row>
        <row r="1268">
          <cell r="D1268">
            <v>3</v>
          </cell>
          <cell r="E1268">
            <v>44431</v>
          </cell>
          <cell r="F1268" t="str">
            <v>Hibiscus Beach Club (Ipioca)</v>
          </cell>
          <cell r="G1268" t="str">
            <v>João</v>
          </cell>
          <cell r="H1268">
            <v>67.5</v>
          </cell>
          <cell r="I1268" t="str">
            <v>Norte</v>
          </cell>
        </row>
        <row r="1269">
          <cell r="D1269">
            <v>4</v>
          </cell>
          <cell r="E1269">
            <v>44431</v>
          </cell>
          <cell r="F1269" t="str">
            <v>Porto de Galinhas (PE)</v>
          </cell>
          <cell r="G1269" t="str">
            <v>João</v>
          </cell>
          <cell r="H1269">
            <v>324</v>
          </cell>
          <cell r="I1269" t="str">
            <v>Norte</v>
          </cell>
        </row>
        <row r="1270">
          <cell r="D1270">
            <v>2</v>
          </cell>
          <cell r="E1270">
            <v>44431</v>
          </cell>
          <cell r="F1270" t="str">
            <v>Maragogi</v>
          </cell>
          <cell r="G1270" t="str">
            <v>Pedro</v>
          </cell>
          <cell r="H1270">
            <v>216</v>
          </cell>
          <cell r="I1270" t="str">
            <v>Norte</v>
          </cell>
        </row>
        <row r="1271">
          <cell r="D1271">
            <v>1</v>
          </cell>
          <cell r="E1271">
            <v>44432</v>
          </cell>
          <cell r="F1271" t="str">
            <v>Maragogi</v>
          </cell>
          <cell r="G1271" t="str">
            <v>Ana</v>
          </cell>
          <cell r="H1271">
            <v>120</v>
          </cell>
          <cell r="I1271" t="str">
            <v>Norte</v>
          </cell>
        </row>
        <row r="1272">
          <cell r="D1272">
            <v>2</v>
          </cell>
          <cell r="E1272">
            <v>44432</v>
          </cell>
          <cell r="F1272" t="str">
            <v>Porto de Galinhas (PE)</v>
          </cell>
          <cell r="G1272" t="str">
            <v>João</v>
          </cell>
          <cell r="H1272">
            <v>162</v>
          </cell>
          <cell r="I1272" t="str">
            <v>Norte</v>
          </cell>
        </row>
        <row r="1273">
          <cell r="D1273">
            <v>3</v>
          </cell>
          <cell r="E1273">
            <v>44432</v>
          </cell>
          <cell r="F1273" t="str">
            <v>Maragogi</v>
          </cell>
          <cell r="G1273" t="str">
            <v>Pedro</v>
          </cell>
          <cell r="H1273">
            <v>324</v>
          </cell>
          <cell r="I1273" t="str">
            <v>Norte</v>
          </cell>
        </row>
        <row r="1274">
          <cell r="D1274">
            <v>2</v>
          </cell>
          <cell r="E1274">
            <v>44432</v>
          </cell>
          <cell r="F1274" t="str">
            <v>9 Ilhas</v>
          </cell>
          <cell r="G1274" t="str">
            <v>Ana</v>
          </cell>
          <cell r="H1274">
            <v>162</v>
          </cell>
          <cell r="I1274" t="str">
            <v>Sul</v>
          </cell>
        </row>
        <row r="1275">
          <cell r="D1275">
            <v>4</v>
          </cell>
          <cell r="E1275">
            <v>44432</v>
          </cell>
          <cell r="F1275" t="str">
            <v>Santuário Eco Santa Teresa</v>
          </cell>
          <cell r="G1275" t="str">
            <v>Crislane</v>
          </cell>
          <cell r="H1275">
            <v>288</v>
          </cell>
          <cell r="I1275" t="str">
            <v>Sul</v>
          </cell>
        </row>
        <row r="1276">
          <cell r="D1276">
            <v>1</v>
          </cell>
          <cell r="E1276">
            <v>44432</v>
          </cell>
          <cell r="F1276" t="str">
            <v>Capitão Nicolas</v>
          </cell>
          <cell r="G1276" t="str">
            <v>Pedro</v>
          </cell>
          <cell r="H1276">
            <v>35</v>
          </cell>
          <cell r="I1276" t="str">
            <v>Norte</v>
          </cell>
        </row>
        <row r="1277">
          <cell r="D1277">
            <v>2</v>
          </cell>
          <cell r="E1277">
            <v>44432</v>
          </cell>
          <cell r="F1277" t="str">
            <v>Canions do São Francisco</v>
          </cell>
          <cell r="G1277" t="str">
            <v>Ana</v>
          </cell>
          <cell r="H1277">
            <v>180</v>
          </cell>
          <cell r="I1277" t="str">
            <v>Sul</v>
          </cell>
        </row>
        <row r="1278">
          <cell r="D1278">
            <v>3</v>
          </cell>
          <cell r="E1278">
            <v>44432</v>
          </cell>
          <cell r="F1278" t="str">
            <v>Hibiscus Beach Club (Ipioca)</v>
          </cell>
          <cell r="G1278" t="str">
            <v>Crislane</v>
          </cell>
          <cell r="H1278">
            <v>67.5</v>
          </cell>
          <cell r="I1278" t="str">
            <v>Norte</v>
          </cell>
        </row>
        <row r="1279">
          <cell r="D1279">
            <v>3</v>
          </cell>
          <cell r="E1279">
            <v>44433</v>
          </cell>
          <cell r="F1279" t="str">
            <v>Maragogi</v>
          </cell>
          <cell r="G1279" t="str">
            <v>Guga</v>
          </cell>
          <cell r="H1279">
            <v>324</v>
          </cell>
          <cell r="I1279" t="str">
            <v>Norte</v>
          </cell>
        </row>
        <row r="1280">
          <cell r="D1280">
            <v>4</v>
          </cell>
          <cell r="E1280">
            <v>44433</v>
          </cell>
          <cell r="F1280" t="str">
            <v>Maragogi</v>
          </cell>
          <cell r="G1280" t="str">
            <v>Ana</v>
          </cell>
          <cell r="H1280">
            <v>432</v>
          </cell>
          <cell r="I1280" t="str">
            <v>Norte</v>
          </cell>
        </row>
        <row r="1281">
          <cell r="D1281">
            <v>1</v>
          </cell>
          <cell r="E1281">
            <v>44433</v>
          </cell>
          <cell r="F1281" t="str">
            <v>Porto de Galinhas (PE)</v>
          </cell>
          <cell r="G1281" t="str">
            <v>Ana</v>
          </cell>
          <cell r="H1281">
            <v>90</v>
          </cell>
          <cell r="I1281" t="str">
            <v>Norte</v>
          </cell>
        </row>
        <row r="1282">
          <cell r="D1282">
            <v>4</v>
          </cell>
          <cell r="E1282">
            <v>44433</v>
          </cell>
          <cell r="F1282" t="str">
            <v>Foz do São Francisco</v>
          </cell>
          <cell r="G1282" t="str">
            <v>Ana</v>
          </cell>
          <cell r="H1282">
            <v>180</v>
          </cell>
          <cell r="I1282" t="str">
            <v>Sul</v>
          </cell>
        </row>
        <row r="1283">
          <cell r="D1283">
            <v>8</v>
          </cell>
          <cell r="E1283">
            <v>44434</v>
          </cell>
          <cell r="F1283" t="str">
            <v>Francês + Gunga</v>
          </cell>
          <cell r="G1283" t="str">
            <v>João</v>
          </cell>
          <cell r="H1283">
            <v>180</v>
          </cell>
          <cell r="I1283" t="str">
            <v>Sul</v>
          </cell>
        </row>
        <row r="1284">
          <cell r="D1284">
            <v>1</v>
          </cell>
          <cell r="E1284">
            <v>44434</v>
          </cell>
          <cell r="F1284" t="str">
            <v>Porto de Galinhas (PE)</v>
          </cell>
          <cell r="G1284" t="str">
            <v>João</v>
          </cell>
          <cell r="H1284">
            <v>90</v>
          </cell>
          <cell r="I1284" t="str">
            <v>Norte</v>
          </cell>
        </row>
        <row r="1285">
          <cell r="D1285">
            <v>3</v>
          </cell>
          <cell r="E1285">
            <v>44434</v>
          </cell>
          <cell r="F1285" t="str">
            <v>Maragogi</v>
          </cell>
          <cell r="G1285" t="str">
            <v>João</v>
          </cell>
          <cell r="H1285">
            <v>324</v>
          </cell>
          <cell r="I1285" t="str">
            <v>Norte</v>
          </cell>
        </row>
        <row r="1286">
          <cell r="D1286">
            <v>4</v>
          </cell>
          <cell r="E1286">
            <v>44434</v>
          </cell>
          <cell r="F1286" t="str">
            <v>São Miguel dos Milagres</v>
          </cell>
          <cell r="G1286" t="str">
            <v>Ana</v>
          </cell>
          <cell r="H1286">
            <v>180</v>
          </cell>
          <cell r="I1286" t="str">
            <v>Norte</v>
          </cell>
        </row>
        <row r="1287">
          <cell r="D1287">
            <v>4</v>
          </cell>
          <cell r="E1287">
            <v>44434</v>
          </cell>
          <cell r="F1287" t="str">
            <v>Porto de Galinhas (PE)</v>
          </cell>
          <cell r="G1287" t="str">
            <v>Guga</v>
          </cell>
          <cell r="H1287">
            <v>324</v>
          </cell>
          <cell r="I1287" t="str">
            <v>Norte</v>
          </cell>
        </row>
        <row r="1288">
          <cell r="D1288">
            <v>1</v>
          </cell>
          <cell r="E1288">
            <v>44434</v>
          </cell>
          <cell r="F1288" t="str">
            <v>Porto de Galinhas (PE)</v>
          </cell>
          <cell r="G1288" t="str">
            <v>Guga</v>
          </cell>
          <cell r="H1288">
            <v>90</v>
          </cell>
          <cell r="I1288" t="str">
            <v>Norte</v>
          </cell>
        </row>
        <row r="1289">
          <cell r="D1289">
            <v>2</v>
          </cell>
          <cell r="E1289">
            <v>44434</v>
          </cell>
          <cell r="F1289" t="str">
            <v>Foz do São Francisco</v>
          </cell>
          <cell r="G1289" t="str">
            <v>Crislane</v>
          </cell>
          <cell r="H1289">
            <v>90</v>
          </cell>
          <cell r="I1289" t="str">
            <v>Sul</v>
          </cell>
        </row>
        <row r="1290">
          <cell r="D1290">
            <v>1</v>
          </cell>
          <cell r="E1290">
            <v>44434</v>
          </cell>
          <cell r="F1290" t="str">
            <v>Maragogi</v>
          </cell>
          <cell r="G1290" t="str">
            <v>Ana</v>
          </cell>
          <cell r="H1290">
            <v>120</v>
          </cell>
          <cell r="I1290" t="str">
            <v>Norte</v>
          </cell>
        </row>
        <row r="1291">
          <cell r="D1291">
            <v>3</v>
          </cell>
          <cell r="E1291">
            <v>44434</v>
          </cell>
          <cell r="F1291" t="str">
            <v>Maragogi</v>
          </cell>
          <cell r="G1291" t="str">
            <v>Pedro</v>
          </cell>
          <cell r="H1291">
            <v>324</v>
          </cell>
          <cell r="I1291" t="str">
            <v>Norte</v>
          </cell>
        </row>
        <row r="1292">
          <cell r="D1292">
            <v>2</v>
          </cell>
          <cell r="E1292">
            <v>44435</v>
          </cell>
          <cell r="F1292" t="str">
            <v>Francês + Gunga</v>
          </cell>
          <cell r="G1292" t="str">
            <v>Crislane</v>
          </cell>
          <cell r="H1292">
            <v>45</v>
          </cell>
          <cell r="I1292" t="str">
            <v>Sul</v>
          </cell>
        </row>
        <row r="1293">
          <cell r="D1293">
            <v>1</v>
          </cell>
          <cell r="E1293">
            <v>44435</v>
          </cell>
          <cell r="F1293" t="str">
            <v>Maragogi</v>
          </cell>
          <cell r="G1293" t="str">
            <v>Guga</v>
          </cell>
          <cell r="H1293">
            <v>120</v>
          </cell>
          <cell r="I1293" t="str">
            <v>Norte</v>
          </cell>
        </row>
        <row r="1294">
          <cell r="D1294">
            <v>1</v>
          </cell>
          <cell r="E1294">
            <v>44435</v>
          </cell>
          <cell r="F1294" t="str">
            <v>Maragogi</v>
          </cell>
          <cell r="G1294" t="str">
            <v>João</v>
          </cell>
          <cell r="H1294">
            <v>120</v>
          </cell>
          <cell r="I1294" t="str">
            <v>Norte</v>
          </cell>
        </row>
        <row r="1295">
          <cell r="D1295">
            <v>7</v>
          </cell>
          <cell r="E1295">
            <v>44435</v>
          </cell>
          <cell r="F1295" t="str">
            <v>São Miguel dos Milagres</v>
          </cell>
          <cell r="G1295" t="str">
            <v>Guga</v>
          </cell>
          <cell r="H1295">
            <v>315</v>
          </cell>
          <cell r="I1295" t="str">
            <v>Norte</v>
          </cell>
        </row>
        <row r="1296">
          <cell r="D1296">
            <v>4</v>
          </cell>
          <cell r="E1296">
            <v>44435</v>
          </cell>
          <cell r="F1296" t="str">
            <v>Canions do São Francisco</v>
          </cell>
          <cell r="G1296" t="str">
            <v>Crislane</v>
          </cell>
          <cell r="H1296">
            <v>360</v>
          </cell>
          <cell r="I1296" t="str">
            <v>Sul</v>
          </cell>
        </row>
        <row r="1297">
          <cell r="D1297">
            <v>2</v>
          </cell>
          <cell r="E1297">
            <v>44436</v>
          </cell>
          <cell r="F1297" t="str">
            <v>Porto de Galinhas (PE)</v>
          </cell>
          <cell r="G1297" t="str">
            <v>Guga</v>
          </cell>
          <cell r="H1297">
            <v>162</v>
          </cell>
          <cell r="I1297" t="str">
            <v>Norte</v>
          </cell>
        </row>
        <row r="1298">
          <cell r="D1298">
            <v>3</v>
          </cell>
          <cell r="E1298">
            <v>44436</v>
          </cell>
          <cell r="F1298" t="str">
            <v>Maragogi</v>
          </cell>
          <cell r="G1298" t="str">
            <v>Ana</v>
          </cell>
          <cell r="H1298">
            <v>324</v>
          </cell>
          <cell r="I1298" t="str">
            <v>Norte</v>
          </cell>
        </row>
        <row r="1299">
          <cell r="D1299">
            <v>4</v>
          </cell>
          <cell r="E1299">
            <v>44436</v>
          </cell>
          <cell r="F1299" t="str">
            <v>São Miguel dos Milagres</v>
          </cell>
          <cell r="G1299" t="str">
            <v>Crislane</v>
          </cell>
          <cell r="H1299">
            <v>180</v>
          </cell>
          <cell r="I1299" t="str">
            <v>Norte</v>
          </cell>
        </row>
        <row r="1300">
          <cell r="D1300">
            <v>1</v>
          </cell>
          <cell r="E1300">
            <v>44436</v>
          </cell>
          <cell r="F1300" t="str">
            <v>Canions do São Francisco</v>
          </cell>
          <cell r="G1300" t="str">
            <v>Pedro</v>
          </cell>
          <cell r="H1300">
            <v>100</v>
          </cell>
          <cell r="I1300" t="str">
            <v>Sul</v>
          </cell>
        </row>
        <row r="1301">
          <cell r="D1301">
            <v>3</v>
          </cell>
          <cell r="E1301">
            <v>44437</v>
          </cell>
          <cell r="F1301" t="str">
            <v>Francês + Gunga</v>
          </cell>
          <cell r="G1301" t="str">
            <v>Ana</v>
          </cell>
          <cell r="H1301">
            <v>67.5</v>
          </cell>
          <cell r="I1301" t="str">
            <v>Sul</v>
          </cell>
        </row>
        <row r="1302">
          <cell r="D1302">
            <v>1</v>
          </cell>
          <cell r="E1302">
            <v>44437</v>
          </cell>
          <cell r="F1302" t="str">
            <v>Francês + Gunga</v>
          </cell>
          <cell r="G1302" t="str">
            <v>Guga</v>
          </cell>
          <cell r="H1302">
            <v>25</v>
          </cell>
          <cell r="I1302" t="str">
            <v>Sul</v>
          </cell>
        </row>
        <row r="1303">
          <cell r="D1303">
            <v>3</v>
          </cell>
          <cell r="E1303">
            <v>44437</v>
          </cell>
          <cell r="F1303" t="str">
            <v>Francês + Gunga</v>
          </cell>
          <cell r="G1303" t="str">
            <v>Guga</v>
          </cell>
          <cell r="H1303">
            <v>67.5</v>
          </cell>
          <cell r="I1303" t="str">
            <v>Sul</v>
          </cell>
        </row>
        <row r="1304">
          <cell r="D1304">
            <v>3</v>
          </cell>
          <cell r="E1304">
            <v>44437</v>
          </cell>
          <cell r="F1304" t="str">
            <v>Francês + Gunga</v>
          </cell>
          <cell r="G1304" t="str">
            <v>Ana</v>
          </cell>
          <cell r="H1304">
            <v>67.5</v>
          </cell>
          <cell r="I1304" t="str">
            <v>Sul</v>
          </cell>
        </row>
        <row r="1305">
          <cell r="D1305">
            <v>3</v>
          </cell>
          <cell r="E1305">
            <v>44437</v>
          </cell>
          <cell r="F1305" t="str">
            <v>Porto de Galinhas (PE)</v>
          </cell>
          <cell r="G1305" t="str">
            <v>Guga</v>
          </cell>
          <cell r="H1305">
            <v>243</v>
          </cell>
          <cell r="I1305" t="str">
            <v>Norte</v>
          </cell>
        </row>
        <row r="1306">
          <cell r="D1306">
            <v>1</v>
          </cell>
          <cell r="E1306">
            <v>44437</v>
          </cell>
          <cell r="F1306" t="str">
            <v>Maragogi</v>
          </cell>
          <cell r="G1306" t="str">
            <v>João</v>
          </cell>
          <cell r="H1306">
            <v>120</v>
          </cell>
          <cell r="I1306" t="str">
            <v>Norte</v>
          </cell>
        </row>
        <row r="1307">
          <cell r="D1307">
            <v>1</v>
          </cell>
          <cell r="E1307">
            <v>44437</v>
          </cell>
          <cell r="F1307" t="str">
            <v>Maragogi</v>
          </cell>
          <cell r="G1307" t="str">
            <v>João</v>
          </cell>
          <cell r="H1307">
            <v>120</v>
          </cell>
          <cell r="I1307" t="str">
            <v>Norte</v>
          </cell>
        </row>
        <row r="1308">
          <cell r="D1308">
            <v>2</v>
          </cell>
          <cell r="E1308">
            <v>44437</v>
          </cell>
          <cell r="F1308" t="str">
            <v>Canions do São Francisco</v>
          </cell>
          <cell r="G1308" t="str">
            <v>João</v>
          </cell>
          <cell r="H1308">
            <v>180</v>
          </cell>
          <cell r="I1308" t="str">
            <v>Sul</v>
          </cell>
        </row>
        <row r="1309">
          <cell r="D1309">
            <v>4</v>
          </cell>
          <cell r="E1309">
            <v>44437</v>
          </cell>
          <cell r="F1309" t="str">
            <v>9 Ilhas</v>
          </cell>
          <cell r="G1309" t="str">
            <v>Marcelo</v>
          </cell>
          <cell r="H1309">
            <v>324</v>
          </cell>
          <cell r="I1309" t="str">
            <v>Sul</v>
          </cell>
        </row>
        <row r="1310">
          <cell r="D1310">
            <v>3</v>
          </cell>
          <cell r="E1310">
            <v>44437</v>
          </cell>
          <cell r="F1310" t="str">
            <v>Porto de Galinhas (PE)</v>
          </cell>
          <cell r="G1310" t="str">
            <v>João</v>
          </cell>
          <cell r="H1310">
            <v>243</v>
          </cell>
          <cell r="I1310" t="str">
            <v>Norte</v>
          </cell>
        </row>
        <row r="1311">
          <cell r="D1311">
            <v>3</v>
          </cell>
          <cell r="E1311">
            <v>44437</v>
          </cell>
          <cell r="F1311" t="str">
            <v>Foz do São Francisco</v>
          </cell>
          <cell r="G1311" t="str">
            <v>João</v>
          </cell>
          <cell r="H1311">
            <v>135</v>
          </cell>
          <cell r="I1311" t="str">
            <v>Sul</v>
          </cell>
        </row>
        <row r="1312">
          <cell r="D1312">
            <v>3</v>
          </cell>
          <cell r="E1312">
            <v>44437</v>
          </cell>
          <cell r="F1312" t="str">
            <v>Foz do São Francisco</v>
          </cell>
          <cell r="G1312" t="str">
            <v>Ana</v>
          </cell>
          <cell r="H1312">
            <v>135</v>
          </cell>
          <cell r="I1312" t="str">
            <v>Sul</v>
          </cell>
        </row>
        <row r="1313">
          <cell r="D1313">
            <v>3</v>
          </cell>
          <cell r="E1313">
            <v>44438</v>
          </cell>
          <cell r="F1313" t="str">
            <v>Francês + Gunga</v>
          </cell>
          <cell r="G1313" t="str">
            <v>Ana</v>
          </cell>
          <cell r="H1313">
            <v>67.5</v>
          </cell>
          <cell r="I1313" t="str">
            <v>Sul</v>
          </cell>
        </row>
        <row r="1314">
          <cell r="D1314">
            <v>3</v>
          </cell>
          <cell r="E1314">
            <v>44438</v>
          </cell>
          <cell r="F1314" t="str">
            <v>São Miguel dos Milagres</v>
          </cell>
          <cell r="G1314" t="str">
            <v>Ana</v>
          </cell>
          <cell r="H1314">
            <v>135</v>
          </cell>
          <cell r="I1314" t="str">
            <v>Norte</v>
          </cell>
        </row>
        <row r="1315">
          <cell r="D1315">
            <v>2</v>
          </cell>
          <cell r="E1315">
            <v>44438</v>
          </cell>
          <cell r="F1315" t="str">
            <v>Maragogi</v>
          </cell>
          <cell r="G1315" t="str">
            <v>Ana</v>
          </cell>
          <cell r="H1315">
            <v>216</v>
          </cell>
          <cell r="I1315" t="str">
            <v>Norte</v>
          </cell>
        </row>
        <row r="1316">
          <cell r="D1316">
            <v>2</v>
          </cell>
          <cell r="E1316">
            <v>44438</v>
          </cell>
          <cell r="F1316" t="str">
            <v>Porto de Galinhas (PE)</v>
          </cell>
          <cell r="G1316" t="str">
            <v>Guga</v>
          </cell>
          <cell r="H1316">
            <v>162</v>
          </cell>
          <cell r="I1316" t="str">
            <v>Norte</v>
          </cell>
        </row>
        <row r="1317">
          <cell r="D1317">
            <v>3</v>
          </cell>
          <cell r="E1317">
            <v>44438</v>
          </cell>
          <cell r="F1317" t="str">
            <v>Porto de Galinhas (PE)</v>
          </cell>
          <cell r="G1317" t="str">
            <v>Crislane</v>
          </cell>
          <cell r="H1317">
            <v>243</v>
          </cell>
          <cell r="I1317" t="str">
            <v>Norte</v>
          </cell>
        </row>
        <row r="1318">
          <cell r="D1318">
            <v>3</v>
          </cell>
          <cell r="E1318">
            <v>44438</v>
          </cell>
          <cell r="F1318" t="str">
            <v>Porto de Galinhas (PE)</v>
          </cell>
          <cell r="G1318" t="str">
            <v>Ana</v>
          </cell>
          <cell r="H1318">
            <v>243</v>
          </cell>
          <cell r="I1318" t="str">
            <v>Norte</v>
          </cell>
        </row>
        <row r="1319">
          <cell r="D1319">
            <v>3</v>
          </cell>
          <cell r="E1319">
            <v>44438</v>
          </cell>
          <cell r="F1319" t="str">
            <v>9 Ilhas</v>
          </cell>
          <cell r="G1319" t="str">
            <v>Marcelo</v>
          </cell>
          <cell r="H1319">
            <v>243</v>
          </cell>
          <cell r="I1319" t="str">
            <v>Sul</v>
          </cell>
        </row>
        <row r="1320">
          <cell r="D1320">
            <v>2</v>
          </cell>
          <cell r="E1320">
            <v>44438</v>
          </cell>
          <cell r="F1320" t="str">
            <v>Capitão Nicolas</v>
          </cell>
          <cell r="G1320" t="str">
            <v>Marcelo</v>
          </cell>
          <cell r="H1320">
            <v>63</v>
          </cell>
          <cell r="I1320" t="str">
            <v>Norte</v>
          </cell>
        </row>
        <row r="1321">
          <cell r="D1321">
            <v>2</v>
          </cell>
          <cell r="E1321">
            <v>44438</v>
          </cell>
          <cell r="F1321" t="str">
            <v>Porto de Galinhas (PE)</v>
          </cell>
          <cell r="G1321" t="str">
            <v>João</v>
          </cell>
          <cell r="H1321">
            <v>162</v>
          </cell>
          <cell r="I1321" t="str">
            <v>Norte</v>
          </cell>
        </row>
        <row r="1322">
          <cell r="D1322">
            <v>10</v>
          </cell>
          <cell r="E1322">
            <v>44439</v>
          </cell>
          <cell r="F1322" t="str">
            <v>São Miguel dos Milagres</v>
          </cell>
          <cell r="G1322" t="str">
            <v>Ana</v>
          </cell>
          <cell r="H1322">
            <v>450</v>
          </cell>
          <cell r="I1322" t="str">
            <v>Norte</v>
          </cell>
        </row>
        <row r="1323">
          <cell r="D1323">
            <v>2</v>
          </cell>
          <cell r="E1323">
            <v>44439</v>
          </cell>
          <cell r="F1323" t="str">
            <v>Canions do São Francisco</v>
          </cell>
          <cell r="G1323" t="str">
            <v>Pedro</v>
          </cell>
          <cell r="H1323">
            <v>180</v>
          </cell>
          <cell r="I1323" t="str">
            <v>Sul</v>
          </cell>
        </row>
        <row r="1324">
          <cell r="D1324">
            <v>1</v>
          </cell>
          <cell r="E1324">
            <v>44439</v>
          </cell>
          <cell r="F1324" t="str">
            <v>Francês + Gunga</v>
          </cell>
          <cell r="G1324" t="str">
            <v>Pedro</v>
          </cell>
          <cell r="H1324">
            <v>25</v>
          </cell>
          <cell r="I1324" t="str">
            <v>Sul</v>
          </cell>
        </row>
        <row r="1325">
          <cell r="D1325">
            <v>4</v>
          </cell>
          <cell r="E1325">
            <v>44439</v>
          </cell>
          <cell r="F1325" t="str">
            <v>São Miguel dos Milagres</v>
          </cell>
          <cell r="G1325" t="str">
            <v>Crislane</v>
          </cell>
          <cell r="H1325">
            <v>180</v>
          </cell>
          <cell r="I1325" t="str">
            <v>Norte</v>
          </cell>
        </row>
        <row r="1326">
          <cell r="D1326">
            <v>1</v>
          </cell>
          <cell r="E1326">
            <v>44439</v>
          </cell>
          <cell r="F1326" t="str">
            <v>Francês + Gunga</v>
          </cell>
          <cell r="G1326" t="str">
            <v>Guga</v>
          </cell>
          <cell r="H1326">
            <v>25</v>
          </cell>
          <cell r="I1326" t="str">
            <v>Sul</v>
          </cell>
        </row>
        <row r="1327">
          <cell r="D1327">
            <v>2</v>
          </cell>
          <cell r="E1327">
            <v>44439</v>
          </cell>
          <cell r="F1327" t="str">
            <v>Praia de Carneiros (PE)</v>
          </cell>
          <cell r="G1327" t="str">
            <v>João</v>
          </cell>
          <cell r="H1327">
            <v>180</v>
          </cell>
          <cell r="I1327" t="str">
            <v>Norte</v>
          </cell>
        </row>
        <row r="1328">
          <cell r="D1328">
            <v>4</v>
          </cell>
          <cell r="E1328">
            <v>44439</v>
          </cell>
          <cell r="F1328" t="str">
            <v>Francês + Gunga</v>
          </cell>
          <cell r="G1328" t="str">
            <v>João</v>
          </cell>
          <cell r="H1328">
            <v>90</v>
          </cell>
          <cell r="I1328" t="str">
            <v>Sul</v>
          </cell>
        </row>
        <row r="1329">
          <cell r="D1329">
            <v>2</v>
          </cell>
          <cell r="E1329">
            <v>44440</v>
          </cell>
          <cell r="F1329" t="str">
            <v>São Miguel dos Milagres</v>
          </cell>
          <cell r="G1329" t="str">
            <v>Crislane</v>
          </cell>
          <cell r="H1329">
            <v>90</v>
          </cell>
          <cell r="I1329" t="str">
            <v>Norte</v>
          </cell>
        </row>
        <row r="1330">
          <cell r="D1330">
            <v>2</v>
          </cell>
          <cell r="E1330">
            <v>44440</v>
          </cell>
          <cell r="F1330" t="str">
            <v>Corais Beach Club</v>
          </cell>
          <cell r="G1330" t="str">
            <v>Ana</v>
          </cell>
          <cell r="H1330">
            <v>45</v>
          </cell>
          <cell r="I1330" t="str">
            <v>Norte</v>
          </cell>
        </row>
        <row r="1331">
          <cell r="D1331">
            <v>4</v>
          </cell>
          <cell r="E1331">
            <v>44441</v>
          </cell>
          <cell r="F1331" t="str">
            <v>Francês + Gunga</v>
          </cell>
          <cell r="G1331" t="str">
            <v>Crislane</v>
          </cell>
          <cell r="H1331">
            <v>90</v>
          </cell>
          <cell r="I1331" t="str">
            <v>Sul</v>
          </cell>
        </row>
        <row r="1332">
          <cell r="D1332">
            <v>4</v>
          </cell>
          <cell r="E1332">
            <v>44441</v>
          </cell>
          <cell r="F1332" t="str">
            <v>Porto de Galinhas (PE)</v>
          </cell>
          <cell r="G1332" t="str">
            <v>Ana</v>
          </cell>
          <cell r="H1332">
            <v>324</v>
          </cell>
          <cell r="I1332" t="str">
            <v>Norte</v>
          </cell>
        </row>
        <row r="1333">
          <cell r="D1333">
            <v>2</v>
          </cell>
          <cell r="E1333">
            <v>44441</v>
          </cell>
          <cell r="F1333" t="str">
            <v>Francês + Gunga</v>
          </cell>
          <cell r="G1333" t="str">
            <v>João</v>
          </cell>
          <cell r="H1333">
            <v>45</v>
          </cell>
          <cell r="I1333" t="str">
            <v>Sul</v>
          </cell>
        </row>
        <row r="1334">
          <cell r="D1334">
            <v>2</v>
          </cell>
          <cell r="E1334">
            <v>44441</v>
          </cell>
          <cell r="F1334" t="str">
            <v>Capitão Nicolas</v>
          </cell>
          <cell r="G1334" t="str">
            <v>João</v>
          </cell>
          <cell r="H1334">
            <v>63</v>
          </cell>
          <cell r="I1334" t="str">
            <v>Norte</v>
          </cell>
        </row>
        <row r="1335">
          <cell r="D1335">
            <v>2</v>
          </cell>
          <cell r="E1335">
            <v>44442</v>
          </cell>
          <cell r="F1335" t="str">
            <v>Santuário Eco Santa Teresa</v>
          </cell>
          <cell r="G1335" t="str">
            <v>Pedro</v>
          </cell>
          <cell r="H1335">
            <v>144</v>
          </cell>
          <cell r="I1335" t="str">
            <v>Sul</v>
          </cell>
        </row>
        <row r="1336">
          <cell r="D1336">
            <v>6</v>
          </cell>
          <cell r="E1336">
            <v>44442</v>
          </cell>
          <cell r="F1336" t="str">
            <v>Corais Beach Club</v>
          </cell>
          <cell r="G1336" t="str">
            <v>João</v>
          </cell>
          <cell r="H1336">
            <v>135</v>
          </cell>
          <cell r="I1336" t="str">
            <v>Norte</v>
          </cell>
        </row>
        <row r="1337">
          <cell r="D1337">
            <v>3</v>
          </cell>
          <cell r="E1337">
            <v>44443</v>
          </cell>
          <cell r="F1337" t="str">
            <v>Hibiscus Beach Club (Ipioca)</v>
          </cell>
          <cell r="G1337" t="str">
            <v>Marcelo</v>
          </cell>
          <cell r="H1337">
            <v>67.5</v>
          </cell>
          <cell r="I1337" t="str">
            <v>Norte</v>
          </cell>
        </row>
        <row r="1338">
          <cell r="D1338">
            <v>2</v>
          </cell>
          <cell r="E1338">
            <v>44444</v>
          </cell>
          <cell r="F1338" t="str">
            <v>Maragogi</v>
          </cell>
          <cell r="G1338" t="str">
            <v>Ana</v>
          </cell>
          <cell r="H1338">
            <v>216</v>
          </cell>
          <cell r="I1338" t="str">
            <v>Norte</v>
          </cell>
        </row>
        <row r="1339">
          <cell r="D1339">
            <v>4</v>
          </cell>
          <cell r="E1339">
            <v>44444</v>
          </cell>
          <cell r="F1339" t="str">
            <v>Porto de Galinhas (PE)</v>
          </cell>
          <cell r="G1339" t="str">
            <v>João</v>
          </cell>
          <cell r="H1339">
            <v>324</v>
          </cell>
          <cell r="I1339" t="str">
            <v>Norte</v>
          </cell>
        </row>
        <row r="1340">
          <cell r="D1340">
            <v>1</v>
          </cell>
          <cell r="E1340">
            <v>44444</v>
          </cell>
          <cell r="F1340" t="str">
            <v>São Miguel dos Milagres</v>
          </cell>
          <cell r="G1340" t="str">
            <v>João</v>
          </cell>
          <cell r="H1340">
            <v>50</v>
          </cell>
          <cell r="I1340" t="str">
            <v>Norte</v>
          </cell>
        </row>
        <row r="1341">
          <cell r="D1341">
            <v>2</v>
          </cell>
          <cell r="E1341">
            <v>44447</v>
          </cell>
          <cell r="F1341" t="str">
            <v>Porto de Galinhas (PE)</v>
          </cell>
          <cell r="G1341" t="str">
            <v>Guga</v>
          </cell>
          <cell r="H1341">
            <v>162</v>
          </cell>
          <cell r="I1341" t="str">
            <v>Norte</v>
          </cell>
        </row>
        <row r="1342">
          <cell r="D1342">
            <v>1</v>
          </cell>
          <cell r="E1342">
            <v>44447</v>
          </cell>
          <cell r="F1342" t="str">
            <v>Capitão Nicolas</v>
          </cell>
          <cell r="G1342" t="str">
            <v>Crislane</v>
          </cell>
          <cell r="H1342">
            <v>35</v>
          </cell>
          <cell r="I1342" t="str">
            <v>Norte</v>
          </cell>
        </row>
        <row r="1343">
          <cell r="D1343">
            <v>4</v>
          </cell>
          <cell r="E1343">
            <v>44447</v>
          </cell>
          <cell r="F1343" t="str">
            <v>Paripueira</v>
          </cell>
          <cell r="G1343" t="str">
            <v>Crislane</v>
          </cell>
          <cell r="H1343">
            <v>90</v>
          </cell>
          <cell r="I1343" t="str">
            <v>Norte</v>
          </cell>
        </row>
        <row r="1344">
          <cell r="D1344">
            <v>1</v>
          </cell>
          <cell r="E1344">
            <v>44448</v>
          </cell>
          <cell r="F1344" t="str">
            <v>Porto de Galinhas (PE)</v>
          </cell>
          <cell r="G1344" t="str">
            <v>Ana</v>
          </cell>
          <cell r="H1344">
            <v>90</v>
          </cell>
          <cell r="I1344" t="str">
            <v>Norte</v>
          </cell>
        </row>
        <row r="1345">
          <cell r="D1345">
            <v>10</v>
          </cell>
          <cell r="E1345">
            <v>44448</v>
          </cell>
          <cell r="F1345" t="str">
            <v>Maragogi</v>
          </cell>
          <cell r="G1345" t="str">
            <v>Guga</v>
          </cell>
          <cell r="H1345">
            <v>1080</v>
          </cell>
          <cell r="I1345" t="str">
            <v>Norte</v>
          </cell>
        </row>
        <row r="1346">
          <cell r="D1346">
            <v>1</v>
          </cell>
          <cell r="E1346">
            <v>44449</v>
          </cell>
          <cell r="F1346" t="str">
            <v>São Miguel dos Milagres</v>
          </cell>
          <cell r="G1346" t="str">
            <v>Marcelo</v>
          </cell>
          <cell r="H1346">
            <v>50</v>
          </cell>
          <cell r="I1346" t="str">
            <v>Norte</v>
          </cell>
        </row>
        <row r="1347">
          <cell r="D1347">
            <v>3</v>
          </cell>
          <cell r="E1347">
            <v>44450</v>
          </cell>
          <cell r="F1347" t="str">
            <v>Francês + Gunga</v>
          </cell>
          <cell r="G1347" t="str">
            <v>João</v>
          </cell>
          <cell r="H1347">
            <v>67.5</v>
          </cell>
          <cell r="I1347" t="str">
            <v>Sul</v>
          </cell>
        </row>
        <row r="1348">
          <cell r="D1348">
            <v>3</v>
          </cell>
          <cell r="E1348">
            <v>44451</v>
          </cell>
          <cell r="F1348" t="str">
            <v>São Miguel dos Milagres</v>
          </cell>
          <cell r="G1348" t="str">
            <v>Pedro</v>
          </cell>
          <cell r="H1348">
            <v>135</v>
          </cell>
          <cell r="I1348" t="str">
            <v>Norte</v>
          </cell>
        </row>
        <row r="1349">
          <cell r="D1349">
            <v>2</v>
          </cell>
          <cell r="E1349">
            <v>44451</v>
          </cell>
          <cell r="F1349" t="str">
            <v>Paripueira</v>
          </cell>
          <cell r="G1349" t="str">
            <v>Pedro</v>
          </cell>
          <cell r="H1349">
            <v>45</v>
          </cell>
          <cell r="I1349" t="str">
            <v>Norte</v>
          </cell>
        </row>
        <row r="1350">
          <cell r="D1350">
            <v>3</v>
          </cell>
          <cell r="E1350">
            <v>44451</v>
          </cell>
          <cell r="F1350" t="str">
            <v>Capitão Nicolas</v>
          </cell>
          <cell r="G1350" t="str">
            <v>Ana</v>
          </cell>
          <cell r="H1350">
            <v>94.5</v>
          </cell>
          <cell r="I1350" t="str">
            <v>Norte</v>
          </cell>
        </row>
        <row r="1351">
          <cell r="D1351">
            <v>4</v>
          </cell>
          <cell r="E1351">
            <v>44452</v>
          </cell>
          <cell r="F1351" t="str">
            <v>Porto de Galinhas (PE)</v>
          </cell>
          <cell r="G1351" t="str">
            <v>João</v>
          </cell>
          <cell r="H1351">
            <v>324</v>
          </cell>
          <cell r="I1351" t="str">
            <v>Norte</v>
          </cell>
        </row>
        <row r="1352">
          <cell r="D1352">
            <v>2</v>
          </cell>
          <cell r="E1352">
            <v>44452</v>
          </cell>
          <cell r="F1352" t="str">
            <v>Hibiscus Beach Club (Ipioca)</v>
          </cell>
          <cell r="G1352" t="str">
            <v>João</v>
          </cell>
          <cell r="H1352">
            <v>45</v>
          </cell>
          <cell r="I1352" t="str">
            <v>Norte</v>
          </cell>
        </row>
        <row r="1353">
          <cell r="D1353">
            <v>5</v>
          </cell>
          <cell r="E1353">
            <v>44452</v>
          </cell>
          <cell r="F1353" t="str">
            <v>São Miguel dos Milagres</v>
          </cell>
          <cell r="G1353" t="str">
            <v>Pedro</v>
          </cell>
          <cell r="H1353">
            <v>225</v>
          </cell>
          <cell r="I1353" t="str">
            <v>Norte</v>
          </cell>
        </row>
        <row r="1354">
          <cell r="D1354">
            <v>1</v>
          </cell>
          <cell r="E1354">
            <v>44453</v>
          </cell>
          <cell r="F1354" t="str">
            <v>Francês + Gunga</v>
          </cell>
          <cell r="G1354" t="str">
            <v>Ana</v>
          </cell>
          <cell r="H1354">
            <v>25</v>
          </cell>
          <cell r="I1354" t="str">
            <v>Sul</v>
          </cell>
        </row>
        <row r="1355">
          <cell r="D1355">
            <v>1</v>
          </cell>
          <cell r="E1355">
            <v>44453</v>
          </cell>
          <cell r="F1355" t="str">
            <v>Porto de Galinhas (PE)</v>
          </cell>
          <cell r="G1355" t="str">
            <v>Ana</v>
          </cell>
          <cell r="H1355">
            <v>90</v>
          </cell>
          <cell r="I1355" t="str">
            <v>Norte</v>
          </cell>
        </row>
        <row r="1356">
          <cell r="D1356">
            <v>2</v>
          </cell>
          <cell r="E1356">
            <v>44453</v>
          </cell>
          <cell r="F1356" t="str">
            <v>Porto de Galinhas (PE)</v>
          </cell>
          <cell r="G1356" t="str">
            <v>Ana</v>
          </cell>
          <cell r="H1356">
            <v>162</v>
          </cell>
          <cell r="I1356" t="str">
            <v>Norte</v>
          </cell>
        </row>
        <row r="1357">
          <cell r="D1357">
            <v>4</v>
          </cell>
          <cell r="E1357">
            <v>44453</v>
          </cell>
          <cell r="F1357" t="str">
            <v>Canions do São Francisco</v>
          </cell>
          <cell r="G1357" t="str">
            <v>João</v>
          </cell>
          <cell r="H1357">
            <v>360</v>
          </cell>
          <cell r="I1357" t="str">
            <v>Sul</v>
          </cell>
        </row>
        <row r="1358">
          <cell r="D1358">
            <v>4</v>
          </cell>
          <cell r="E1358">
            <v>44453</v>
          </cell>
          <cell r="F1358" t="str">
            <v>Capitão Nicolas</v>
          </cell>
          <cell r="G1358" t="str">
            <v>Crislane</v>
          </cell>
          <cell r="H1358">
            <v>126</v>
          </cell>
          <cell r="I1358" t="str">
            <v>Norte</v>
          </cell>
        </row>
        <row r="1359">
          <cell r="D1359">
            <v>4</v>
          </cell>
          <cell r="E1359">
            <v>44453</v>
          </cell>
          <cell r="F1359" t="str">
            <v>9 Ilhas</v>
          </cell>
          <cell r="G1359" t="str">
            <v>Marcelo</v>
          </cell>
          <cell r="H1359">
            <v>324</v>
          </cell>
          <cell r="I1359" t="str">
            <v>Sul</v>
          </cell>
        </row>
        <row r="1360">
          <cell r="D1360">
            <v>9</v>
          </cell>
          <cell r="E1360">
            <v>44453</v>
          </cell>
          <cell r="F1360" t="str">
            <v>Santuário Eco Santa Teresa</v>
          </cell>
          <cell r="G1360" t="str">
            <v>Marcelo</v>
          </cell>
          <cell r="H1360">
            <v>648</v>
          </cell>
          <cell r="I1360" t="str">
            <v>Sul</v>
          </cell>
        </row>
        <row r="1361">
          <cell r="D1361">
            <v>4</v>
          </cell>
          <cell r="E1361">
            <v>44455</v>
          </cell>
          <cell r="F1361" t="str">
            <v>Francês + Gunga</v>
          </cell>
          <cell r="G1361" t="str">
            <v>João</v>
          </cell>
          <cell r="H1361">
            <v>90</v>
          </cell>
          <cell r="I1361" t="str">
            <v>Sul</v>
          </cell>
        </row>
        <row r="1362">
          <cell r="D1362">
            <v>2</v>
          </cell>
          <cell r="E1362">
            <v>44455</v>
          </cell>
          <cell r="F1362" t="str">
            <v>Porto de Galinhas (PE)</v>
          </cell>
          <cell r="G1362" t="str">
            <v>Crislane</v>
          </cell>
          <cell r="H1362">
            <v>162</v>
          </cell>
          <cell r="I1362" t="str">
            <v>Norte</v>
          </cell>
        </row>
        <row r="1363">
          <cell r="D1363">
            <v>4</v>
          </cell>
          <cell r="E1363">
            <v>44455</v>
          </cell>
          <cell r="F1363" t="str">
            <v>Canions do São Francisco</v>
          </cell>
          <cell r="G1363" t="str">
            <v>Crislane</v>
          </cell>
          <cell r="H1363">
            <v>360</v>
          </cell>
          <cell r="I1363" t="str">
            <v>Sul</v>
          </cell>
        </row>
        <row r="1364">
          <cell r="D1364">
            <v>2</v>
          </cell>
          <cell r="E1364">
            <v>44455</v>
          </cell>
          <cell r="F1364" t="str">
            <v>Paripueira</v>
          </cell>
          <cell r="G1364" t="str">
            <v>João</v>
          </cell>
          <cell r="H1364">
            <v>45</v>
          </cell>
          <cell r="I1364" t="str">
            <v>Norte</v>
          </cell>
        </row>
        <row r="1365">
          <cell r="D1365">
            <v>2</v>
          </cell>
          <cell r="E1365">
            <v>44456</v>
          </cell>
          <cell r="F1365" t="str">
            <v>Maragogi</v>
          </cell>
          <cell r="G1365" t="str">
            <v>Guga</v>
          </cell>
          <cell r="H1365">
            <v>216</v>
          </cell>
          <cell r="I1365" t="str">
            <v>Norte</v>
          </cell>
        </row>
        <row r="1366">
          <cell r="D1366">
            <v>9</v>
          </cell>
          <cell r="E1366">
            <v>44456</v>
          </cell>
          <cell r="F1366" t="str">
            <v>Dunas de Marapé</v>
          </cell>
          <cell r="G1366" t="str">
            <v>Guga</v>
          </cell>
          <cell r="H1366">
            <v>405</v>
          </cell>
          <cell r="I1366" t="str">
            <v>Sul</v>
          </cell>
        </row>
        <row r="1367">
          <cell r="D1367">
            <v>1</v>
          </cell>
          <cell r="E1367">
            <v>44456</v>
          </cell>
          <cell r="F1367" t="str">
            <v>Porto de Galinhas (PE)</v>
          </cell>
          <cell r="G1367" t="str">
            <v>Marcelo</v>
          </cell>
          <cell r="H1367">
            <v>90</v>
          </cell>
          <cell r="I1367" t="str">
            <v>Norte</v>
          </cell>
        </row>
        <row r="1368">
          <cell r="D1368">
            <v>2</v>
          </cell>
          <cell r="E1368">
            <v>44457</v>
          </cell>
          <cell r="F1368" t="str">
            <v>Francês + Gunga</v>
          </cell>
          <cell r="G1368" t="str">
            <v>Marcelo</v>
          </cell>
          <cell r="H1368">
            <v>45</v>
          </cell>
          <cell r="I1368" t="str">
            <v>Sul</v>
          </cell>
        </row>
        <row r="1369">
          <cell r="D1369">
            <v>3</v>
          </cell>
          <cell r="E1369">
            <v>44458</v>
          </cell>
          <cell r="F1369" t="str">
            <v>Francês + Gunga</v>
          </cell>
          <cell r="G1369" t="str">
            <v>João</v>
          </cell>
          <cell r="H1369">
            <v>67.5</v>
          </cell>
          <cell r="I1369" t="str">
            <v>Sul</v>
          </cell>
        </row>
        <row r="1370">
          <cell r="D1370">
            <v>3</v>
          </cell>
          <cell r="E1370">
            <v>44458</v>
          </cell>
          <cell r="F1370" t="str">
            <v>Maragogi</v>
          </cell>
          <cell r="G1370" t="str">
            <v>Ana</v>
          </cell>
          <cell r="H1370">
            <v>324</v>
          </cell>
          <cell r="I1370" t="str">
            <v>Norte</v>
          </cell>
        </row>
        <row r="1371">
          <cell r="D1371">
            <v>3</v>
          </cell>
          <cell r="E1371">
            <v>44458</v>
          </cell>
          <cell r="F1371" t="str">
            <v>São Miguel dos Milagres</v>
          </cell>
          <cell r="G1371" t="str">
            <v>Guga</v>
          </cell>
          <cell r="H1371">
            <v>135</v>
          </cell>
          <cell r="I1371" t="str">
            <v>Norte</v>
          </cell>
        </row>
        <row r="1372">
          <cell r="D1372">
            <v>5</v>
          </cell>
          <cell r="E1372">
            <v>44458</v>
          </cell>
          <cell r="F1372" t="str">
            <v>Porto de Galinhas (PE)</v>
          </cell>
          <cell r="G1372" t="str">
            <v>Pedro</v>
          </cell>
          <cell r="H1372">
            <v>405</v>
          </cell>
          <cell r="I1372" t="str">
            <v>Norte</v>
          </cell>
        </row>
        <row r="1373">
          <cell r="D1373">
            <v>4</v>
          </cell>
          <cell r="E1373">
            <v>44458</v>
          </cell>
          <cell r="F1373" t="str">
            <v>Dunas de Marapé</v>
          </cell>
          <cell r="G1373" t="str">
            <v>João</v>
          </cell>
          <cell r="H1373">
            <v>180</v>
          </cell>
          <cell r="I1373" t="str">
            <v>Sul</v>
          </cell>
        </row>
        <row r="1374">
          <cell r="D1374">
            <v>2</v>
          </cell>
          <cell r="E1374">
            <v>44458</v>
          </cell>
          <cell r="F1374" t="str">
            <v>Canions do São Francisco</v>
          </cell>
          <cell r="G1374" t="str">
            <v>Crislane</v>
          </cell>
          <cell r="H1374">
            <v>180</v>
          </cell>
          <cell r="I1374" t="str">
            <v>Sul</v>
          </cell>
        </row>
        <row r="1375">
          <cell r="D1375">
            <v>1</v>
          </cell>
          <cell r="E1375">
            <v>44459</v>
          </cell>
          <cell r="F1375" t="str">
            <v>Francês + Gunga</v>
          </cell>
          <cell r="G1375" t="str">
            <v>Ana</v>
          </cell>
          <cell r="H1375">
            <v>25</v>
          </cell>
          <cell r="I1375" t="str">
            <v>Sul</v>
          </cell>
        </row>
        <row r="1376">
          <cell r="D1376">
            <v>1</v>
          </cell>
          <cell r="E1376">
            <v>44459</v>
          </cell>
          <cell r="F1376" t="str">
            <v>Hibiscus Beach Club (Ipioca)</v>
          </cell>
          <cell r="G1376" t="str">
            <v>João</v>
          </cell>
          <cell r="H1376">
            <v>25</v>
          </cell>
          <cell r="I1376" t="str">
            <v>Norte</v>
          </cell>
        </row>
        <row r="1377">
          <cell r="D1377">
            <v>2</v>
          </cell>
          <cell r="E1377">
            <v>44460</v>
          </cell>
          <cell r="F1377" t="str">
            <v>Francês + Gunga</v>
          </cell>
          <cell r="G1377" t="str">
            <v>Crislane</v>
          </cell>
          <cell r="H1377">
            <v>45</v>
          </cell>
          <cell r="I1377" t="str">
            <v>Sul</v>
          </cell>
        </row>
        <row r="1378">
          <cell r="D1378">
            <v>4</v>
          </cell>
          <cell r="E1378">
            <v>44460</v>
          </cell>
          <cell r="F1378" t="str">
            <v>São Miguel dos Milagres</v>
          </cell>
          <cell r="G1378" t="str">
            <v>João</v>
          </cell>
          <cell r="H1378">
            <v>180</v>
          </cell>
          <cell r="I1378" t="str">
            <v>Norte</v>
          </cell>
        </row>
        <row r="1379">
          <cell r="D1379">
            <v>4</v>
          </cell>
          <cell r="E1379">
            <v>44461</v>
          </cell>
          <cell r="F1379" t="str">
            <v>Maragogi</v>
          </cell>
          <cell r="G1379" t="str">
            <v>Crislane</v>
          </cell>
          <cell r="H1379">
            <v>432</v>
          </cell>
          <cell r="I1379" t="str">
            <v>Norte</v>
          </cell>
        </row>
        <row r="1380">
          <cell r="D1380">
            <v>4</v>
          </cell>
          <cell r="E1380">
            <v>44462</v>
          </cell>
          <cell r="F1380" t="str">
            <v>Francês + Gunga</v>
          </cell>
          <cell r="G1380" t="str">
            <v>Crislane</v>
          </cell>
          <cell r="H1380">
            <v>90</v>
          </cell>
          <cell r="I1380" t="str">
            <v>Sul</v>
          </cell>
        </row>
        <row r="1381">
          <cell r="D1381">
            <v>1</v>
          </cell>
          <cell r="E1381">
            <v>44463</v>
          </cell>
          <cell r="F1381" t="str">
            <v>Francês + Gunga</v>
          </cell>
          <cell r="G1381" t="str">
            <v>Guga</v>
          </cell>
          <cell r="H1381">
            <v>25</v>
          </cell>
          <cell r="I1381" t="str">
            <v>Sul</v>
          </cell>
        </row>
        <row r="1382">
          <cell r="D1382">
            <v>3</v>
          </cell>
          <cell r="E1382">
            <v>44463</v>
          </cell>
          <cell r="F1382" t="str">
            <v>Maragogi</v>
          </cell>
          <cell r="G1382" t="str">
            <v>Guga</v>
          </cell>
          <cell r="H1382">
            <v>324</v>
          </cell>
          <cell r="I1382" t="str">
            <v>Norte</v>
          </cell>
        </row>
        <row r="1383">
          <cell r="D1383">
            <v>1</v>
          </cell>
          <cell r="E1383">
            <v>44463</v>
          </cell>
          <cell r="F1383" t="str">
            <v>Foz do São Francisco</v>
          </cell>
          <cell r="G1383" t="str">
            <v>Guga</v>
          </cell>
          <cell r="H1383">
            <v>50</v>
          </cell>
          <cell r="I1383" t="str">
            <v>Sul</v>
          </cell>
        </row>
        <row r="1384">
          <cell r="D1384">
            <v>3</v>
          </cell>
          <cell r="E1384">
            <v>44463</v>
          </cell>
          <cell r="F1384" t="str">
            <v>Francês + Gunga</v>
          </cell>
          <cell r="G1384" t="str">
            <v>João</v>
          </cell>
          <cell r="H1384">
            <v>67.5</v>
          </cell>
          <cell r="I1384" t="str">
            <v>Sul</v>
          </cell>
        </row>
        <row r="1385">
          <cell r="D1385">
            <v>2</v>
          </cell>
          <cell r="E1385">
            <v>44464</v>
          </cell>
          <cell r="F1385" t="str">
            <v>Paripueira</v>
          </cell>
          <cell r="G1385" t="str">
            <v>Guga</v>
          </cell>
          <cell r="H1385">
            <v>45</v>
          </cell>
          <cell r="I1385" t="str">
            <v>Norte</v>
          </cell>
        </row>
        <row r="1386">
          <cell r="D1386">
            <v>1</v>
          </cell>
          <cell r="E1386">
            <v>44465</v>
          </cell>
          <cell r="F1386" t="str">
            <v>Maragogi</v>
          </cell>
          <cell r="G1386" t="str">
            <v>Crislane</v>
          </cell>
          <cell r="H1386">
            <v>120</v>
          </cell>
          <cell r="I1386" t="str">
            <v>Norte</v>
          </cell>
        </row>
        <row r="1387">
          <cell r="D1387">
            <v>1</v>
          </cell>
          <cell r="E1387">
            <v>44466</v>
          </cell>
          <cell r="F1387" t="str">
            <v>Francês + Gunga</v>
          </cell>
          <cell r="G1387" t="str">
            <v>Ana</v>
          </cell>
          <cell r="H1387">
            <v>25</v>
          </cell>
          <cell r="I1387" t="str">
            <v>Sul</v>
          </cell>
        </row>
        <row r="1388">
          <cell r="D1388">
            <v>1</v>
          </cell>
          <cell r="E1388">
            <v>44466</v>
          </cell>
          <cell r="F1388" t="str">
            <v>Maragogi</v>
          </cell>
          <cell r="G1388" t="str">
            <v>João</v>
          </cell>
          <cell r="H1388">
            <v>120</v>
          </cell>
          <cell r="I1388" t="str">
            <v>Norte</v>
          </cell>
        </row>
        <row r="1389">
          <cell r="D1389">
            <v>1</v>
          </cell>
          <cell r="E1389">
            <v>44466</v>
          </cell>
          <cell r="F1389" t="str">
            <v>Porto de Galinhas (PE)</v>
          </cell>
          <cell r="G1389" t="str">
            <v>Crislane</v>
          </cell>
          <cell r="H1389">
            <v>90</v>
          </cell>
          <cell r="I1389" t="str">
            <v>Norte</v>
          </cell>
        </row>
        <row r="1390">
          <cell r="D1390">
            <v>2</v>
          </cell>
          <cell r="E1390">
            <v>44466</v>
          </cell>
          <cell r="F1390" t="str">
            <v>Porto de Galinhas (PE)</v>
          </cell>
          <cell r="G1390" t="str">
            <v>Guga</v>
          </cell>
          <cell r="H1390">
            <v>162</v>
          </cell>
          <cell r="I1390" t="str">
            <v>Norte</v>
          </cell>
        </row>
        <row r="1391">
          <cell r="D1391">
            <v>3</v>
          </cell>
          <cell r="E1391">
            <v>44466</v>
          </cell>
          <cell r="F1391" t="str">
            <v>Francês + Gunga</v>
          </cell>
          <cell r="G1391" t="str">
            <v>Guga</v>
          </cell>
          <cell r="H1391">
            <v>67.5</v>
          </cell>
          <cell r="I1391" t="str">
            <v>Sul</v>
          </cell>
        </row>
        <row r="1392">
          <cell r="D1392">
            <v>2</v>
          </cell>
          <cell r="E1392">
            <v>44466</v>
          </cell>
          <cell r="F1392" t="str">
            <v>Dunas de Marapé</v>
          </cell>
          <cell r="G1392" t="str">
            <v>Guga</v>
          </cell>
          <cell r="H1392">
            <v>90</v>
          </cell>
          <cell r="I1392" t="str">
            <v>Sul</v>
          </cell>
        </row>
        <row r="1393">
          <cell r="D1393">
            <v>3</v>
          </cell>
          <cell r="E1393">
            <v>44467</v>
          </cell>
          <cell r="F1393" t="str">
            <v>Capitão Nicolas</v>
          </cell>
          <cell r="G1393" t="str">
            <v>Crislane</v>
          </cell>
          <cell r="H1393">
            <v>94.5</v>
          </cell>
          <cell r="I1393" t="str">
            <v>Norte</v>
          </cell>
        </row>
        <row r="1394">
          <cell r="D1394">
            <v>4</v>
          </cell>
          <cell r="E1394">
            <v>44467</v>
          </cell>
          <cell r="F1394" t="str">
            <v>Praia de Carneiros (PE)</v>
          </cell>
          <cell r="G1394" t="str">
            <v>Pedro</v>
          </cell>
          <cell r="H1394">
            <v>360</v>
          </cell>
          <cell r="I1394" t="str">
            <v>Norte</v>
          </cell>
        </row>
        <row r="1395">
          <cell r="D1395">
            <v>4</v>
          </cell>
          <cell r="E1395">
            <v>44467</v>
          </cell>
          <cell r="F1395" t="str">
            <v>Hibiscus Beach Club (Ipioca)</v>
          </cell>
          <cell r="G1395" t="str">
            <v>João</v>
          </cell>
          <cell r="H1395">
            <v>90</v>
          </cell>
          <cell r="I1395" t="str">
            <v>Norte</v>
          </cell>
        </row>
        <row r="1396">
          <cell r="D1396">
            <v>4</v>
          </cell>
          <cell r="E1396">
            <v>44468</v>
          </cell>
          <cell r="F1396" t="str">
            <v>Porto de Galinhas (PE)</v>
          </cell>
          <cell r="G1396" t="str">
            <v>João</v>
          </cell>
          <cell r="H1396">
            <v>324</v>
          </cell>
          <cell r="I1396" t="str">
            <v>Norte</v>
          </cell>
        </row>
        <row r="1397">
          <cell r="D1397">
            <v>6</v>
          </cell>
          <cell r="E1397">
            <v>44468</v>
          </cell>
          <cell r="F1397" t="str">
            <v>Maragogi</v>
          </cell>
          <cell r="G1397" t="str">
            <v>Guga</v>
          </cell>
          <cell r="H1397">
            <v>648</v>
          </cell>
          <cell r="I1397" t="str">
            <v>Norte</v>
          </cell>
        </row>
        <row r="1398">
          <cell r="D1398">
            <v>2</v>
          </cell>
          <cell r="E1398">
            <v>44468</v>
          </cell>
          <cell r="F1398" t="str">
            <v>Canions do São Francisco</v>
          </cell>
          <cell r="G1398" t="str">
            <v>Guga</v>
          </cell>
          <cell r="H1398">
            <v>180</v>
          </cell>
          <cell r="I1398" t="str">
            <v>Sul</v>
          </cell>
        </row>
        <row r="1399">
          <cell r="D1399">
            <v>4</v>
          </cell>
          <cell r="E1399">
            <v>44468</v>
          </cell>
          <cell r="F1399" t="str">
            <v>9 Ilhas</v>
          </cell>
          <cell r="G1399" t="str">
            <v>Crislane</v>
          </cell>
          <cell r="H1399">
            <v>324</v>
          </cell>
          <cell r="I1399" t="str">
            <v>Sul</v>
          </cell>
        </row>
        <row r="1400">
          <cell r="D1400">
            <v>1</v>
          </cell>
          <cell r="E1400">
            <v>44468</v>
          </cell>
          <cell r="F1400" t="str">
            <v>Praia de Carneiros (PE)</v>
          </cell>
          <cell r="G1400" t="str">
            <v>Crislane</v>
          </cell>
          <cell r="H1400">
            <v>100</v>
          </cell>
          <cell r="I1400" t="str">
            <v>Norte</v>
          </cell>
        </row>
        <row r="1401">
          <cell r="D1401">
            <v>2</v>
          </cell>
          <cell r="E1401">
            <v>44469</v>
          </cell>
          <cell r="F1401" t="str">
            <v>Francês + Gunga</v>
          </cell>
          <cell r="G1401" t="str">
            <v>Guga</v>
          </cell>
          <cell r="H1401">
            <v>45</v>
          </cell>
          <cell r="I1401" t="str">
            <v>Sul</v>
          </cell>
        </row>
        <row r="1402">
          <cell r="D1402">
            <v>5</v>
          </cell>
          <cell r="E1402">
            <v>44469</v>
          </cell>
          <cell r="F1402" t="str">
            <v>Francês + Gunga</v>
          </cell>
          <cell r="G1402" t="str">
            <v>Ana</v>
          </cell>
          <cell r="H1402">
            <v>112.5</v>
          </cell>
          <cell r="I1402" t="str">
            <v>Sul</v>
          </cell>
        </row>
        <row r="1403">
          <cell r="D1403">
            <v>1</v>
          </cell>
          <cell r="E1403">
            <v>44469</v>
          </cell>
          <cell r="F1403" t="str">
            <v>Maragogi</v>
          </cell>
          <cell r="G1403" t="str">
            <v>Guga</v>
          </cell>
          <cell r="H1403">
            <v>120</v>
          </cell>
          <cell r="I1403" t="str">
            <v>Norte</v>
          </cell>
        </row>
        <row r="1404">
          <cell r="D1404">
            <v>1</v>
          </cell>
          <cell r="E1404">
            <v>44469</v>
          </cell>
          <cell r="F1404" t="str">
            <v>Maragogi</v>
          </cell>
          <cell r="G1404" t="str">
            <v>João</v>
          </cell>
          <cell r="H1404">
            <v>120</v>
          </cell>
          <cell r="I1404" t="str">
            <v>Norte</v>
          </cell>
        </row>
        <row r="1405">
          <cell r="D1405">
            <v>3</v>
          </cell>
          <cell r="E1405">
            <v>44469</v>
          </cell>
          <cell r="F1405" t="str">
            <v>Santuário Eco Santa Teresa</v>
          </cell>
          <cell r="G1405" t="str">
            <v>Guga</v>
          </cell>
          <cell r="H1405">
            <v>216</v>
          </cell>
          <cell r="I1405" t="str">
            <v>Sul</v>
          </cell>
        </row>
        <row r="1406">
          <cell r="D1406">
            <v>1</v>
          </cell>
          <cell r="E1406">
            <v>44470</v>
          </cell>
          <cell r="F1406" t="str">
            <v>Dunas de Marapé</v>
          </cell>
          <cell r="G1406" t="str">
            <v>Ana</v>
          </cell>
          <cell r="H1406">
            <v>50</v>
          </cell>
          <cell r="I1406" t="str">
            <v>Sul</v>
          </cell>
        </row>
        <row r="1407">
          <cell r="D1407">
            <v>1</v>
          </cell>
          <cell r="E1407">
            <v>44471</v>
          </cell>
          <cell r="F1407" t="str">
            <v>São Miguel dos Milagres</v>
          </cell>
          <cell r="G1407" t="str">
            <v>João</v>
          </cell>
          <cell r="H1407">
            <v>50</v>
          </cell>
          <cell r="I1407" t="str">
            <v>Norte</v>
          </cell>
        </row>
        <row r="1408">
          <cell r="D1408">
            <v>2</v>
          </cell>
          <cell r="E1408">
            <v>44471</v>
          </cell>
          <cell r="F1408" t="str">
            <v>Porto de Galinhas (PE)</v>
          </cell>
          <cell r="G1408" t="str">
            <v>João</v>
          </cell>
          <cell r="H1408">
            <v>162</v>
          </cell>
          <cell r="I1408" t="str">
            <v>Norte</v>
          </cell>
        </row>
        <row r="1409">
          <cell r="D1409">
            <v>4</v>
          </cell>
          <cell r="E1409">
            <v>44471</v>
          </cell>
          <cell r="F1409" t="str">
            <v>Paripueira</v>
          </cell>
          <cell r="G1409" t="str">
            <v>João</v>
          </cell>
          <cell r="H1409">
            <v>90</v>
          </cell>
          <cell r="I1409" t="str">
            <v>Norte</v>
          </cell>
        </row>
        <row r="1410">
          <cell r="D1410">
            <v>1</v>
          </cell>
          <cell r="E1410">
            <v>44472</v>
          </cell>
          <cell r="F1410" t="str">
            <v>São Miguel dos Milagres</v>
          </cell>
          <cell r="G1410" t="str">
            <v>Guga</v>
          </cell>
          <cell r="H1410">
            <v>50</v>
          </cell>
          <cell r="I1410" t="str">
            <v>Norte</v>
          </cell>
        </row>
        <row r="1411">
          <cell r="D1411">
            <v>2</v>
          </cell>
          <cell r="E1411">
            <v>44473</v>
          </cell>
          <cell r="F1411" t="str">
            <v>Francês + Gunga</v>
          </cell>
          <cell r="G1411" t="str">
            <v>João</v>
          </cell>
          <cell r="H1411">
            <v>45</v>
          </cell>
          <cell r="I1411" t="str">
            <v>Sul</v>
          </cell>
        </row>
        <row r="1412">
          <cell r="D1412">
            <v>2</v>
          </cell>
          <cell r="E1412">
            <v>44473</v>
          </cell>
          <cell r="F1412" t="str">
            <v>Maragogi</v>
          </cell>
          <cell r="G1412" t="str">
            <v>Ana</v>
          </cell>
          <cell r="H1412">
            <v>216</v>
          </cell>
          <cell r="I1412" t="str">
            <v>Norte</v>
          </cell>
        </row>
        <row r="1413">
          <cell r="D1413">
            <v>1</v>
          </cell>
          <cell r="E1413">
            <v>44473</v>
          </cell>
          <cell r="F1413" t="str">
            <v>Porto de Galinhas (PE)</v>
          </cell>
          <cell r="G1413" t="str">
            <v>João</v>
          </cell>
          <cell r="H1413">
            <v>90</v>
          </cell>
          <cell r="I1413" t="str">
            <v>Norte</v>
          </cell>
        </row>
        <row r="1414">
          <cell r="D1414">
            <v>4</v>
          </cell>
          <cell r="E1414">
            <v>44473</v>
          </cell>
          <cell r="F1414" t="str">
            <v>Paripueira</v>
          </cell>
          <cell r="G1414" t="str">
            <v>Marcelo</v>
          </cell>
          <cell r="H1414">
            <v>90</v>
          </cell>
          <cell r="I1414" t="str">
            <v>Norte</v>
          </cell>
        </row>
        <row r="1415">
          <cell r="D1415">
            <v>1</v>
          </cell>
          <cell r="E1415">
            <v>44474</v>
          </cell>
          <cell r="F1415" t="str">
            <v>São Miguel dos Milagres</v>
          </cell>
          <cell r="G1415" t="str">
            <v>João</v>
          </cell>
          <cell r="H1415">
            <v>50</v>
          </cell>
          <cell r="I1415" t="str">
            <v>Norte</v>
          </cell>
        </row>
        <row r="1416">
          <cell r="D1416">
            <v>2</v>
          </cell>
          <cell r="E1416">
            <v>44474</v>
          </cell>
          <cell r="F1416" t="str">
            <v>Capitão Nicolas</v>
          </cell>
          <cell r="G1416" t="str">
            <v>Crislane</v>
          </cell>
          <cell r="H1416">
            <v>63</v>
          </cell>
          <cell r="I1416" t="str">
            <v>Norte</v>
          </cell>
        </row>
        <row r="1417">
          <cell r="D1417">
            <v>1</v>
          </cell>
          <cell r="E1417">
            <v>44475</v>
          </cell>
          <cell r="F1417" t="str">
            <v>Francês + Gunga</v>
          </cell>
          <cell r="G1417" t="str">
            <v>Ana</v>
          </cell>
          <cell r="H1417">
            <v>25</v>
          </cell>
          <cell r="I1417" t="str">
            <v>Sul</v>
          </cell>
        </row>
        <row r="1418">
          <cell r="D1418">
            <v>4</v>
          </cell>
          <cell r="E1418">
            <v>44475</v>
          </cell>
          <cell r="F1418" t="str">
            <v>Paripueira</v>
          </cell>
          <cell r="G1418" t="str">
            <v>João</v>
          </cell>
          <cell r="H1418">
            <v>90</v>
          </cell>
          <cell r="I1418" t="str">
            <v>Norte</v>
          </cell>
        </row>
        <row r="1419">
          <cell r="D1419">
            <v>3</v>
          </cell>
          <cell r="E1419">
            <v>44476</v>
          </cell>
          <cell r="F1419" t="str">
            <v>São Miguel dos Milagres</v>
          </cell>
          <cell r="G1419" t="str">
            <v>João</v>
          </cell>
          <cell r="H1419">
            <v>135</v>
          </cell>
          <cell r="I1419" t="str">
            <v>Norte</v>
          </cell>
        </row>
        <row r="1420">
          <cell r="D1420">
            <v>3</v>
          </cell>
          <cell r="E1420">
            <v>44476</v>
          </cell>
          <cell r="F1420" t="str">
            <v>Maragogi</v>
          </cell>
          <cell r="G1420" t="str">
            <v>Crislane</v>
          </cell>
          <cell r="H1420">
            <v>324</v>
          </cell>
          <cell r="I1420" t="str">
            <v>Norte</v>
          </cell>
        </row>
        <row r="1421">
          <cell r="D1421">
            <v>4</v>
          </cell>
          <cell r="E1421">
            <v>44477</v>
          </cell>
          <cell r="F1421" t="str">
            <v>Hibiscus Beach Club (Ipioca)</v>
          </cell>
          <cell r="G1421" t="str">
            <v>João</v>
          </cell>
          <cell r="H1421">
            <v>90</v>
          </cell>
          <cell r="I1421" t="str">
            <v>Norte</v>
          </cell>
        </row>
        <row r="1422">
          <cell r="D1422">
            <v>1</v>
          </cell>
          <cell r="E1422">
            <v>44478</v>
          </cell>
          <cell r="F1422" t="str">
            <v>Canions do São Francisco</v>
          </cell>
          <cell r="G1422" t="str">
            <v>Guga</v>
          </cell>
          <cell r="H1422">
            <v>100</v>
          </cell>
          <cell r="I1422" t="str">
            <v>Sul</v>
          </cell>
        </row>
        <row r="1423">
          <cell r="D1423">
            <v>2</v>
          </cell>
          <cell r="E1423">
            <v>44478</v>
          </cell>
          <cell r="F1423" t="str">
            <v>Corais Beach Club</v>
          </cell>
          <cell r="G1423" t="str">
            <v>João</v>
          </cell>
          <cell r="H1423">
            <v>45</v>
          </cell>
          <cell r="I1423" t="str">
            <v>Norte</v>
          </cell>
        </row>
        <row r="1424">
          <cell r="D1424">
            <v>8</v>
          </cell>
          <cell r="E1424">
            <v>44479</v>
          </cell>
          <cell r="F1424" t="str">
            <v>Francês + Gunga</v>
          </cell>
          <cell r="G1424" t="str">
            <v>Guga</v>
          </cell>
          <cell r="H1424">
            <v>180</v>
          </cell>
          <cell r="I1424" t="str">
            <v>Sul</v>
          </cell>
        </row>
        <row r="1425">
          <cell r="D1425">
            <v>2</v>
          </cell>
          <cell r="E1425">
            <v>44479</v>
          </cell>
          <cell r="F1425" t="str">
            <v>Francês + Gunga</v>
          </cell>
          <cell r="G1425" t="str">
            <v>Crislane</v>
          </cell>
          <cell r="H1425">
            <v>45</v>
          </cell>
          <cell r="I1425" t="str">
            <v>Sul</v>
          </cell>
        </row>
        <row r="1426">
          <cell r="D1426">
            <v>2</v>
          </cell>
          <cell r="E1426">
            <v>44479</v>
          </cell>
          <cell r="F1426" t="str">
            <v>Francês + Gunga</v>
          </cell>
          <cell r="G1426" t="str">
            <v>João</v>
          </cell>
          <cell r="H1426">
            <v>45</v>
          </cell>
          <cell r="I1426" t="str">
            <v>Sul</v>
          </cell>
        </row>
        <row r="1427">
          <cell r="D1427">
            <v>3</v>
          </cell>
          <cell r="E1427">
            <v>44479</v>
          </cell>
          <cell r="F1427" t="str">
            <v>Praia de Carneiros (PE)</v>
          </cell>
          <cell r="G1427" t="str">
            <v>Crislane</v>
          </cell>
          <cell r="H1427">
            <v>270</v>
          </cell>
          <cell r="I1427" t="str">
            <v>Norte</v>
          </cell>
        </row>
        <row r="1428">
          <cell r="D1428">
            <v>3</v>
          </cell>
          <cell r="E1428">
            <v>44480</v>
          </cell>
          <cell r="F1428" t="str">
            <v>Francês + Gunga</v>
          </cell>
          <cell r="G1428" t="str">
            <v>Guga</v>
          </cell>
          <cell r="H1428">
            <v>67.5</v>
          </cell>
          <cell r="I1428" t="str">
            <v>Sul</v>
          </cell>
        </row>
        <row r="1429">
          <cell r="D1429">
            <v>2</v>
          </cell>
          <cell r="E1429">
            <v>44480</v>
          </cell>
          <cell r="F1429" t="str">
            <v>Corais Beach Club</v>
          </cell>
          <cell r="G1429" t="str">
            <v>Ana</v>
          </cell>
          <cell r="H1429">
            <v>45</v>
          </cell>
          <cell r="I1429" t="str">
            <v>Norte</v>
          </cell>
        </row>
        <row r="1430">
          <cell r="D1430">
            <v>5</v>
          </cell>
          <cell r="E1430">
            <v>44481</v>
          </cell>
          <cell r="F1430" t="str">
            <v>Maragogi</v>
          </cell>
          <cell r="G1430" t="str">
            <v>João</v>
          </cell>
          <cell r="H1430">
            <v>540</v>
          </cell>
          <cell r="I1430" t="str">
            <v>Norte</v>
          </cell>
        </row>
        <row r="1431">
          <cell r="D1431">
            <v>2</v>
          </cell>
          <cell r="E1431">
            <v>44481</v>
          </cell>
          <cell r="F1431" t="str">
            <v>São Miguel dos Milagres</v>
          </cell>
          <cell r="G1431" t="str">
            <v>Ana</v>
          </cell>
          <cell r="H1431">
            <v>90</v>
          </cell>
          <cell r="I1431" t="str">
            <v>Norte</v>
          </cell>
        </row>
        <row r="1432">
          <cell r="D1432">
            <v>2</v>
          </cell>
          <cell r="E1432">
            <v>44481</v>
          </cell>
          <cell r="F1432" t="str">
            <v>Porto de Galinhas (PE)</v>
          </cell>
          <cell r="G1432" t="str">
            <v>Guga</v>
          </cell>
          <cell r="H1432">
            <v>162</v>
          </cell>
          <cell r="I1432" t="str">
            <v>Norte</v>
          </cell>
        </row>
        <row r="1433">
          <cell r="D1433">
            <v>1</v>
          </cell>
          <cell r="E1433">
            <v>44481</v>
          </cell>
          <cell r="F1433" t="str">
            <v>Capitão Nicolas</v>
          </cell>
          <cell r="G1433" t="str">
            <v>Crislane</v>
          </cell>
          <cell r="H1433">
            <v>35</v>
          </cell>
          <cell r="I1433" t="str">
            <v>Norte</v>
          </cell>
        </row>
        <row r="1434">
          <cell r="D1434">
            <v>4</v>
          </cell>
          <cell r="E1434">
            <v>44481</v>
          </cell>
          <cell r="F1434" t="str">
            <v>Hibiscus Beach Club (Ipioca)</v>
          </cell>
          <cell r="G1434" t="str">
            <v>Guga</v>
          </cell>
          <cell r="H1434">
            <v>90</v>
          </cell>
          <cell r="I1434" t="str">
            <v>Norte</v>
          </cell>
        </row>
        <row r="1435">
          <cell r="D1435">
            <v>2</v>
          </cell>
          <cell r="E1435">
            <v>44482</v>
          </cell>
          <cell r="F1435" t="str">
            <v>Maragogi</v>
          </cell>
          <cell r="G1435" t="str">
            <v>Guga</v>
          </cell>
          <cell r="H1435">
            <v>216</v>
          </cell>
          <cell r="I1435" t="str">
            <v>Norte</v>
          </cell>
        </row>
        <row r="1436">
          <cell r="D1436">
            <v>4</v>
          </cell>
          <cell r="E1436">
            <v>44482</v>
          </cell>
          <cell r="F1436" t="str">
            <v>Paripueira</v>
          </cell>
          <cell r="G1436" t="str">
            <v>Guga</v>
          </cell>
          <cell r="H1436">
            <v>90</v>
          </cell>
          <cell r="I1436" t="str">
            <v>Norte</v>
          </cell>
        </row>
        <row r="1437">
          <cell r="D1437">
            <v>3</v>
          </cell>
          <cell r="E1437">
            <v>44483</v>
          </cell>
          <cell r="F1437" t="str">
            <v>Porto de Galinhas (PE)</v>
          </cell>
          <cell r="G1437" t="str">
            <v>Ana</v>
          </cell>
          <cell r="H1437">
            <v>243</v>
          </cell>
          <cell r="I1437" t="str">
            <v>Norte</v>
          </cell>
        </row>
        <row r="1438">
          <cell r="D1438">
            <v>1</v>
          </cell>
          <cell r="E1438">
            <v>44483</v>
          </cell>
          <cell r="F1438" t="str">
            <v>Maragogi</v>
          </cell>
          <cell r="G1438" t="str">
            <v>Guga</v>
          </cell>
          <cell r="H1438">
            <v>120</v>
          </cell>
          <cell r="I1438" t="str">
            <v>Norte</v>
          </cell>
        </row>
        <row r="1439">
          <cell r="D1439">
            <v>5</v>
          </cell>
          <cell r="E1439">
            <v>44483</v>
          </cell>
          <cell r="F1439" t="str">
            <v>São Miguel dos Milagres</v>
          </cell>
          <cell r="G1439" t="str">
            <v>Pedro</v>
          </cell>
          <cell r="H1439">
            <v>225</v>
          </cell>
          <cell r="I1439" t="str">
            <v>Norte</v>
          </cell>
        </row>
        <row r="1440">
          <cell r="D1440">
            <v>3</v>
          </cell>
          <cell r="E1440">
            <v>44484</v>
          </cell>
          <cell r="F1440" t="str">
            <v>Santuário Eco Santa Teresa</v>
          </cell>
          <cell r="G1440" t="str">
            <v>João</v>
          </cell>
          <cell r="H1440">
            <v>216</v>
          </cell>
          <cell r="I1440" t="str">
            <v>Sul</v>
          </cell>
        </row>
        <row r="1441">
          <cell r="D1441">
            <v>2</v>
          </cell>
          <cell r="E1441">
            <v>44486</v>
          </cell>
          <cell r="F1441" t="str">
            <v>São Miguel dos Milagres</v>
          </cell>
          <cell r="G1441" t="str">
            <v>Ana</v>
          </cell>
          <cell r="H1441">
            <v>90</v>
          </cell>
          <cell r="I1441" t="str">
            <v>Norte</v>
          </cell>
        </row>
        <row r="1442">
          <cell r="D1442">
            <v>3</v>
          </cell>
          <cell r="E1442">
            <v>44486</v>
          </cell>
          <cell r="F1442" t="str">
            <v>Foz do São Francisco</v>
          </cell>
          <cell r="G1442" t="str">
            <v>Pedro</v>
          </cell>
          <cell r="H1442">
            <v>135</v>
          </cell>
          <cell r="I1442" t="str">
            <v>Sul</v>
          </cell>
        </row>
        <row r="1443">
          <cell r="D1443">
            <v>4</v>
          </cell>
          <cell r="E1443">
            <v>44488</v>
          </cell>
          <cell r="F1443" t="str">
            <v>Praia de Carneiros (PE)</v>
          </cell>
          <cell r="G1443" t="str">
            <v>Pedro</v>
          </cell>
          <cell r="H1443">
            <v>360</v>
          </cell>
          <cell r="I1443" t="str">
            <v>Norte</v>
          </cell>
        </row>
        <row r="1444">
          <cell r="D1444">
            <v>4</v>
          </cell>
          <cell r="E1444">
            <v>44489</v>
          </cell>
          <cell r="F1444" t="str">
            <v>Praia de Carneiros (PE)</v>
          </cell>
          <cell r="G1444" t="str">
            <v>Pedro</v>
          </cell>
          <cell r="H1444">
            <v>360</v>
          </cell>
          <cell r="I1444" t="str">
            <v>Norte</v>
          </cell>
        </row>
        <row r="1445">
          <cell r="D1445">
            <v>3</v>
          </cell>
          <cell r="E1445">
            <v>44489</v>
          </cell>
          <cell r="F1445" t="str">
            <v>Corais Beach Club</v>
          </cell>
          <cell r="G1445" t="str">
            <v>Pedro</v>
          </cell>
          <cell r="H1445">
            <v>67.5</v>
          </cell>
          <cell r="I1445" t="str">
            <v>Norte</v>
          </cell>
        </row>
        <row r="1446">
          <cell r="D1446">
            <v>8</v>
          </cell>
          <cell r="E1446">
            <v>44490</v>
          </cell>
          <cell r="F1446" t="str">
            <v>São Miguel dos Milagres</v>
          </cell>
          <cell r="G1446" t="str">
            <v>Guga</v>
          </cell>
          <cell r="H1446">
            <v>360</v>
          </cell>
          <cell r="I1446" t="str">
            <v>Norte</v>
          </cell>
        </row>
        <row r="1447">
          <cell r="D1447">
            <v>1</v>
          </cell>
          <cell r="E1447">
            <v>44490</v>
          </cell>
          <cell r="F1447" t="str">
            <v>São Miguel dos Milagres</v>
          </cell>
          <cell r="G1447" t="str">
            <v>Ana</v>
          </cell>
          <cell r="H1447">
            <v>50</v>
          </cell>
          <cell r="I1447" t="str">
            <v>Norte</v>
          </cell>
        </row>
        <row r="1448">
          <cell r="D1448">
            <v>4</v>
          </cell>
          <cell r="E1448">
            <v>44490</v>
          </cell>
          <cell r="F1448" t="str">
            <v>Porto de Galinhas (PE)</v>
          </cell>
          <cell r="G1448" t="str">
            <v>Guga</v>
          </cell>
          <cell r="H1448">
            <v>324</v>
          </cell>
          <cell r="I1448" t="str">
            <v>Norte</v>
          </cell>
        </row>
        <row r="1449">
          <cell r="D1449">
            <v>4</v>
          </cell>
          <cell r="E1449">
            <v>44490</v>
          </cell>
          <cell r="F1449" t="str">
            <v>Maragogi</v>
          </cell>
          <cell r="G1449" t="str">
            <v>Crislane</v>
          </cell>
          <cell r="H1449">
            <v>432</v>
          </cell>
          <cell r="I1449" t="str">
            <v>Norte</v>
          </cell>
        </row>
        <row r="1450">
          <cell r="D1450">
            <v>1</v>
          </cell>
          <cell r="E1450">
            <v>44490</v>
          </cell>
          <cell r="F1450" t="str">
            <v>Foz do São Francisco</v>
          </cell>
          <cell r="G1450" t="str">
            <v>Pedro</v>
          </cell>
          <cell r="H1450">
            <v>50</v>
          </cell>
          <cell r="I1450" t="str">
            <v>Sul</v>
          </cell>
        </row>
        <row r="1451">
          <cell r="D1451">
            <v>10</v>
          </cell>
          <cell r="E1451">
            <v>44491</v>
          </cell>
          <cell r="F1451" t="str">
            <v>Maragogi</v>
          </cell>
          <cell r="G1451" t="str">
            <v>João</v>
          </cell>
          <cell r="H1451">
            <v>1080</v>
          </cell>
          <cell r="I1451" t="str">
            <v>Norte</v>
          </cell>
        </row>
        <row r="1452">
          <cell r="D1452">
            <v>1</v>
          </cell>
          <cell r="E1452">
            <v>44491</v>
          </cell>
          <cell r="F1452" t="str">
            <v>Maragogi</v>
          </cell>
          <cell r="G1452" t="str">
            <v>Marcelo</v>
          </cell>
          <cell r="H1452">
            <v>120</v>
          </cell>
          <cell r="I1452" t="str">
            <v>Norte</v>
          </cell>
        </row>
        <row r="1453">
          <cell r="D1453">
            <v>2</v>
          </cell>
          <cell r="E1453">
            <v>44492</v>
          </cell>
          <cell r="F1453" t="str">
            <v>Francês + Gunga</v>
          </cell>
          <cell r="G1453" t="str">
            <v>João</v>
          </cell>
          <cell r="H1453">
            <v>45</v>
          </cell>
          <cell r="I1453" t="str">
            <v>Sul</v>
          </cell>
        </row>
        <row r="1454">
          <cell r="D1454">
            <v>4</v>
          </cell>
          <cell r="E1454">
            <v>44492</v>
          </cell>
          <cell r="F1454" t="str">
            <v>Maragogi</v>
          </cell>
          <cell r="G1454" t="str">
            <v>Crislane</v>
          </cell>
          <cell r="H1454">
            <v>432</v>
          </cell>
          <cell r="I1454" t="str">
            <v>Norte</v>
          </cell>
        </row>
        <row r="1455">
          <cell r="D1455">
            <v>2</v>
          </cell>
          <cell r="E1455">
            <v>44492</v>
          </cell>
          <cell r="F1455" t="str">
            <v>Maragogi</v>
          </cell>
          <cell r="G1455" t="str">
            <v>Ana</v>
          </cell>
          <cell r="H1455">
            <v>216</v>
          </cell>
          <cell r="I1455" t="str">
            <v>Norte</v>
          </cell>
        </row>
        <row r="1456">
          <cell r="D1456">
            <v>3</v>
          </cell>
          <cell r="E1456">
            <v>44492</v>
          </cell>
          <cell r="F1456" t="str">
            <v>Dunas de Marapé</v>
          </cell>
          <cell r="G1456" t="str">
            <v>Crislane</v>
          </cell>
          <cell r="H1456">
            <v>135</v>
          </cell>
          <cell r="I1456" t="str">
            <v>Sul</v>
          </cell>
        </row>
        <row r="1457">
          <cell r="D1457">
            <v>1</v>
          </cell>
          <cell r="E1457">
            <v>44492</v>
          </cell>
          <cell r="F1457" t="str">
            <v>9 Ilhas</v>
          </cell>
          <cell r="G1457" t="str">
            <v>Marcelo</v>
          </cell>
          <cell r="H1457">
            <v>90</v>
          </cell>
          <cell r="I1457" t="str">
            <v>Sul</v>
          </cell>
        </row>
        <row r="1458">
          <cell r="D1458">
            <v>8</v>
          </cell>
          <cell r="E1458">
            <v>44493</v>
          </cell>
          <cell r="F1458" t="str">
            <v>São Miguel dos Milagres</v>
          </cell>
          <cell r="G1458" t="str">
            <v>Crislane</v>
          </cell>
          <cell r="H1458">
            <v>360</v>
          </cell>
          <cell r="I1458" t="str">
            <v>Norte</v>
          </cell>
        </row>
        <row r="1459">
          <cell r="D1459">
            <v>2</v>
          </cell>
          <cell r="E1459">
            <v>44493</v>
          </cell>
          <cell r="F1459" t="str">
            <v>Maragogi</v>
          </cell>
          <cell r="G1459" t="str">
            <v>Guga</v>
          </cell>
          <cell r="H1459">
            <v>216</v>
          </cell>
          <cell r="I1459" t="str">
            <v>Norte</v>
          </cell>
        </row>
        <row r="1460">
          <cell r="D1460">
            <v>3</v>
          </cell>
          <cell r="E1460">
            <v>44493</v>
          </cell>
          <cell r="F1460" t="str">
            <v>São Miguel dos Milagres</v>
          </cell>
          <cell r="G1460" t="str">
            <v>Marcelo</v>
          </cell>
          <cell r="H1460">
            <v>135</v>
          </cell>
          <cell r="I1460" t="str">
            <v>Norte</v>
          </cell>
        </row>
        <row r="1461">
          <cell r="D1461">
            <v>10</v>
          </cell>
          <cell r="E1461">
            <v>44495</v>
          </cell>
          <cell r="F1461" t="str">
            <v>Porto de Galinhas (PE)</v>
          </cell>
          <cell r="G1461" t="str">
            <v>Crislane</v>
          </cell>
          <cell r="H1461">
            <v>810</v>
          </cell>
          <cell r="I1461" t="str">
            <v>Norte</v>
          </cell>
        </row>
        <row r="1462">
          <cell r="D1462">
            <v>2</v>
          </cell>
          <cell r="E1462">
            <v>44495</v>
          </cell>
          <cell r="F1462" t="str">
            <v>Paripueira</v>
          </cell>
          <cell r="G1462" t="str">
            <v>João</v>
          </cell>
          <cell r="H1462">
            <v>45</v>
          </cell>
          <cell r="I1462" t="str">
            <v>Norte</v>
          </cell>
        </row>
        <row r="1463">
          <cell r="D1463">
            <v>2</v>
          </cell>
          <cell r="E1463">
            <v>44496</v>
          </cell>
          <cell r="F1463" t="str">
            <v>Capitão Nicolas</v>
          </cell>
          <cell r="G1463" t="str">
            <v>João</v>
          </cell>
          <cell r="H1463">
            <v>63</v>
          </cell>
          <cell r="I1463" t="str">
            <v>Norte</v>
          </cell>
        </row>
        <row r="1464">
          <cell r="D1464">
            <v>4</v>
          </cell>
          <cell r="E1464">
            <v>44497</v>
          </cell>
          <cell r="F1464" t="str">
            <v>Francês + Gunga</v>
          </cell>
          <cell r="G1464" t="str">
            <v>Crislane</v>
          </cell>
          <cell r="H1464">
            <v>90</v>
          </cell>
          <cell r="I1464" t="str">
            <v>Sul</v>
          </cell>
        </row>
        <row r="1465">
          <cell r="D1465">
            <v>4</v>
          </cell>
          <cell r="E1465">
            <v>44497</v>
          </cell>
          <cell r="F1465" t="str">
            <v>Foz do São Francisco</v>
          </cell>
          <cell r="G1465" t="str">
            <v>João</v>
          </cell>
          <cell r="H1465">
            <v>180</v>
          </cell>
          <cell r="I1465" t="str">
            <v>Sul</v>
          </cell>
        </row>
        <row r="1466">
          <cell r="D1466">
            <v>2</v>
          </cell>
          <cell r="E1466">
            <v>44497</v>
          </cell>
          <cell r="F1466" t="str">
            <v>Hibiscus Beach Club (Ipioca)</v>
          </cell>
          <cell r="G1466" t="str">
            <v>Guga</v>
          </cell>
          <cell r="H1466">
            <v>45</v>
          </cell>
          <cell r="I1466" t="str">
            <v>Norte</v>
          </cell>
        </row>
        <row r="1467">
          <cell r="D1467">
            <v>2</v>
          </cell>
          <cell r="E1467">
            <v>44497</v>
          </cell>
          <cell r="F1467" t="str">
            <v>Capitão Nicolas</v>
          </cell>
          <cell r="G1467" t="str">
            <v>Marcelo</v>
          </cell>
          <cell r="H1467">
            <v>63</v>
          </cell>
          <cell r="I1467" t="str">
            <v>Norte</v>
          </cell>
        </row>
        <row r="1468">
          <cell r="D1468">
            <v>4</v>
          </cell>
          <cell r="E1468">
            <v>44498</v>
          </cell>
          <cell r="F1468" t="str">
            <v>Francês + Gunga</v>
          </cell>
          <cell r="G1468" t="str">
            <v>Crislane</v>
          </cell>
          <cell r="H1468">
            <v>90</v>
          </cell>
          <cell r="I1468" t="str">
            <v>Sul</v>
          </cell>
        </row>
        <row r="1469">
          <cell r="D1469">
            <v>2</v>
          </cell>
          <cell r="E1469">
            <v>44498</v>
          </cell>
          <cell r="F1469" t="str">
            <v>Porto de Galinhas (PE)</v>
          </cell>
          <cell r="G1469" t="str">
            <v>Crislane</v>
          </cell>
          <cell r="H1469">
            <v>162</v>
          </cell>
          <cell r="I1469" t="str">
            <v>Norte</v>
          </cell>
        </row>
        <row r="1470">
          <cell r="D1470">
            <v>4</v>
          </cell>
          <cell r="E1470">
            <v>44499</v>
          </cell>
          <cell r="F1470" t="str">
            <v>Maragogi</v>
          </cell>
          <cell r="G1470" t="str">
            <v>Ana</v>
          </cell>
          <cell r="H1470">
            <v>432</v>
          </cell>
          <cell r="I1470" t="str">
            <v>Norte</v>
          </cell>
        </row>
        <row r="1471">
          <cell r="D1471">
            <v>2</v>
          </cell>
          <cell r="E1471">
            <v>44499</v>
          </cell>
          <cell r="F1471" t="str">
            <v>Porto de Galinhas (PE)</v>
          </cell>
          <cell r="G1471" t="str">
            <v>Guga</v>
          </cell>
          <cell r="H1471">
            <v>162</v>
          </cell>
          <cell r="I1471" t="str">
            <v>Norte</v>
          </cell>
        </row>
        <row r="1472">
          <cell r="D1472">
            <v>4</v>
          </cell>
          <cell r="E1472">
            <v>44499</v>
          </cell>
          <cell r="F1472" t="str">
            <v>Porto de Galinhas (PE)</v>
          </cell>
          <cell r="G1472" t="str">
            <v>Crislane</v>
          </cell>
          <cell r="H1472">
            <v>324</v>
          </cell>
          <cell r="I1472" t="str">
            <v>Norte</v>
          </cell>
        </row>
        <row r="1473">
          <cell r="D1473">
            <v>4</v>
          </cell>
          <cell r="E1473">
            <v>44499</v>
          </cell>
          <cell r="F1473" t="str">
            <v>Francês + Gunga</v>
          </cell>
          <cell r="G1473" t="str">
            <v>Marcelo</v>
          </cell>
          <cell r="H1473">
            <v>90</v>
          </cell>
          <cell r="I1473" t="str">
            <v>Sul</v>
          </cell>
        </row>
        <row r="1474">
          <cell r="D1474">
            <v>10</v>
          </cell>
          <cell r="E1474">
            <v>44499</v>
          </cell>
          <cell r="F1474" t="str">
            <v>Capitão Nicolas</v>
          </cell>
          <cell r="G1474" t="str">
            <v>Crislane</v>
          </cell>
          <cell r="H1474">
            <v>315</v>
          </cell>
          <cell r="I1474" t="str">
            <v>Norte</v>
          </cell>
        </row>
        <row r="1475">
          <cell r="D1475">
            <v>3</v>
          </cell>
          <cell r="E1475">
            <v>44500</v>
          </cell>
          <cell r="F1475" t="str">
            <v>Porto de Galinhas (PE)</v>
          </cell>
          <cell r="G1475" t="str">
            <v>Crislane</v>
          </cell>
          <cell r="H1475">
            <v>243</v>
          </cell>
          <cell r="I1475" t="str">
            <v>Norte</v>
          </cell>
        </row>
        <row r="1476">
          <cell r="D1476">
            <v>3</v>
          </cell>
          <cell r="E1476">
            <v>44500</v>
          </cell>
          <cell r="F1476" t="str">
            <v>Maragogi</v>
          </cell>
          <cell r="G1476" t="str">
            <v>Guga</v>
          </cell>
          <cell r="H1476">
            <v>324</v>
          </cell>
          <cell r="I1476" t="str">
            <v>Norte</v>
          </cell>
        </row>
        <row r="1477">
          <cell r="D1477">
            <v>6</v>
          </cell>
          <cell r="E1477">
            <v>44501</v>
          </cell>
          <cell r="F1477" t="str">
            <v>Francês + Gunga</v>
          </cell>
          <cell r="G1477" t="str">
            <v>Ana</v>
          </cell>
          <cell r="H1477">
            <v>135</v>
          </cell>
          <cell r="I1477" t="str">
            <v>Sul</v>
          </cell>
        </row>
        <row r="1478">
          <cell r="D1478">
            <v>2</v>
          </cell>
          <cell r="E1478">
            <v>44501</v>
          </cell>
          <cell r="F1478" t="str">
            <v>São Miguel dos Milagres</v>
          </cell>
          <cell r="G1478" t="str">
            <v>Ana</v>
          </cell>
          <cell r="H1478">
            <v>90</v>
          </cell>
          <cell r="I1478" t="str">
            <v>Norte</v>
          </cell>
        </row>
        <row r="1479">
          <cell r="D1479">
            <v>6</v>
          </cell>
          <cell r="E1479">
            <v>44501</v>
          </cell>
          <cell r="F1479" t="str">
            <v>Porto de Galinhas (PE)</v>
          </cell>
          <cell r="G1479" t="str">
            <v>Marcelo</v>
          </cell>
          <cell r="H1479">
            <v>486</v>
          </cell>
          <cell r="I1479" t="str">
            <v>Norte</v>
          </cell>
        </row>
        <row r="1480">
          <cell r="D1480">
            <v>4</v>
          </cell>
          <cell r="E1480">
            <v>44501</v>
          </cell>
          <cell r="F1480" t="str">
            <v>São Miguel dos Milagres</v>
          </cell>
          <cell r="G1480" t="str">
            <v>João</v>
          </cell>
          <cell r="H1480">
            <v>180</v>
          </cell>
          <cell r="I1480" t="str">
            <v>Norte</v>
          </cell>
        </row>
        <row r="1481">
          <cell r="D1481">
            <v>4</v>
          </cell>
          <cell r="E1481">
            <v>44502</v>
          </cell>
          <cell r="F1481" t="str">
            <v>Francês + Gunga</v>
          </cell>
          <cell r="G1481" t="str">
            <v>Crislane</v>
          </cell>
          <cell r="H1481">
            <v>90</v>
          </cell>
          <cell r="I1481" t="str">
            <v>Sul</v>
          </cell>
        </row>
        <row r="1482">
          <cell r="D1482">
            <v>3</v>
          </cell>
          <cell r="E1482">
            <v>44502</v>
          </cell>
          <cell r="F1482" t="str">
            <v>Maragogi</v>
          </cell>
          <cell r="G1482" t="str">
            <v>Crislane</v>
          </cell>
          <cell r="H1482">
            <v>324</v>
          </cell>
          <cell r="I1482" t="str">
            <v>Norte</v>
          </cell>
        </row>
        <row r="1483">
          <cell r="D1483">
            <v>4</v>
          </cell>
          <cell r="E1483">
            <v>44502</v>
          </cell>
          <cell r="F1483" t="str">
            <v>Dunas de Marapé</v>
          </cell>
          <cell r="G1483" t="str">
            <v>Ana</v>
          </cell>
          <cell r="H1483">
            <v>180</v>
          </cell>
          <cell r="I1483" t="str">
            <v>Sul</v>
          </cell>
        </row>
        <row r="1484">
          <cell r="D1484">
            <v>5</v>
          </cell>
          <cell r="E1484">
            <v>44502</v>
          </cell>
          <cell r="F1484" t="str">
            <v>São Miguel dos Milagres</v>
          </cell>
          <cell r="G1484" t="str">
            <v>Marcelo</v>
          </cell>
          <cell r="H1484">
            <v>225</v>
          </cell>
          <cell r="I1484" t="str">
            <v>Norte</v>
          </cell>
        </row>
        <row r="1485">
          <cell r="D1485">
            <v>3</v>
          </cell>
          <cell r="E1485">
            <v>44502</v>
          </cell>
          <cell r="F1485" t="str">
            <v>Santuário Eco Santa Teresa</v>
          </cell>
          <cell r="G1485" t="str">
            <v>Pedro</v>
          </cell>
          <cell r="H1485">
            <v>216</v>
          </cell>
          <cell r="I1485" t="str">
            <v>Sul</v>
          </cell>
        </row>
        <row r="1486">
          <cell r="D1486">
            <v>5</v>
          </cell>
          <cell r="E1486">
            <v>44504</v>
          </cell>
          <cell r="F1486" t="str">
            <v>Maragogi</v>
          </cell>
          <cell r="G1486" t="str">
            <v>Crislane</v>
          </cell>
          <cell r="H1486">
            <v>540</v>
          </cell>
          <cell r="I1486" t="str">
            <v>Norte</v>
          </cell>
        </row>
        <row r="1487">
          <cell r="D1487">
            <v>2</v>
          </cell>
          <cell r="E1487">
            <v>44505</v>
          </cell>
          <cell r="F1487" t="str">
            <v>Francês + Gunga</v>
          </cell>
          <cell r="G1487" t="str">
            <v>Crislane</v>
          </cell>
          <cell r="H1487">
            <v>45</v>
          </cell>
          <cell r="I1487" t="str">
            <v>Sul</v>
          </cell>
        </row>
        <row r="1488">
          <cell r="D1488">
            <v>2</v>
          </cell>
          <cell r="E1488">
            <v>44505</v>
          </cell>
          <cell r="F1488" t="str">
            <v>São Miguel dos Milagres</v>
          </cell>
          <cell r="G1488" t="str">
            <v>Guga</v>
          </cell>
          <cell r="H1488">
            <v>90</v>
          </cell>
          <cell r="I1488" t="str">
            <v>Norte</v>
          </cell>
        </row>
        <row r="1489">
          <cell r="D1489">
            <v>1</v>
          </cell>
          <cell r="E1489">
            <v>44505</v>
          </cell>
          <cell r="F1489" t="str">
            <v>9 Ilhas</v>
          </cell>
          <cell r="G1489" t="str">
            <v>Pedro</v>
          </cell>
          <cell r="H1489">
            <v>90</v>
          </cell>
          <cell r="I1489" t="str">
            <v>Sul</v>
          </cell>
        </row>
        <row r="1490">
          <cell r="D1490">
            <v>4</v>
          </cell>
          <cell r="E1490">
            <v>44506</v>
          </cell>
          <cell r="F1490" t="str">
            <v>Francês + Gunga</v>
          </cell>
          <cell r="G1490" t="str">
            <v>João</v>
          </cell>
          <cell r="H1490">
            <v>90</v>
          </cell>
          <cell r="I1490" t="str">
            <v>Sul</v>
          </cell>
        </row>
        <row r="1491">
          <cell r="D1491">
            <v>1</v>
          </cell>
          <cell r="E1491">
            <v>44506</v>
          </cell>
          <cell r="F1491" t="str">
            <v>Francês + Gunga</v>
          </cell>
          <cell r="G1491" t="str">
            <v>Ana</v>
          </cell>
          <cell r="H1491">
            <v>25</v>
          </cell>
          <cell r="I1491" t="str">
            <v>Sul</v>
          </cell>
        </row>
        <row r="1492">
          <cell r="D1492">
            <v>6</v>
          </cell>
          <cell r="E1492">
            <v>44506</v>
          </cell>
          <cell r="F1492" t="str">
            <v>São Miguel dos Milagres</v>
          </cell>
          <cell r="G1492" t="str">
            <v>Guga</v>
          </cell>
          <cell r="H1492">
            <v>270</v>
          </cell>
          <cell r="I1492" t="str">
            <v>Norte</v>
          </cell>
        </row>
        <row r="1493">
          <cell r="D1493">
            <v>3</v>
          </cell>
          <cell r="E1493">
            <v>44506</v>
          </cell>
          <cell r="F1493" t="str">
            <v>Francês + Gunga</v>
          </cell>
          <cell r="G1493" t="str">
            <v>Ana</v>
          </cell>
          <cell r="H1493">
            <v>67.5</v>
          </cell>
          <cell r="I1493" t="str">
            <v>Sul</v>
          </cell>
        </row>
        <row r="1494">
          <cell r="D1494">
            <v>5</v>
          </cell>
          <cell r="E1494">
            <v>44506</v>
          </cell>
          <cell r="F1494" t="str">
            <v>Porto de Galinhas (PE)</v>
          </cell>
          <cell r="G1494" t="str">
            <v>João</v>
          </cell>
          <cell r="H1494">
            <v>405</v>
          </cell>
          <cell r="I1494" t="str">
            <v>Norte</v>
          </cell>
        </row>
        <row r="1495">
          <cell r="D1495">
            <v>4</v>
          </cell>
          <cell r="E1495">
            <v>44506</v>
          </cell>
          <cell r="F1495" t="str">
            <v>Maragogi</v>
          </cell>
          <cell r="G1495" t="str">
            <v>João</v>
          </cell>
          <cell r="H1495">
            <v>432</v>
          </cell>
          <cell r="I1495" t="str">
            <v>Norte</v>
          </cell>
        </row>
        <row r="1496">
          <cell r="D1496">
            <v>4</v>
          </cell>
          <cell r="E1496">
            <v>44507</v>
          </cell>
          <cell r="F1496" t="str">
            <v>Francês + Gunga</v>
          </cell>
          <cell r="G1496" t="str">
            <v>Ana</v>
          </cell>
          <cell r="H1496">
            <v>90</v>
          </cell>
          <cell r="I1496" t="str">
            <v>Sul</v>
          </cell>
        </row>
        <row r="1497">
          <cell r="D1497">
            <v>5</v>
          </cell>
          <cell r="E1497">
            <v>44507</v>
          </cell>
          <cell r="F1497" t="str">
            <v>São Miguel dos Milagres</v>
          </cell>
          <cell r="G1497" t="str">
            <v>Crislane</v>
          </cell>
          <cell r="H1497">
            <v>225</v>
          </cell>
          <cell r="I1497" t="str">
            <v>Norte</v>
          </cell>
        </row>
        <row r="1498">
          <cell r="D1498">
            <v>3</v>
          </cell>
          <cell r="E1498">
            <v>44507</v>
          </cell>
          <cell r="F1498" t="str">
            <v>Porto de Galinhas (PE)</v>
          </cell>
          <cell r="G1498" t="str">
            <v>Crislane</v>
          </cell>
          <cell r="H1498">
            <v>243</v>
          </cell>
          <cell r="I1498" t="str">
            <v>Norte</v>
          </cell>
        </row>
        <row r="1499">
          <cell r="D1499">
            <v>4</v>
          </cell>
          <cell r="E1499">
            <v>44507</v>
          </cell>
          <cell r="F1499" t="str">
            <v>9 Ilhas</v>
          </cell>
          <cell r="G1499" t="str">
            <v>Pedro</v>
          </cell>
          <cell r="H1499">
            <v>324</v>
          </cell>
          <cell r="I1499" t="str">
            <v>Sul</v>
          </cell>
        </row>
        <row r="1500">
          <cell r="D1500">
            <v>2</v>
          </cell>
          <cell r="E1500">
            <v>44508</v>
          </cell>
          <cell r="F1500" t="str">
            <v>Maragogi</v>
          </cell>
          <cell r="G1500" t="str">
            <v>Ana</v>
          </cell>
          <cell r="H1500">
            <v>216</v>
          </cell>
          <cell r="I1500" t="str">
            <v>Norte</v>
          </cell>
        </row>
        <row r="1501">
          <cell r="D1501">
            <v>2</v>
          </cell>
          <cell r="E1501">
            <v>44508</v>
          </cell>
          <cell r="F1501" t="str">
            <v>Porto de Galinhas (PE)</v>
          </cell>
          <cell r="G1501" t="str">
            <v>Crislane</v>
          </cell>
          <cell r="H1501">
            <v>162</v>
          </cell>
          <cell r="I1501" t="str">
            <v>Norte</v>
          </cell>
        </row>
        <row r="1502">
          <cell r="D1502">
            <v>4</v>
          </cell>
          <cell r="E1502">
            <v>44508</v>
          </cell>
          <cell r="F1502" t="str">
            <v>Hibiscus Beach Club (Ipioca)</v>
          </cell>
          <cell r="G1502" t="str">
            <v>Marcelo</v>
          </cell>
          <cell r="H1502">
            <v>90</v>
          </cell>
          <cell r="I1502" t="str">
            <v>Norte</v>
          </cell>
        </row>
        <row r="1503">
          <cell r="D1503">
            <v>1</v>
          </cell>
          <cell r="E1503">
            <v>44508</v>
          </cell>
          <cell r="F1503" t="str">
            <v>9 Ilhas</v>
          </cell>
          <cell r="G1503" t="str">
            <v>Ana</v>
          </cell>
          <cell r="H1503">
            <v>90</v>
          </cell>
          <cell r="I1503" t="str">
            <v>Sul</v>
          </cell>
        </row>
        <row r="1504">
          <cell r="D1504">
            <v>2</v>
          </cell>
          <cell r="E1504">
            <v>44508</v>
          </cell>
          <cell r="F1504" t="str">
            <v>Maragogi</v>
          </cell>
          <cell r="G1504" t="str">
            <v>Ana</v>
          </cell>
          <cell r="H1504">
            <v>216</v>
          </cell>
          <cell r="I1504" t="str">
            <v>Norte</v>
          </cell>
        </row>
        <row r="1505">
          <cell r="D1505">
            <v>1</v>
          </cell>
          <cell r="E1505">
            <v>44508</v>
          </cell>
          <cell r="F1505" t="str">
            <v>Maragogi</v>
          </cell>
          <cell r="G1505" t="str">
            <v>Crislane</v>
          </cell>
          <cell r="H1505">
            <v>120</v>
          </cell>
          <cell r="I1505" t="str">
            <v>Norte</v>
          </cell>
        </row>
        <row r="1506">
          <cell r="D1506">
            <v>6</v>
          </cell>
          <cell r="E1506">
            <v>44509</v>
          </cell>
          <cell r="F1506" t="str">
            <v>Francês + Gunga</v>
          </cell>
          <cell r="G1506" t="str">
            <v>João</v>
          </cell>
          <cell r="H1506">
            <v>135</v>
          </cell>
          <cell r="I1506" t="str">
            <v>Sul</v>
          </cell>
        </row>
        <row r="1507">
          <cell r="D1507">
            <v>4</v>
          </cell>
          <cell r="E1507">
            <v>44509</v>
          </cell>
          <cell r="F1507" t="str">
            <v>Dunas de Marapé</v>
          </cell>
          <cell r="G1507" t="str">
            <v>Pedro</v>
          </cell>
          <cell r="H1507">
            <v>180</v>
          </cell>
          <cell r="I1507" t="str">
            <v>Sul</v>
          </cell>
        </row>
        <row r="1508">
          <cell r="D1508">
            <v>5</v>
          </cell>
          <cell r="E1508">
            <v>44509</v>
          </cell>
          <cell r="F1508" t="str">
            <v>9 Ilhas</v>
          </cell>
          <cell r="G1508" t="str">
            <v>Pedro</v>
          </cell>
          <cell r="H1508">
            <v>405</v>
          </cell>
          <cell r="I1508" t="str">
            <v>Sul</v>
          </cell>
        </row>
        <row r="1509">
          <cell r="D1509">
            <v>2</v>
          </cell>
          <cell r="E1509">
            <v>44509</v>
          </cell>
          <cell r="F1509" t="str">
            <v>São Miguel dos Milagres</v>
          </cell>
          <cell r="G1509" t="str">
            <v>Pedro</v>
          </cell>
          <cell r="H1509">
            <v>90</v>
          </cell>
          <cell r="I1509" t="str">
            <v>Norte</v>
          </cell>
        </row>
        <row r="1510">
          <cell r="D1510">
            <v>2</v>
          </cell>
          <cell r="E1510">
            <v>44510</v>
          </cell>
          <cell r="F1510" t="str">
            <v>Porto de Galinhas (PE)</v>
          </cell>
          <cell r="G1510" t="str">
            <v>Crislane</v>
          </cell>
          <cell r="H1510">
            <v>162</v>
          </cell>
          <cell r="I1510" t="str">
            <v>Norte</v>
          </cell>
        </row>
        <row r="1511">
          <cell r="D1511">
            <v>8</v>
          </cell>
          <cell r="E1511">
            <v>44510</v>
          </cell>
          <cell r="F1511" t="str">
            <v>Hibiscus Beach Club (Ipioca)</v>
          </cell>
          <cell r="G1511" t="str">
            <v>Crislane</v>
          </cell>
          <cell r="H1511">
            <v>180</v>
          </cell>
          <cell r="I1511" t="str">
            <v>Norte</v>
          </cell>
        </row>
        <row r="1512">
          <cell r="D1512">
            <v>3</v>
          </cell>
          <cell r="E1512">
            <v>44510</v>
          </cell>
          <cell r="F1512" t="str">
            <v>Canions do São Francisco</v>
          </cell>
          <cell r="G1512" t="str">
            <v>Crislane</v>
          </cell>
          <cell r="H1512">
            <v>270</v>
          </cell>
          <cell r="I1512" t="str">
            <v>Sul</v>
          </cell>
        </row>
        <row r="1513">
          <cell r="D1513">
            <v>3</v>
          </cell>
          <cell r="E1513">
            <v>44511</v>
          </cell>
          <cell r="F1513" t="str">
            <v>Francês + Gunga</v>
          </cell>
          <cell r="G1513" t="str">
            <v>João</v>
          </cell>
          <cell r="H1513">
            <v>67.5</v>
          </cell>
          <cell r="I1513" t="str">
            <v>Sul</v>
          </cell>
        </row>
        <row r="1514">
          <cell r="D1514">
            <v>2</v>
          </cell>
          <cell r="E1514">
            <v>44511</v>
          </cell>
          <cell r="F1514" t="str">
            <v>São Miguel dos Milagres</v>
          </cell>
          <cell r="G1514" t="str">
            <v>Ana</v>
          </cell>
          <cell r="H1514">
            <v>90</v>
          </cell>
          <cell r="I1514" t="str">
            <v>Norte</v>
          </cell>
        </row>
        <row r="1515">
          <cell r="D1515">
            <v>3</v>
          </cell>
          <cell r="E1515">
            <v>44511</v>
          </cell>
          <cell r="F1515" t="str">
            <v>Porto de Galinhas (PE)</v>
          </cell>
          <cell r="G1515" t="str">
            <v>Guga</v>
          </cell>
          <cell r="H1515">
            <v>243</v>
          </cell>
          <cell r="I1515" t="str">
            <v>Norte</v>
          </cell>
        </row>
        <row r="1516">
          <cell r="D1516">
            <v>5</v>
          </cell>
          <cell r="E1516">
            <v>44511</v>
          </cell>
          <cell r="F1516" t="str">
            <v>Corais Beach Club</v>
          </cell>
          <cell r="G1516" t="str">
            <v>Ana</v>
          </cell>
          <cell r="H1516">
            <v>112.5</v>
          </cell>
          <cell r="I1516" t="str">
            <v>Norte</v>
          </cell>
        </row>
        <row r="1517">
          <cell r="D1517">
            <v>5</v>
          </cell>
          <cell r="E1517">
            <v>44511</v>
          </cell>
          <cell r="F1517" t="str">
            <v>Canions do São Francisco</v>
          </cell>
          <cell r="G1517" t="str">
            <v>Marcelo</v>
          </cell>
          <cell r="H1517">
            <v>450</v>
          </cell>
          <cell r="I1517" t="str">
            <v>Sul</v>
          </cell>
        </row>
        <row r="1518">
          <cell r="D1518">
            <v>4</v>
          </cell>
          <cell r="E1518">
            <v>44511</v>
          </cell>
          <cell r="F1518" t="str">
            <v>Santuário Eco Santa Teresa</v>
          </cell>
          <cell r="G1518" t="str">
            <v>Guga</v>
          </cell>
          <cell r="H1518">
            <v>288</v>
          </cell>
          <cell r="I1518" t="str">
            <v>Sul</v>
          </cell>
        </row>
        <row r="1519">
          <cell r="D1519">
            <v>2</v>
          </cell>
          <cell r="E1519">
            <v>44512</v>
          </cell>
          <cell r="F1519" t="str">
            <v>Francês + Gunga</v>
          </cell>
          <cell r="G1519" t="str">
            <v>Ana</v>
          </cell>
          <cell r="H1519">
            <v>45</v>
          </cell>
          <cell r="I1519" t="str">
            <v>Sul</v>
          </cell>
        </row>
        <row r="1520">
          <cell r="D1520">
            <v>3</v>
          </cell>
          <cell r="E1520">
            <v>44512</v>
          </cell>
          <cell r="F1520" t="str">
            <v>Francês + Gunga</v>
          </cell>
          <cell r="G1520" t="str">
            <v>Ana</v>
          </cell>
          <cell r="H1520">
            <v>67.5</v>
          </cell>
          <cell r="I1520" t="str">
            <v>Sul</v>
          </cell>
        </row>
        <row r="1521">
          <cell r="D1521">
            <v>4</v>
          </cell>
          <cell r="E1521">
            <v>44512</v>
          </cell>
          <cell r="F1521" t="str">
            <v>São Miguel dos Milagres</v>
          </cell>
          <cell r="G1521" t="str">
            <v>Guga</v>
          </cell>
          <cell r="H1521">
            <v>180</v>
          </cell>
          <cell r="I1521" t="str">
            <v>Norte</v>
          </cell>
        </row>
        <row r="1522">
          <cell r="D1522">
            <v>2</v>
          </cell>
          <cell r="E1522">
            <v>44512</v>
          </cell>
          <cell r="F1522" t="str">
            <v>Porto de Galinhas (PE)</v>
          </cell>
          <cell r="G1522" t="str">
            <v>Crislane</v>
          </cell>
          <cell r="H1522">
            <v>162</v>
          </cell>
          <cell r="I1522" t="str">
            <v>Norte</v>
          </cell>
        </row>
        <row r="1523">
          <cell r="D1523">
            <v>1</v>
          </cell>
          <cell r="E1523">
            <v>44512</v>
          </cell>
          <cell r="F1523" t="str">
            <v>Francês + Gunga</v>
          </cell>
          <cell r="G1523" t="str">
            <v>Guga</v>
          </cell>
          <cell r="H1523">
            <v>25</v>
          </cell>
          <cell r="I1523" t="str">
            <v>Sul</v>
          </cell>
        </row>
        <row r="1524">
          <cell r="D1524">
            <v>5</v>
          </cell>
          <cell r="E1524">
            <v>44513</v>
          </cell>
          <cell r="F1524" t="str">
            <v>Francês + Gunga</v>
          </cell>
          <cell r="G1524" t="str">
            <v>João</v>
          </cell>
          <cell r="H1524">
            <v>112.5</v>
          </cell>
          <cell r="I1524" t="str">
            <v>Sul</v>
          </cell>
        </row>
        <row r="1525">
          <cell r="D1525">
            <v>1</v>
          </cell>
          <cell r="E1525">
            <v>44513</v>
          </cell>
          <cell r="F1525" t="str">
            <v>São Miguel dos Milagres</v>
          </cell>
          <cell r="G1525" t="str">
            <v>Guga</v>
          </cell>
          <cell r="H1525">
            <v>50</v>
          </cell>
          <cell r="I1525" t="str">
            <v>Norte</v>
          </cell>
        </row>
        <row r="1526">
          <cell r="D1526">
            <v>1</v>
          </cell>
          <cell r="E1526">
            <v>44513</v>
          </cell>
          <cell r="F1526" t="str">
            <v>Porto de Galinhas (PE)</v>
          </cell>
          <cell r="G1526" t="str">
            <v>Guga</v>
          </cell>
          <cell r="H1526">
            <v>90</v>
          </cell>
          <cell r="I1526" t="str">
            <v>Norte</v>
          </cell>
        </row>
        <row r="1527">
          <cell r="D1527">
            <v>3</v>
          </cell>
          <cell r="E1527">
            <v>44513</v>
          </cell>
          <cell r="F1527" t="str">
            <v>Foz do São Francisco</v>
          </cell>
          <cell r="G1527" t="str">
            <v>João</v>
          </cell>
          <cell r="H1527">
            <v>135</v>
          </cell>
          <cell r="I1527" t="str">
            <v>Sul</v>
          </cell>
        </row>
        <row r="1528">
          <cell r="D1528">
            <v>2</v>
          </cell>
          <cell r="E1528">
            <v>44513</v>
          </cell>
          <cell r="F1528" t="str">
            <v>Hibiscus Beach Club (Ipioca)</v>
          </cell>
          <cell r="G1528" t="str">
            <v>Marcelo</v>
          </cell>
          <cell r="H1528">
            <v>45</v>
          </cell>
          <cell r="I1528" t="str">
            <v>Norte</v>
          </cell>
        </row>
        <row r="1529">
          <cell r="D1529">
            <v>3</v>
          </cell>
          <cell r="E1529">
            <v>44514</v>
          </cell>
          <cell r="F1529" t="str">
            <v>Francês + Gunga</v>
          </cell>
          <cell r="G1529" t="str">
            <v>Guga</v>
          </cell>
          <cell r="H1529">
            <v>67.5</v>
          </cell>
          <cell r="I1529" t="str">
            <v>Sul</v>
          </cell>
        </row>
        <row r="1530">
          <cell r="D1530">
            <v>2</v>
          </cell>
          <cell r="E1530">
            <v>44514</v>
          </cell>
          <cell r="F1530" t="str">
            <v>São Miguel dos Milagres</v>
          </cell>
          <cell r="G1530" t="str">
            <v>João</v>
          </cell>
          <cell r="H1530">
            <v>90</v>
          </cell>
          <cell r="I1530" t="str">
            <v>Norte</v>
          </cell>
        </row>
        <row r="1531">
          <cell r="D1531">
            <v>1</v>
          </cell>
          <cell r="E1531">
            <v>44514</v>
          </cell>
          <cell r="F1531" t="str">
            <v>Paripueira</v>
          </cell>
          <cell r="G1531" t="str">
            <v>João</v>
          </cell>
          <cell r="H1531">
            <v>25</v>
          </cell>
          <cell r="I1531" t="str">
            <v>Norte</v>
          </cell>
        </row>
        <row r="1532">
          <cell r="D1532">
            <v>4</v>
          </cell>
          <cell r="E1532">
            <v>44515</v>
          </cell>
          <cell r="F1532" t="str">
            <v>Francês + Gunga</v>
          </cell>
          <cell r="G1532" t="str">
            <v>Crislane</v>
          </cell>
          <cell r="H1532">
            <v>90</v>
          </cell>
          <cell r="I1532" t="str">
            <v>Sul</v>
          </cell>
        </row>
        <row r="1533">
          <cell r="D1533">
            <v>4</v>
          </cell>
          <cell r="E1533">
            <v>44515</v>
          </cell>
          <cell r="F1533" t="str">
            <v>Francês + Gunga</v>
          </cell>
          <cell r="G1533" t="str">
            <v>Crislane</v>
          </cell>
          <cell r="H1533">
            <v>90</v>
          </cell>
          <cell r="I1533" t="str">
            <v>Sul</v>
          </cell>
        </row>
        <row r="1534">
          <cell r="D1534">
            <v>4</v>
          </cell>
          <cell r="E1534">
            <v>44515</v>
          </cell>
          <cell r="F1534" t="str">
            <v>Porto de Galinhas (PE)</v>
          </cell>
          <cell r="G1534" t="str">
            <v>João</v>
          </cell>
          <cell r="H1534">
            <v>324</v>
          </cell>
          <cell r="I1534" t="str">
            <v>Norte</v>
          </cell>
        </row>
        <row r="1535">
          <cell r="D1535">
            <v>1</v>
          </cell>
          <cell r="E1535">
            <v>44515</v>
          </cell>
          <cell r="F1535" t="str">
            <v>Paripueira</v>
          </cell>
          <cell r="G1535" t="str">
            <v>Pedro</v>
          </cell>
          <cell r="H1535">
            <v>25</v>
          </cell>
          <cell r="I1535" t="str">
            <v>Norte</v>
          </cell>
        </row>
        <row r="1536">
          <cell r="D1536">
            <v>5</v>
          </cell>
          <cell r="E1536">
            <v>44515</v>
          </cell>
          <cell r="F1536" t="str">
            <v>Paripueira</v>
          </cell>
          <cell r="G1536" t="str">
            <v>João</v>
          </cell>
          <cell r="H1536">
            <v>112.5</v>
          </cell>
          <cell r="I1536" t="str">
            <v>Norte</v>
          </cell>
        </row>
        <row r="1537">
          <cell r="D1537">
            <v>1</v>
          </cell>
          <cell r="E1537">
            <v>44515</v>
          </cell>
          <cell r="F1537" t="str">
            <v>Canions do São Francisco</v>
          </cell>
          <cell r="G1537" t="str">
            <v>Ana</v>
          </cell>
          <cell r="H1537">
            <v>100</v>
          </cell>
          <cell r="I1537" t="str">
            <v>Sul</v>
          </cell>
        </row>
        <row r="1538">
          <cell r="D1538">
            <v>6</v>
          </cell>
          <cell r="E1538">
            <v>44515</v>
          </cell>
          <cell r="F1538" t="str">
            <v>Dunas de Marapé</v>
          </cell>
          <cell r="G1538" t="str">
            <v>Pedro</v>
          </cell>
          <cell r="H1538">
            <v>270</v>
          </cell>
          <cell r="I1538" t="str">
            <v>Sul</v>
          </cell>
        </row>
        <row r="1539">
          <cell r="D1539">
            <v>4</v>
          </cell>
          <cell r="E1539">
            <v>44516</v>
          </cell>
          <cell r="F1539" t="str">
            <v>Francês + Gunga</v>
          </cell>
          <cell r="G1539" t="str">
            <v>Guga</v>
          </cell>
          <cell r="H1539">
            <v>90</v>
          </cell>
          <cell r="I1539" t="str">
            <v>Sul</v>
          </cell>
        </row>
        <row r="1540">
          <cell r="D1540">
            <v>2</v>
          </cell>
          <cell r="E1540">
            <v>44516</v>
          </cell>
          <cell r="F1540" t="str">
            <v>Francês + Gunga</v>
          </cell>
          <cell r="G1540" t="str">
            <v>Guga</v>
          </cell>
          <cell r="H1540">
            <v>45</v>
          </cell>
          <cell r="I1540" t="str">
            <v>Sul</v>
          </cell>
        </row>
        <row r="1541">
          <cell r="D1541">
            <v>1</v>
          </cell>
          <cell r="E1541">
            <v>44516</v>
          </cell>
          <cell r="F1541" t="str">
            <v>São Miguel dos Milagres</v>
          </cell>
          <cell r="G1541" t="str">
            <v>Ana</v>
          </cell>
          <cell r="H1541">
            <v>50</v>
          </cell>
          <cell r="I1541" t="str">
            <v>Norte</v>
          </cell>
        </row>
        <row r="1542">
          <cell r="D1542">
            <v>3</v>
          </cell>
          <cell r="E1542">
            <v>44516</v>
          </cell>
          <cell r="F1542" t="str">
            <v>Dunas de Marapé</v>
          </cell>
          <cell r="G1542" t="str">
            <v>Pedro</v>
          </cell>
          <cell r="H1542">
            <v>135</v>
          </cell>
          <cell r="I1542" t="str">
            <v>Sul</v>
          </cell>
        </row>
        <row r="1543">
          <cell r="D1543">
            <v>5</v>
          </cell>
          <cell r="E1543">
            <v>44516</v>
          </cell>
          <cell r="F1543" t="str">
            <v>Santuário Eco Santa Teresa</v>
          </cell>
          <cell r="G1543" t="str">
            <v>Marcelo</v>
          </cell>
          <cell r="H1543">
            <v>360</v>
          </cell>
          <cell r="I1543" t="str">
            <v>Sul</v>
          </cell>
        </row>
        <row r="1544">
          <cell r="D1544">
            <v>3</v>
          </cell>
          <cell r="E1544">
            <v>44516</v>
          </cell>
          <cell r="F1544" t="str">
            <v>Hibiscus Beach Club (Ipioca)</v>
          </cell>
          <cell r="G1544" t="str">
            <v>Ana</v>
          </cell>
          <cell r="H1544">
            <v>67.5</v>
          </cell>
          <cell r="I1544" t="str">
            <v>Norte</v>
          </cell>
        </row>
        <row r="1545">
          <cell r="D1545">
            <v>3</v>
          </cell>
          <cell r="E1545">
            <v>44516</v>
          </cell>
          <cell r="F1545" t="str">
            <v>São Miguel dos Milagres</v>
          </cell>
          <cell r="G1545" t="str">
            <v>Guga</v>
          </cell>
          <cell r="H1545">
            <v>135</v>
          </cell>
          <cell r="I1545" t="str">
            <v>Norte</v>
          </cell>
        </row>
        <row r="1546">
          <cell r="D1546">
            <v>6</v>
          </cell>
          <cell r="E1546">
            <v>44516</v>
          </cell>
          <cell r="F1546" t="str">
            <v>Francês + Gunga</v>
          </cell>
          <cell r="G1546" t="str">
            <v>Ana</v>
          </cell>
          <cell r="H1546">
            <v>135</v>
          </cell>
          <cell r="I1546" t="str">
            <v>Sul</v>
          </cell>
        </row>
        <row r="1547">
          <cell r="D1547">
            <v>8</v>
          </cell>
          <cell r="E1547">
            <v>44517</v>
          </cell>
          <cell r="F1547" t="str">
            <v>Francês + Gunga</v>
          </cell>
          <cell r="G1547" t="str">
            <v>Crislane</v>
          </cell>
          <cell r="H1547">
            <v>180</v>
          </cell>
          <cell r="I1547" t="str">
            <v>Sul</v>
          </cell>
        </row>
        <row r="1548">
          <cell r="D1548">
            <v>6</v>
          </cell>
          <cell r="E1548">
            <v>44517</v>
          </cell>
          <cell r="F1548" t="str">
            <v>Francês + Gunga</v>
          </cell>
          <cell r="G1548" t="str">
            <v>Guga</v>
          </cell>
          <cell r="H1548">
            <v>135</v>
          </cell>
          <cell r="I1548" t="str">
            <v>Sul</v>
          </cell>
        </row>
        <row r="1549">
          <cell r="D1549">
            <v>3</v>
          </cell>
          <cell r="E1549">
            <v>44517</v>
          </cell>
          <cell r="F1549" t="str">
            <v>São Miguel dos Milagres</v>
          </cell>
          <cell r="G1549" t="str">
            <v>Guga</v>
          </cell>
          <cell r="H1549">
            <v>135</v>
          </cell>
          <cell r="I1549" t="str">
            <v>Norte</v>
          </cell>
        </row>
        <row r="1550">
          <cell r="D1550">
            <v>2</v>
          </cell>
          <cell r="E1550">
            <v>44517</v>
          </cell>
          <cell r="F1550" t="str">
            <v>Maragogi</v>
          </cell>
          <cell r="G1550" t="str">
            <v>Ana</v>
          </cell>
          <cell r="H1550">
            <v>216</v>
          </cell>
          <cell r="I1550" t="str">
            <v>Norte</v>
          </cell>
        </row>
        <row r="1551">
          <cell r="D1551">
            <v>3</v>
          </cell>
          <cell r="E1551">
            <v>44517</v>
          </cell>
          <cell r="F1551" t="str">
            <v>Praia de Carneiros (PE)</v>
          </cell>
          <cell r="G1551" t="str">
            <v>Pedro</v>
          </cell>
          <cell r="H1551">
            <v>270</v>
          </cell>
          <cell r="I1551" t="str">
            <v>Norte</v>
          </cell>
        </row>
        <row r="1552">
          <cell r="D1552">
            <v>2</v>
          </cell>
          <cell r="E1552">
            <v>44517</v>
          </cell>
          <cell r="F1552" t="str">
            <v>Capitão Nicolas</v>
          </cell>
          <cell r="G1552" t="str">
            <v>Crislane</v>
          </cell>
          <cell r="H1552">
            <v>63</v>
          </cell>
          <cell r="I1552" t="str">
            <v>Norte</v>
          </cell>
        </row>
        <row r="1553">
          <cell r="D1553">
            <v>2</v>
          </cell>
          <cell r="E1553">
            <v>44517</v>
          </cell>
          <cell r="F1553" t="str">
            <v>Maragogi</v>
          </cell>
          <cell r="G1553" t="str">
            <v>João</v>
          </cell>
          <cell r="H1553">
            <v>216</v>
          </cell>
          <cell r="I1553" t="str">
            <v>Norte</v>
          </cell>
        </row>
        <row r="1554">
          <cell r="D1554">
            <v>3</v>
          </cell>
          <cell r="E1554">
            <v>44517</v>
          </cell>
          <cell r="F1554" t="str">
            <v>Paripueira</v>
          </cell>
          <cell r="G1554" t="str">
            <v>João</v>
          </cell>
          <cell r="H1554">
            <v>67.5</v>
          </cell>
          <cell r="I1554" t="str">
            <v>Norte</v>
          </cell>
        </row>
        <row r="1555">
          <cell r="D1555">
            <v>1</v>
          </cell>
          <cell r="E1555">
            <v>44518</v>
          </cell>
          <cell r="F1555" t="str">
            <v>Francês + Gunga</v>
          </cell>
          <cell r="G1555" t="str">
            <v>Ana</v>
          </cell>
          <cell r="H1555">
            <v>25</v>
          </cell>
          <cell r="I1555" t="str">
            <v>Sul</v>
          </cell>
        </row>
        <row r="1556">
          <cell r="D1556">
            <v>4</v>
          </cell>
          <cell r="E1556">
            <v>44518</v>
          </cell>
          <cell r="F1556" t="str">
            <v>Francês + Gunga</v>
          </cell>
          <cell r="G1556" t="str">
            <v>Ana</v>
          </cell>
          <cell r="H1556">
            <v>90</v>
          </cell>
          <cell r="I1556" t="str">
            <v>Sul</v>
          </cell>
        </row>
        <row r="1557">
          <cell r="D1557">
            <v>4</v>
          </cell>
          <cell r="E1557">
            <v>44518</v>
          </cell>
          <cell r="F1557" t="str">
            <v>Porto de Galinhas (PE)</v>
          </cell>
          <cell r="G1557" t="str">
            <v>João</v>
          </cell>
          <cell r="H1557">
            <v>324</v>
          </cell>
          <cell r="I1557" t="str">
            <v>Norte</v>
          </cell>
        </row>
        <row r="1558">
          <cell r="D1558">
            <v>2</v>
          </cell>
          <cell r="E1558">
            <v>44518</v>
          </cell>
          <cell r="F1558" t="str">
            <v>Corais Beach Club</v>
          </cell>
          <cell r="G1558" t="str">
            <v>Marcelo</v>
          </cell>
          <cell r="H1558">
            <v>45</v>
          </cell>
          <cell r="I1558" t="str">
            <v>Norte</v>
          </cell>
        </row>
        <row r="1559">
          <cell r="D1559">
            <v>2</v>
          </cell>
          <cell r="E1559">
            <v>44519</v>
          </cell>
          <cell r="F1559" t="str">
            <v>Francês + Gunga</v>
          </cell>
          <cell r="G1559" t="str">
            <v>Ana</v>
          </cell>
          <cell r="H1559">
            <v>45</v>
          </cell>
          <cell r="I1559" t="str">
            <v>Sul</v>
          </cell>
        </row>
        <row r="1560">
          <cell r="D1560">
            <v>1</v>
          </cell>
          <cell r="E1560">
            <v>44519</v>
          </cell>
          <cell r="F1560" t="str">
            <v>São Miguel dos Milagres</v>
          </cell>
          <cell r="G1560" t="str">
            <v>Ana</v>
          </cell>
          <cell r="H1560">
            <v>50</v>
          </cell>
          <cell r="I1560" t="str">
            <v>Norte</v>
          </cell>
        </row>
        <row r="1561">
          <cell r="D1561">
            <v>3</v>
          </cell>
          <cell r="E1561">
            <v>44519</v>
          </cell>
          <cell r="F1561" t="str">
            <v>Porto de Galinhas (PE)</v>
          </cell>
          <cell r="G1561" t="str">
            <v>Ana</v>
          </cell>
          <cell r="H1561">
            <v>243</v>
          </cell>
          <cell r="I1561" t="str">
            <v>Norte</v>
          </cell>
        </row>
        <row r="1562">
          <cell r="D1562">
            <v>2</v>
          </cell>
          <cell r="E1562">
            <v>44519</v>
          </cell>
          <cell r="F1562" t="str">
            <v>Francês + Gunga</v>
          </cell>
          <cell r="G1562" t="str">
            <v>Marcelo</v>
          </cell>
          <cell r="H1562">
            <v>45</v>
          </cell>
          <cell r="I1562" t="str">
            <v>Sul</v>
          </cell>
        </row>
        <row r="1563">
          <cell r="D1563">
            <v>2</v>
          </cell>
          <cell r="E1563">
            <v>44519</v>
          </cell>
          <cell r="F1563" t="str">
            <v>Francês + Gunga</v>
          </cell>
          <cell r="G1563" t="str">
            <v>Crislane</v>
          </cell>
          <cell r="H1563">
            <v>45</v>
          </cell>
          <cell r="I1563" t="str">
            <v>Sul</v>
          </cell>
        </row>
        <row r="1564">
          <cell r="D1564">
            <v>5</v>
          </cell>
          <cell r="E1564">
            <v>44520</v>
          </cell>
          <cell r="F1564" t="str">
            <v>Maragogi</v>
          </cell>
          <cell r="G1564" t="str">
            <v>Ana</v>
          </cell>
          <cell r="H1564">
            <v>540</v>
          </cell>
          <cell r="I1564" t="str">
            <v>Norte</v>
          </cell>
        </row>
        <row r="1565">
          <cell r="D1565">
            <v>6</v>
          </cell>
          <cell r="E1565">
            <v>44520</v>
          </cell>
          <cell r="F1565" t="str">
            <v>Porto de Galinhas (PE)</v>
          </cell>
          <cell r="G1565" t="str">
            <v>João</v>
          </cell>
          <cell r="H1565">
            <v>486</v>
          </cell>
          <cell r="I1565" t="str">
            <v>Norte</v>
          </cell>
        </row>
        <row r="1566">
          <cell r="D1566">
            <v>1</v>
          </cell>
          <cell r="E1566">
            <v>44520</v>
          </cell>
          <cell r="F1566" t="str">
            <v>Porto de Galinhas (PE)</v>
          </cell>
          <cell r="G1566" t="str">
            <v>Guga</v>
          </cell>
          <cell r="H1566">
            <v>90</v>
          </cell>
          <cell r="I1566" t="str">
            <v>Norte</v>
          </cell>
        </row>
        <row r="1567">
          <cell r="D1567">
            <v>5</v>
          </cell>
          <cell r="E1567">
            <v>44520</v>
          </cell>
          <cell r="F1567" t="str">
            <v>Hibiscus Beach Club (Ipioca)</v>
          </cell>
          <cell r="G1567" t="str">
            <v>Pedro</v>
          </cell>
          <cell r="H1567">
            <v>112.5</v>
          </cell>
          <cell r="I1567" t="str">
            <v>Norte</v>
          </cell>
        </row>
        <row r="1568">
          <cell r="D1568">
            <v>4</v>
          </cell>
          <cell r="E1568">
            <v>44521</v>
          </cell>
          <cell r="F1568" t="str">
            <v>Porto de Galinhas (PE)</v>
          </cell>
          <cell r="G1568" t="str">
            <v>João</v>
          </cell>
          <cell r="H1568">
            <v>324</v>
          </cell>
          <cell r="I1568" t="str">
            <v>Norte</v>
          </cell>
        </row>
        <row r="1569">
          <cell r="D1569">
            <v>2</v>
          </cell>
          <cell r="E1569">
            <v>44521</v>
          </cell>
          <cell r="F1569" t="str">
            <v>Maragogi</v>
          </cell>
          <cell r="G1569" t="str">
            <v>Ana</v>
          </cell>
          <cell r="H1569">
            <v>216</v>
          </cell>
          <cell r="I1569" t="str">
            <v>Norte</v>
          </cell>
        </row>
        <row r="1570">
          <cell r="D1570">
            <v>3</v>
          </cell>
          <cell r="E1570">
            <v>44521</v>
          </cell>
          <cell r="F1570" t="str">
            <v>Francês + Gunga</v>
          </cell>
          <cell r="G1570" t="str">
            <v>Marcelo</v>
          </cell>
          <cell r="H1570">
            <v>67.5</v>
          </cell>
          <cell r="I1570" t="str">
            <v>Sul</v>
          </cell>
        </row>
        <row r="1571">
          <cell r="D1571">
            <v>6</v>
          </cell>
          <cell r="E1571">
            <v>44521</v>
          </cell>
          <cell r="F1571" t="str">
            <v>Maragogi</v>
          </cell>
          <cell r="G1571" t="str">
            <v>Crislane</v>
          </cell>
          <cell r="H1571">
            <v>648</v>
          </cell>
          <cell r="I1571" t="str">
            <v>Norte</v>
          </cell>
        </row>
        <row r="1572">
          <cell r="D1572">
            <v>1</v>
          </cell>
          <cell r="E1572">
            <v>44521</v>
          </cell>
          <cell r="F1572" t="str">
            <v>Santuário Eco Santa Teresa</v>
          </cell>
          <cell r="G1572" t="str">
            <v>João</v>
          </cell>
          <cell r="H1572">
            <v>80</v>
          </cell>
          <cell r="I1572" t="str">
            <v>Sul</v>
          </cell>
        </row>
        <row r="1573">
          <cell r="D1573">
            <v>5</v>
          </cell>
          <cell r="E1573">
            <v>44521</v>
          </cell>
          <cell r="F1573" t="str">
            <v>Porto de Galinhas (PE)</v>
          </cell>
          <cell r="G1573" t="str">
            <v>Ana</v>
          </cell>
          <cell r="H1573">
            <v>405</v>
          </cell>
          <cell r="I1573" t="str">
            <v>Norte</v>
          </cell>
        </row>
        <row r="1574">
          <cell r="D1574">
            <v>5</v>
          </cell>
          <cell r="E1574">
            <v>44522</v>
          </cell>
          <cell r="F1574" t="str">
            <v>Francês + Gunga</v>
          </cell>
          <cell r="G1574" t="str">
            <v>Ana</v>
          </cell>
          <cell r="H1574">
            <v>112.5</v>
          </cell>
          <cell r="I1574" t="str">
            <v>Sul</v>
          </cell>
        </row>
        <row r="1575">
          <cell r="D1575">
            <v>4</v>
          </cell>
          <cell r="E1575">
            <v>44522</v>
          </cell>
          <cell r="F1575" t="str">
            <v>Maragogi</v>
          </cell>
          <cell r="G1575" t="str">
            <v>Guga</v>
          </cell>
          <cell r="H1575">
            <v>432</v>
          </cell>
          <cell r="I1575" t="str">
            <v>Norte</v>
          </cell>
        </row>
        <row r="1576">
          <cell r="D1576">
            <v>3</v>
          </cell>
          <cell r="E1576">
            <v>44522</v>
          </cell>
          <cell r="F1576" t="str">
            <v>Canions do São Francisco</v>
          </cell>
          <cell r="G1576" t="str">
            <v>Marcelo</v>
          </cell>
          <cell r="H1576">
            <v>270</v>
          </cell>
          <cell r="I1576" t="str">
            <v>Sul</v>
          </cell>
        </row>
        <row r="1577">
          <cell r="D1577">
            <v>3</v>
          </cell>
          <cell r="E1577">
            <v>44523</v>
          </cell>
          <cell r="F1577" t="str">
            <v>Porto de Galinhas (PE)</v>
          </cell>
          <cell r="G1577" t="str">
            <v>Crislane</v>
          </cell>
          <cell r="H1577">
            <v>243</v>
          </cell>
          <cell r="I1577" t="str">
            <v>Norte</v>
          </cell>
        </row>
        <row r="1578">
          <cell r="D1578">
            <v>4</v>
          </cell>
          <cell r="E1578">
            <v>44523</v>
          </cell>
          <cell r="F1578" t="str">
            <v>São Miguel dos Milagres</v>
          </cell>
          <cell r="G1578" t="str">
            <v>Crislane</v>
          </cell>
          <cell r="H1578">
            <v>180</v>
          </cell>
          <cell r="I1578" t="str">
            <v>Norte</v>
          </cell>
        </row>
        <row r="1579">
          <cell r="D1579">
            <v>1</v>
          </cell>
          <cell r="E1579">
            <v>44523</v>
          </cell>
          <cell r="F1579" t="str">
            <v>Porto de Galinhas (PE)</v>
          </cell>
          <cell r="G1579" t="str">
            <v>Crislane</v>
          </cell>
          <cell r="H1579">
            <v>90</v>
          </cell>
          <cell r="I1579" t="str">
            <v>Norte</v>
          </cell>
        </row>
        <row r="1580">
          <cell r="D1580">
            <v>1</v>
          </cell>
          <cell r="E1580">
            <v>44523</v>
          </cell>
          <cell r="F1580" t="str">
            <v>Maragogi</v>
          </cell>
          <cell r="G1580" t="str">
            <v>Pedro</v>
          </cell>
          <cell r="H1580">
            <v>120</v>
          </cell>
          <cell r="I1580" t="str">
            <v>Norte</v>
          </cell>
        </row>
        <row r="1581">
          <cell r="D1581">
            <v>5</v>
          </cell>
          <cell r="E1581">
            <v>44523</v>
          </cell>
          <cell r="F1581" t="str">
            <v>Canions do São Francisco</v>
          </cell>
          <cell r="G1581" t="str">
            <v>Marcelo</v>
          </cell>
          <cell r="H1581">
            <v>450</v>
          </cell>
          <cell r="I1581" t="str">
            <v>Sul</v>
          </cell>
        </row>
        <row r="1582">
          <cell r="D1582">
            <v>4</v>
          </cell>
          <cell r="E1582">
            <v>44523</v>
          </cell>
          <cell r="F1582" t="str">
            <v>São Miguel dos Milagres</v>
          </cell>
          <cell r="G1582" t="str">
            <v>Ana</v>
          </cell>
          <cell r="H1582">
            <v>180</v>
          </cell>
          <cell r="I1582" t="str">
            <v>Norte</v>
          </cell>
        </row>
        <row r="1583">
          <cell r="D1583">
            <v>1</v>
          </cell>
          <cell r="E1583">
            <v>44523</v>
          </cell>
          <cell r="F1583" t="str">
            <v>Dunas de Marapé</v>
          </cell>
          <cell r="G1583" t="str">
            <v>Ana</v>
          </cell>
          <cell r="H1583">
            <v>50</v>
          </cell>
          <cell r="I1583" t="str">
            <v>Sul</v>
          </cell>
        </row>
        <row r="1584">
          <cell r="D1584">
            <v>4</v>
          </cell>
          <cell r="E1584">
            <v>44524</v>
          </cell>
          <cell r="F1584" t="str">
            <v>Maragogi</v>
          </cell>
          <cell r="G1584" t="str">
            <v>Crislane</v>
          </cell>
          <cell r="H1584">
            <v>432</v>
          </cell>
          <cell r="I1584" t="str">
            <v>Norte</v>
          </cell>
        </row>
        <row r="1585">
          <cell r="D1585">
            <v>2</v>
          </cell>
          <cell r="E1585">
            <v>44524</v>
          </cell>
          <cell r="F1585" t="str">
            <v>Porto de Galinhas (PE)</v>
          </cell>
          <cell r="G1585" t="str">
            <v>João</v>
          </cell>
          <cell r="H1585">
            <v>162</v>
          </cell>
          <cell r="I1585" t="str">
            <v>Norte</v>
          </cell>
        </row>
        <row r="1586">
          <cell r="D1586">
            <v>4</v>
          </cell>
          <cell r="E1586">
            <v>44524</v>
          </cell>
          <cell r="F1586" t="str">
            <v>Dunas de Marapé</v>
          </cell>
          <cell r="G1586" t="str">
            <v>Marcelo</v>
          </cell>
          <cell r="H1586">
            <v>180</v>
          </cell>
          <cell r="I1586" t="str">
            <v>Sul</v>
          </cell>
        </row>
        <row r="1587">
          <cell r="D1587">
            <v>6</v>
          </cell>
          <cell r="E1587">
            <v>44524</v>
          </cell>
          <cell r="F1587" t="str">
            <v>9 Ilhas</v>
          </cell>
          <cell r="G1587" t="str">
            <v>Guga</v>
          </cell>
          <cell r="H1587">
            <v>486</v>
          </cell>
          <cell r="I1587" t="str">
            <v>Sul</v>
          </cell>
        </row>
        <row r="1588">
          <cell r="D1588">
            <v>3</v>
          </cell>
          <cell r="E1588">
            <v>44525</v>
          </cell>
          <cell r="F1588" t="str">
            <v>São Miguel dos Milagres</v>
          </cell>
          <cell r="G1588" t="str">
            <v>Marcelo</v>
          </cell>
          <cell r="H1588">
            <v>135</v>
          </cell>
          <cell r="I1588" t="str">
            <v>Norte</v>
          </cell>
        </row>
        <row r="1589">
          <cell r="D1589">
            <v>6</v>
          </cell>
          <cell r="E1589">
            <v>44526</v>
          </cell>
          <cell r="F1589" t="str">
            <v>Francês + Gunga</v>
          </cell>
          <cell r="G1589" t="str">
            <v>Ana</v>
          </cell>
          <cell r="H1589">
            <v>135</v>
          </cell>
          <cell r="I1589" t="str">
            <v>Sul</v>
          </cell>
        </row>
        <row r="1590">
          <cell r="D1590">
            <v>4</v>
          </cell>
          <cell r="E1590">
            <v>44526</v>
          </cell>
          <cell r="F1590" t="str">
            <v>São Miguel dos Milagres</v>
          </cell>
          <cell r="G1590" t="str">
            <v>Crislane</v>
          </cell>
          <cell r="H1590">
            <v>180</v>
          </cell>
          <cell r="I1590" t="str">
            <v>Norte</v>
          </cell>
        </row>
        <row r="1591">
          <cell r="D1591">
            <v>1</v>
          </cell>
          <cell r="E1591">
            <v>44526</v>
          </cell>
          <cell r="F1591" t="str">
            <v>Paripueira</v>
          </cell>
          <cell r="G1591" t="str">
            <v>Guga</v>
          </cell>
          <cell r="H1591">
            <v>25</v>
          </cell>
          <cell r="I1591" t="str">
            <v>Norte</v>
          </cell>
        </row>
        <row r="1592">
          <cell r="D1592">
            <v>3</v>
          </cell>
          <cell r="E1592">
            <v>44527</v>
          </cell>
          <cell r="F1592" t="str">
            <v>Francês + Gunga</v>
          </cell>
          <cell r="G1592" t="str">
            <v>Crislane</v>
          </cell>
          <cell r="H1592">
            <v>67.5</v>
          </cell>
          <cell r="I1592" t="str">
            <v>Sul</v>
          </cell>
        </row>
        <row r="1593">
          <cell r="D1593">
            <v>3</v>
          </cell>
          <cell r="E1593">
            <v>44527</v>
          </cell>
          <cell r="F1593" t="str">
            <v>Francês + Gunga</v>
          </cell>
          <cell r="G1593" t="str">
            <v>Guga</v>
          </cell>
          <cell r="H1593">
            <v>67.5</v>
          </cell>
          <cell r="I1593" t="str">
            <v>Sul</v>
          </cell>
        </row>
        <row r="1594">
          <cell r="D1594">
            <v>2</v>
          </cell>
          <cell r="E1594">
            <v>44527</v>
          </cell>
          <cell r="F1594" t="str">
            <v>São Miguel dos Milagres</v>
          </cell>
          <cell r="G1594" t="str">
            <v>Crislane</v>
          </cell>
          <cell r="H1594">
            <v>90</v>
          </cell>
          <cell r="I1594" t="str">
            <v>Norte</v>
          </cell>
        </row>
        <row r="1595">
          <cell r="D1595">
            <v>2</v>
          </cell>
          <cell r="E1595">
            <v>44527</v>
          </cell>
          <cell r="F1595" t="str">
            <v>São Miguel dos Milagres</v>
          </cell>
          <cell r="G1595" t="str">
            <v>João</v>
          </cell>
          <cell r="H1595">
            <v>90</v>
          </cell>
          <cell r="I1595" t="str">
            <v>Norte</v>
          </cell>
        </row>
        <row r="1596">
          <cell r="D1596">
            <v>1</v>
          </cell>
          <cell r="E1596">
            <v>44527</v>
          </cell>
          <cell r="F1596" t="str">
            <v>Paripueira</v>
          </cell>
          <cell r="G1596" t="str">
            <v>João</v>
          </cell>
          <cell r="H1596">
            <v>25</v>
          </cell>
          <cell r="I1596" t="str">
            <v>Norte</v>
          </cell>
        </row>
        <row r="1597">
          <cell r="D1597">
            <v>3</v>
          </cell>
          <cell r="E1597">
            <v>44527</v>
          </cell>
          <cell r="F1597" t="str">
            <v>Dunas de Marapé</v>
          </cell>
          <cell r="G1597" t="str">
            <v>Marcelo</v>
          </cell>
          <cell r="H1597">
            <v>135</v>
          </cell>
          <cell r="I1597" t="str">
            <v>Sul</v>
          </cell>
        </row>
        <row r="1598">
          <cell r="D1598">
            <v>1</v>
          </cell>
          <cell r="E1598">
            <v>44527</v>
          </cell>
          <cell r="F1598" t="str">
            <v>Praia de Carneiros (PE)</v>
          </cell>
          <cell r="G1598" t="str">
            <v>Pedro</v>
          </cell>
          <cell r="H1598">
            <v>100</v>
          </cell>
          <cell r="I1598" t="str">
            <v>Norte</v>
          </cell>
        </row>
        <row r="1599">
          <cell r="D1599">
            <v>4</v>
          </cell>
          <cell r="E1599">
            <v>44527</v>
          </cell>
          <cell r="F1599" t="str">
            <v>Hibiscus Beach Club (Ipioca)</v>
          </cell>
          <cell r="G1599" t="str">
            <v>Guga</v>
          </cell>
          <cell r="H1599">
            <v>90</v>
          </cell>
          <cell r="I1599" t="str">
            <v>Norte</v>
          </cell>
        </row>
        <row r="1600">
          <cell r="D1600">
            <v>1</v>
          </cell>
          <cell r="E1600">
            <v>44528</v>
          </cell>
          <cell r="F1600" t="str">
            <v>Maragogi</v>
          </cell>
          <cell r="G1600" t="str">
            <v>Crislane</v>
          </cell>
          <cell r="H1600">
            <v>120</v>
          </cell>
          <cell r="I1600" t="str">
            <v>Norte</v>
          </cell>
        </row>
        <row r="1601">
          <cell r="D1601">
            <v>4</v>
          </cell>
          <cell r="E1601">
            <v>44528</v>
          </cell>
          <cell r="F1601" t="str">
            <v>Maragogi</v>
          </cell>
          <cell r="G1601" t="str">
            <v>Crislane</v>
          </cell>
          <cell r="H1601">
            <v>432</v>
          </cell>
          <cell r="I1601" t="str">
            <v>Norte</v>
          </cell>
        </row>
        <row r="1602">
          <cell r="D1602">
            <v>9</v>
          </cell>
          <cell r="E1602">
            <v>44529</v>
          </cell>
          <cell r="F1602" t="str">
            <v>São Miguel dos Milagres</v>
          </cell>
          <cell r="G1602" t="str">
            <v>Ana</v>
          </cell>
          <cell r="H1602">
            <v>405</v>
          </cell>
          <cell r="I1602" t="str">
            <v>Norte</v>
          </cell>
        </row>
        <row r="1603">
          <cell r="D1603">
            <v>6</v>
          </cell>
          <cell r="E1603">
            <v>44529</v>
          </cell>
          <cell r="F1603" t="str">
            <v>Porto de Galinhas (PE)</v>
          </cell>
          <cell r="G1603" t="str">
            <v>João</v>
          </cell>
          <cell r="H1603">
            <v>486</v>
          </cell>
          <cell r="I1603" t="str">
            <v>Norte</v>
          </cell>
        </row>
        <row r="1604">
          <cell r="D1604">
            <v>3</v>
          </cell>
          <cell r="E1604">
            <v>44529</v>
          </cell>
          <cell r="F1604" t="str">
            <v>Porto de Galinhas (PE)</v>
          </cell>
          <cell r="G1604" t="str">
            <v>Ana</v>
          </cell>
          <cell r="H1604">
            <v>243</v>
          </cell>
          <cell r="I1604" t="str">
            <v>Norte</v>
          </cell>
        </row>
        <row r="1605">
          <cell r="D1605">
            <v>4</v>
          </cell>
          <cell r="E1605">
            <v>44529</v>
          </cell>
          <cell r="F1605" t="str">
            <v>Paripueira</v>
          </cell>
          <cell r="G1605" t="str">
            <v>João</v>
          </cell>
          <cell r="H1605">
            <v>90</v>
          </cell>
          <cell r="I1605" t="str">
            <v>Norte</v>
          </cell>
        </row>
        <row r="1606">
          <cell r="D1606">
            <v>4</v>
          </cell>
          <cell r="E1606">
            <v>44530</v>
          </cell>
          <cell r="F1606" t="str">
            <v>Francês + Gunga</v>
          </cell>
          <cell r="G1606" t="str">
            <v>João</v>
          </cell>
          <cell r="H1606">
            <v>90</v>
          </cell>
          <cell r="I1606" t="str">
            <v>Sul</v>
          </cell>
        </row>
        <row r="1607">
          <cell r="D1607">
            <v>3</v>
          </cell>
          <cell r="E1607">
            <v>44530</v>
          </cell>
          <cell r="F1607" t="str">
            <v>Porto de Galinhas (PE)</v>
          </cell>
          <cell r="G1607" t="str">
            <v>Guga</v>
          </cell>
          <cell r="H1607">
            <v>243</v>
          </cell>
          <cell r="I1607" t="str">
            <v>Norte</v>
          </cell>
        </row>
        <row r="1608">
          <cell r="D1608">
            <v>2</v>
          </cell>
          <cell r="E1608">
            <v>44530</v>
          </cell>
          <cell r="F1608" t="str">
            <v>São Miguel dos Milagres</v>
          </cell>
          <cell r="G1608" t="str">
            <v>Marcelo</v>
          </cell>
          <cell r="H1608">
            <v>90</v>
          </cell>
          <cell r="I1608" t="str">
            <v>Norte</v>
          </cell>
        </row>
        <row r="1609">
          <cell r="D1609">
            <v>1</v>
          </cell>
          <cell r="E1609">
            <v>44530</v>
          </cell>
          <cell r="F1609" t="str">
            <v>Santuário Eco Santa Teresa</v>
          </cell>
          <cell r="G1609" t="str">
            <v>Marcelo</v>
          </cell>
          <cell r="H1609">
            <v>80</v>
          </cell>
          <cell r="I1609" t="str">
            <v>Sul</v>
          </cell>
        </row>
        <row r="1610">
          <cell r="D1610">
            <v>6</v>
          </cell>
          <cell r="E1610">
            <v>44530</v>
          </cell>
          <cell r="F1610" t="str">
            <v>São Miguel dos Milagres</v>
          </cell>
          <cell r="G1610" t="str">
            <v>Crislane</v>
          </cell>
          <cell r="H1610">
            <v>270</v>
          </cell>
          <cell r="I1610" t="str">
            <v>Norte</v>
          </cell>
        </row>
        <row r="1611">
          <cell r="D1611">
            <v>1</v>
          </cell>
          <cell r="E1611">
            <v>44531</v>
          </cell>
          <cell r="F1611" t="str">
            <v>São Miguel dos Milagres</v>
          </cell>
          <cell r="G1611" t="str">
            <v>Crislane</v>
          </cell>
          <cell r="H1611">
            <v>50</v>
          </cell>
          <cell r="I1611" t="str">
            <v>Norte</v>
          </cell>
        </row>
        <row r="1612">
          <cell r="D1612">
            <v>2</v>
          </cell>
          <cell r="E1612">
            <v>44531</v>
          </cell>
          <cell r="F1612" t="str">
            <v>São Miguel dos Milagres</v>
          </cell>
          <cell r="G1612" t="str">
            <v>João</v>
          </cell>
          <cell r="H1612">
            <v>90</v>
          </cell>
          <cell r="I1612" t="str">
            <v>Norte</v>
          </cell>
        </row>
        <row r="1613">
          <cell r="D1613">
            <v>3</v>
          </cell>
          <cell r="E1613">
            <v>44531</v>
          </cell>
          <cell r="F1613" t="str">
            <v>Maragogi</v>
          </cell>
          <cell r="G1613" t="str">
            <v>Guga</v>
          </cell>
          <cell r="H1613">
            <v>324</v>
          </cell>
          <cell r="I1613" t="str">
            <v>Norte</v>
          </cell>
        </row>
        <row r="1614">
          <cell r="D1614">
            <v>1</v>
          </cell>
          <cell r="E1614">
            <v>44531</v>
          </cell>
          <cell r="F1614" t="str">
            <v>São Miguel dos Milagres</v>
          </cell>
          <cell r="G1614" t="str">
            <v>Pedro</v>
          </cell>
          <cell r="H1614">
            <v>50</v>
          </cell>
          <cell r="I1614" t="str">
            <v>Norte</v>
          </cell>
        </row>
        <row r="1615">
          <cell r="D1615">
            <v>3</v>
          </cell>
          <cell r="E1615">
            <v>44531</v>
          </cell>
          <cell r="F1615" t="str">
            <v>9 Ilhas</v>
          </cell>
          <cell r="G1615" t="str">
            <v>Crislane</v>
          </cell>
          <cell r="H1615">
            <v>243</v>
          </cell>
          <cell r="I1615" t="str">
            <v>Sul</v>
          </cell>
        </row>
        <row r="1616">
          <cell r="D1616">
            <v>4</v>
          </cell>
          <cell r="E1616">
            <v>44531</v>
          </cell>
          <cell r="F1616" t="str">
            <v>Canions do São Francisco</v>
          </cell>
          <cell r="G1616" t="str">
            <v>João</v>
          </cell>
          <cell r="H1616">
            <v>360</v>
          </cell>
          <cell r="I1616" t="str">
            <v>Sul</v>
          </cell>
        </row>
        <row r="1617">
          <cell r="D1617">
            <v>10</v>
          </cell>
          <cell r="E1617">
            <v>44531</v>
          </cell>
          <cell r="F1617" t="str">
            <v>Canions do São Francisco</v>
          </cell>
          <cell r="G1617" t="str">
            <v>Pedro</v>
          </cell>
          <cell r="H1617">
            <v>900</v>
          </cell>
          <cell r="I1617" t="str">
            <v>Sul</v>
          </cell>
        </row>
        <row r="1618">
          <cell r="D1618">
            <v>3</v>
          </cell>
          <cell r="E1618">
            <v>44531</v>
          </cell>
          <cell r="F1618" t="str">
            <v>Foz do São Francisco</v>
          </cell>
          <cell r="G1618" t="str">
            <v>Marcelo</v>
          </cell>
          <cell r="H1618">
            <v>135</v>
          </cell>
          <cell r="I1618" t="str">
            <v>Sul</v>
          </cell>
        </row>
        <row r="1619">
          <cell r="D1619">
            <v>1</v>
          </cell>
          <cell r="E1619">
            <v>44532</v>
          </cell>
          <cell r="F1619" t="str">
            <v>Francês + Gunga</v>
          </cell>
          <cell r="G1619" t="str">
            <v>Crislane</v>
          </cell>
          <cell r="H1619">
            <v>25</v>
          </cell>
          <cell r="I1619" t="str">
            <v>Sul</v>
          </cell>
        </row>
        <row r="1620">
          <cell r="D1620">
            <v>3</v>
          </cell>
          <cell r="E1620">
            <v>44532</v>
          </cell>
          <cell r="F1620" t="str">
            <v>São Miguel dos Milagres</v>
          </cell>
          <cell r="G1620" t="str">
            <v>Ana</v>
          </cell>
          <cell r="H1620">
            <v>135</v>
          </cell>
          <cell r="I1620" t="str">
            <v>Norte</v>
          </cell>
        </row>
        <row r="1621">
          <cell r="D1621">
            <v>4</v>
          </cell>
          <cell r="E1621">
            <v>44532</v>
          </cell>
          <cell r="F1621" t="str">
            <v>Maragogi</v>
          </cell>
          <cell r="G1621" t="str">
            <v>Guga</v>
          </cell>
          <cell r="H1621">
            <v>432</v>
          </cell>
          <cell r="I1621" t="str">
            <v>Norte</v>
          </cell>
        </row>
        <row r="1622">
          <cell r="D1622">
            <v>6</v>
          </cell>
          <cell r="E1622">
            <v>44532</v>
          </cell>
          <cell r="F1622" t="str">
            <v>Maragogi</v>
          </cell>
          <cell r="G1622" t="str">
            <v>Crislane</v>
          </cell>
          <cell r="H1622">
            <v>648</v>
          </cell>
          <cell r="I1622" t="str">
            <v>Norte</v>
          </cell>
        </row>
        <row r="1623">
          <cell r="D1623">
            <v>1</v>
          </cell>
          <cell r="E1623">
            <v>44532</v>
          </cell>
          <cell r="F1623" t="str">
            <v>Porto de Galinhas (PE)</v>
          </cell>
          <cell r="G1623" t="str">
            <v>Ana</v>
          </cell>
          <cell r="H1623">
            <v>90</v>
          </cell>
          <cell r="I1623" t="str">
            <v>Norte</v>
          </cell>
        </row>
        <row r="1624">
          <cell r="D1624">
            <v>5</v>
          </cell>
          <cell r="E1624">
            <v>44532</v>
          </cell>
          <cell r="F1624" t="str">
            <v>Porto de Galinhas (PE)</v>
          </cell>
          <cell r="G1624" t="str">
            <v>João</v>
          </cell>
          <cell r="H1624">
            <v>405</v>
          </cell>
          <cell r="I1624" t="str">
            <v>Norte</v>
          </cell>
        </row>
        <row r="1625">
          <cell r="D1625">
            <v>4</v>
          </cell>
          <cell r="E1625">
            <v>44532</v>
          </cell>
          <cell r="F1625" t="str">
            <v>São Miguel dos Milagres</v>
          </cell>
          <cell r="G1625" t="str">
            <v>João</v>
          </cell>
          <cell r="H1625">
            <v>180</v>
          </cell>
          <cell r="I1625" t="str">
            <v>Norte</v>
          </cell>
        </row>
        <row r="1626">
          <cell r="D1626">
            <v>5</v>
          </cell>
          <cell r="E1626">
            <v>44532</v>
          </cell>
          <cell r="F1626" t="str">
            <v>Foz do São Francisco</v>
          </cell>
          <cell r="G1626" t="str">
            <v>Crislane</v>
          </cell>
          <cell r="H1626">
            <v>225</v>
          </cell>
          <cell r="I1626" t="str">
            <v>Sul</v>
          </cell>
        </row>
        <row r="1627">
          <cell r="D1627">
            <v>4</v>
          </cell>
          <cell r="E1627">
            <v>44532</v>
          </cell>
          <cell r="F1627" t="str">
            <v>9 Ilhas</v>
          </cell>
          <cell r="G1627" t="str">
            <v>Guga</v>
          </cell>
          <cell r="H1627">
            <v>324</v>
          </cell>
          <cell r="I1627" t="str">
            <v>Sul</v>
          </cell>
        </row>
        <row r="1628">
          <cell r="D1628">
            <v>2</v>
          </cell>
          <cell r="E1628">
            <v>44533</v>
          </cell>
          <cell r="F1628" t="str">
            <v>Francês + Gunga</v>
          </cell>
          <cell r="G1628" t="str">
            <v>João</v>
          </cell>
          <cell r="H1628">
            <v>45</v>
          </cell>
          <cell r="I1628" t="str">
            <v>Sul</v>
          </cell>
        </row>
        <row r="1629">
          <cell r="D1629">
            <v>4</v>
          </cell>
          <cell r="E1629">
            <v>44533</v>
          </cell>
          <cell r="F1629" t="str">
            <v>Porto de Galinhas (PE)</v>
          </cell>
          <cell r="G1629" t="str">
            <v>Guga</v>
          </cell>
          <cell r="H1629">
            <v>324</v>
          </cell>
          <cell r="I1629" t="str">
            <v>Norte</v>
          </cell>
        </row>
        <row r="1630">
          <cell r="D1630">
            <v>6</v>
          </cell>
          <cell r="E1630">
            <v>44533</v>
          </cell>
          <cell r="F1630" t="str">
            <v>São Miguel dos Milagres</v>
          </cell>
          <cell r="G1630" t="str">
            <v>João</v>
          </cell>
          <cell r="H1630">
            <v>270</v>
          </cell>
          <cell r="I1630" t="str">
            <v>Norte</v>
          </cell>
        </row>
        <row r="1631">
          <cell r="D1631">
            <v>5</v>
          </cell>
          <cell r="E1631">
            <v>44533</v>
          </cell>
          <cell r="F1631" t="str">
            <v>Maragogi</v>
          </cell>
          <cell r="G1631" t="str">
            <v>Crislane</v>
          </cell>
          <cell r="H1631">
            <v>540</v>
          </cell>
          <cell r="I1631" t="str">
            <v>Norte</v>
          </cell>
        </row>
        <row r="1632">
          <cell r="D1632">
            <v>6</v>
          </cell>
          <cell r="E1632">
            <v>44533</v>
          </cell>
          <cell r="F1632" t="str">
            <v>Maragogi</v>
          </cell>
          <cell r="G1632" t="str">
            <v>Ana</v>
          </cell>
          <cell r="H1632">
            <v>648</v>
          </cell>
          <cell r="I1632" t="str">
            <v>Norte</v>
          </cell>
        </row>
        <row r="1633">
          <cell r="D1633">
            <v>6</v>
          </cell>
          <cell r="E1633">
            <v>44533</v>
          </cell>
          <cell r="F1633" t="str">
            <v>Santuário Eco Santa Teresa</v>
          </cell>
          <cell r="G1633" t="str">
            <v>Ana</v>
          </cell>
          <cell r="H1633">
            <v>432</v>
          </cell>
          <cell r="I1633" t="str">
            <v>Sul</v>
          </cell>
        </row>
        <row r="1634">
          <cell r="D1634">
            <v>2</v>
          </cell>
          <cell r="E1634">
            <v>44533</v>
          </cell>
          <cell r="F1634" t="str">
            <v>Dunas de Marapé</v>
          </cell>
          <cell r="G1634" t="str">
            <v>Guga</v>
          </cell>
          <cell r="H1634">
            <v>90</v>
          </cell>
          <cell r="I1634" t="str">
            <v>Sul</v>
          </cell>
        </row>
        <row r="1635">
          <cell r="D1635">
            <v>6</v>
          </cell>
          <cell r="E1635">
            <v>44533</v>
          </cell>
          <cell r="F1635" t="str">
            <v>São Miguel dos Milagres</v>
          </cell>
          <cell r="G1635" t="str">
            <v>Crislane</v>
          </cell>
          <cell r="H1635">
            <v>270</v>
          </cell>
          <cell r="I1635" t="str">
            <v>Norte</v>
          </cell>
        </row>
        <row r="1636">
          <cell r="D1636">
            <v>1</v>
          </cell>
          <cell r="E1636">
            <v>44533</v>
          </cell>
          <cell r="F1636" t="str">
            <v>Porto de Galinhas (PE)</v>
          </cell>
          <cell r="G1636" t="str">
            <v>Pedro</v>
          </cell>
          <cell r="H1636">
            <v>90</v>
          </cell>
          <cell r="I1636" t="str">
            <v>Norte</v>
          </cell>
        </row>
        <row r="1637">
          <cell r="D1637">
            <v>1</v>
          </cell>
          <cell r="E1637">
            <v>44533</v>
          </cell>
          <cell r="F1637" t="str">
            <v>Santuário Eco Santa Teresa</v>
          </cell>
          <cell r="G1637" t="str">
            <v>Pedro</v>
          </cell>
          <cell r="H1637">
            <v>80</v>
          </cell>
          <cell r="I1637" t="str">
            <v>Sul</v>
          </cell>
        </row>
        <row r="1638">
          <cell r="D1638">
            <v>2</v>
          </cell>
          <cell r="E1638">
            <v>44533</v>
          </cell>
          <cell r="F1638" t="str">
            <v>Capitão Nicolas</v>
          </cell>
          <cell r="G1638" t="str">
            <v>Marcelo</v>
          </cell>
          <cell r="H1638">
            <v>63</v>
          </cell>
          <cell r="I1638" t="str">
            <v>Norte</v>
          </cell>
        </row>
        <row r="1639">
          <cell r="D1639">
            <v>6</v>
          </cell>
          <cell r="E1639">
            <v>44534</v>
          </cell>
          <cell r="F1639" t="str">
            <v>São Miguel dos Milagres</v>
          </cell>
          <cell r="G1639" t="str">
            <v>Crislane</v>
          </cell>
          <cell r="H1639">
            <v>270</v>
          </cell>
          <cell r="I1639" t="str">
            <v>Norte</v>
          </cell>
        </row>
        <row r="1640">
          <cell r="D1640">
            <v>1</v>
          </cell>
          <cell r="E1640">
            <v>44534</v>
          </cell>
          <cell r="F1640" t="str">
            <v>Foz do São Francisco</v>
          </cell>
          <cell r="G1640" t="str">
            <v>Crislane</v>
          </cell>
          <cell r="H1640">
            <v>50</v>
          </cell>
          <cell r="I1640" t="str">
            <v>Sul</v>
          </cell>
        </row>
        <row r="1641">
          <cell r="D1641">
            <v>1</v>
          </cell>
          <cell r="E1641">
            <v>44534</v>
          </cell>
          <cell r="F1641" t="str">
            <v>Dunas de Marapé</v>
          </cell>
          <cell r="G1641" t="str">
            <v>Marcelo</v>
          </cell>
          <cell r="H1641">
            <v>50</v>
          </cell>
          <cell r="I1641" t="str">
            <v>Sul</v>
          </cell>
        </row>
        <row r="1642">
          <cell r="D1642">
            <v>1</v>
          </cell>
          <cell r="E1642">
            <v>44534</v>
          </cell>
          <cell r="F1642" t="str">
            <v>Canions do São Francisco</v>
          </cell>
          <cell r="G1642" t="str">
            <v>João</v>
          </cell>
          <cell r="H1642">
            <v>100</v>
          </cell>
          <cell r="I1642" t="str">
            <v>Sul</v>
          </cell>
        </row>
        <row r="1643">
          <cell r="D1643">
            <v>2</v>
          </cell>
          <cell r="E1643">
            <v>44535</v>
          </cell>
          <cell r="F1643" t="str">
            <v>São Miguel dos Milagres</v>
          </cell>
          <cell r="G1643" t="str">
            <v>Crislane</v>
          </cell>
          <cell r="H1643">
            <v>90</v>
          </cell>
          <cell r="I1643" t="str">
            <v>Norte</v>
          </cell>
        </row>
        <row r="1644">
          <cell r="D1644">
            <v>4</v>
          </cell>
          <cell r="E1644">
            <v>44535</v>
          </cell>
          <cell r="F1644" t="str">
            <v>Dunas de Marapé</v>
          </cell>
          <cell r="G1644" t="str">
            <v>Marcelo</v>
          </cell>
          <cell r="H1644">
            <v>180</v>
          </cell>
          <cell r="I1644" t="str">
            <v>Sul</v>
          </cell>
        </row>
        <row r="1645">
          <cell r="D1645">
            <v>3</v>
          </cell>
          <cell r="E1645">
            <v>44535</v>
          </cell>
          <cell r="F1645" t="str">
            <v>Corais Beach Club</v>
          </cell>
          <cell r="G1645" t="str">
            <v>Ana</v>
          </cell>
          <cell r="H1645">
            <v>67.5</v>
          </cell>
          <cell r="I1645" t="str">
            <v>Norte</v>
          </cell>
        </row>
        <row r="1646">
          <cell r="D1646">
            <v>3</v>
          </cell>
          <cell r="E1646">
            <v>44535</v>
          </cell>
          <cell r="F1646" t="str">
            <v>Francês + Gunga</v>
          </cell>
          <cell r="G1646" t="str">
            <v>Guga</v>
          </cell>
          <cell r="H1646">
            <v>67.5</v>
          </cell>
          <cell r="I1646" t="str">
            <v>Sul</v>
          </cell>
        </row>
        <row r="1647">
          <cell r="D1647">
            <v>3</v>
          </cell>
          <cell r="E1647">
            <v>44536</v>
          </cell>
          <cell r="F1647" t="str">
            <v>Francês + Gunga</v>
          </cell>
          <cell r="G1647" t="str">
            <v>Ana</v>
          </cell>
          <cell r="H1647">
            <v>67.5</v>
          </cell>
          <cell r="I1647" t="str">
            <v>Sul</v>
          </cell>
        </row>
        <row r="1648">
          <cell r="D1648">
            <v>2</v>
          </cell>
          <cell r="E1648">
            <v>44536</v>
          </cell>
          <cell r="F1648" t="str">
            <v>Francês + Gunga</v>
          </cell>
          <cell r="G1648" t="str">
            <v>Crislane</v>
          </cell>
          <cell r="H1648">
            <v>45</v>
          </cell>
          <cell r="I1648" t="str">
            <v>Sul</v>
          </cell>
        </row>
        <row r="1649">
          <cell r="D1649">
            <v>4</v>
          </cell>
          <cell r="E1649">
            <v>44536</v>
          </cell>
          <cell r="F1649" t="str">
            <v>Francês + Gunga</v>
          </cell>
          <cell r="G1649" t="str">
            <v>Guga</v>
          </cell>
          <cell r="H1649">
            <v>90</v>
          </cell>
          <cell r="I1649" t="str">
            <v>Sul</v>
          </cell>
        </row>
        <row r="1650">
          <cell r="D1650">
            <v>2</v>
          </cell>
          <cell r="E1650">
            <v>44536</v>
          </cell>
          <cell r="F1650" t="str">
            <v>Francês + Gunga</v>
          </cell>
          <cell r="G1650" t="str">
            <v>Ana</v>
          </cell>
          <cell r="H1650">
            <v>45</v>
          </cell>
          <cell r="I1650" t="str">
            <v>Sul</v>
          </cell>
        </row>
        <row r="1651">
          <cell r="D1651">
            <v>3</v>
          </cell>
          <cell r="E1651">
            <v>44536</v>
          </cell>
          <cell r="F1651" t="str">
            <v>São Miguel dos Milagres</v>
          </cell>
          <cell r="G1651" t="str">
            <v>Crislane</v>
          </cell>
          <cell r="H1651">
            <v>135</v>
          </cell>
          <cell r="I1651" t="str">
            <v>Norte</v>
          </cell>
        </row>
        <row r="1652">
          <cell r="D1652">
            <v>6</v>
          </cell>
          <cell r="E1652">
            <v>44536</v>
          </cell>
          <cell r="F1652" t="str">
            <v>Maragogi</v>
          </cell>
          <cell r="G1652" t="str">
            <v>Ana</v>
          </cell>
          <cell r="H1652">
            <v>648</v>
          </cell>
          <cell r="I1652" t="str">
            <v>Norte</v>
          </cell>
        </row>
        <row r="1653">
          <cell r="D1653">
            <v>3</v>
          </cell>
          <cell r="E1653">
            <v>44536</v>
          </cell>
          <cell r="F1653" t="str">
            <v>Porto de Galinhas (PE)</v>
          </cell>
          <cell r="G1653" t="str">
            <v>Marcelo</v>
          </cell>
          <cell r="H1653">
            <v>243</v>
          </cell>
          <cell r="I1653" t="str">
            <v>Norte</v>
          </cell>
        </row>
        <row r="1654">
          <cell r="D1654">
            <v>4</v>
          </cell>
          <cell r="E1654">
            <v>44536</v>
          </cell>
          <cell r="F1654" t="str">
            <v>Maragogi</v>
          </cell>
          <cell r="G1654" t="str">
            <v>Marcelo</v>
          </cell>
          <cell r="H1654">
            <v>432</v>
          </cell>
          <cell r="I1654" t="str">
            <v>Norte</v>
          </cell>
        </row>
        <row r="1655">
          <cell r="D1655">
            <v>2</v>
          </cell>
          <cell r="E1655">
            <v>44536</v>
          </cell>
          <cell r="F1655" t="str">
            <v>Hibiscus Beach Club (Ipioca)</v>
          </cell>
          <cell r="G1655" t="str">
            <v>Guga</v>
          </cell>
          <cell r="H1655">
            <v>45</v>
          </cell>
          <cell r="I1655" t="str">
            <v>Norte</v>
          </cell>
        </row>
        <row r="1656">
          <cell r="D1656">
            <v>1</v>
          </cell>
          <cell r="E1656">
            <v>44536</v>
          </cell>
          <cell r="F1656" t="str">
            <v>Francês + Gunga</v>
          </cell>
          <cell r="G1656" t="str">
            <v>Crislane</v>
          </cell>
          <cell r="H1656">
            <v>25</v>
          </cell>
          <cell r="I1656" t="str">
            <v>Sul</v>
          </cell>
        </row>
        <row r="1657">
          <cell r="D1657">
            <v>3</v>
          </cell>
          <cell r="E1657">
            <v>44536</v>
          </cell>
          <cell r="F1657" t="str">
            <v>Maragogi</v>
          </cell>
          <cell r="G1657" t="str">
            <v>Ana</v>
          </cell>
          <cell r="H1657">
            <v>324</v>
          </cell>
          <cell r="I1657" t="str">
            <v>Norte</v>
          </cell>
        </row>
        <row r="1658">
          <cell r="D1658">
            <v>3</v>
          </cell>
          <cell r="E1658">
            <v>44537</v>
          </cell>
          <cell r="F1658" t="str">
            <v>Francês + Gunga</v>
          </cell>
          <cell r="G1658" t="str">
            <v>Ana</v>
          </cell>
          <cell r="H1658">
            <v>67.5</v>
          </cell>
          <cell r="I1658" t="str">
            <v>Sul</v>
          </cell>
        </row>
        <row r="1659">
          <cell r="D1659">
            <v>3</v>
          </cell>
          <cell r="E1659">
            <v>44537</v>
          </cell>
          <cell r="F1659" t="str">
            <v>São Miguel dos Milagres</v>
          </cell>
          <cell r="G1659" t="str">
            <v>Guga</v>
          </cell>
          <cell r="H1659">
            <v>135</v>
          </cell>
          <cell r="I1659" t="str">
            <v>Norte</v>
          </cell>
        </row>
        <row r="1660">
          <cell r="D1660">
            <v>4</v>
          </cell>
          <cell r="E1660">
            <v>44537</v>
          </cell>
          <cell r="F1660" t="str">
            <v>Hibiscus Beach Club (Ipioca)</v>
          </cell>
          <cell r="G1660" t="str">
            <v>Ana</v>
          </cell>
          <cell r="H1660">
            <v>90</v>
          </cell>
          <cell r="I1660" t="str">
            <v>Norte</v>
          </cell>
        </row>
        <row r="1661">
          <cell r="D1661">
            <v>1</v>
          </cell>
          <cell r="E1661">
            <v>44537</v>
          </cell>
          <cell r="F1661" t="str">
            <v>Canions do São Francisco</v>
          </cell>
          <cell r="G1661" t="str">
            <v>Ana</v>
          </cell>
          <cell r="H1661">
            <v>100</v>
          </cell>
          <cell r="I1661" t="str">
            <v>Sul</v>
          </cell>
        </row>
        <row r="1662">
          <cell r="D1662">
            <v>1</v>
          </cell>
          <cell r="E1662">
            <v>44538</v>
          </cell>
          <cell r="F1662" t="str">
            <v>Francês + Gunga</v>
          </cell>
          <cell r="G1662" t="str">
            <v>Guga</v>
          </cell>
          <cell r="H1662">
            <v>25</v>
          </cell>
          <cell r="I1662" t="str">
            <v>Sul</v>
          </cell>
        </row>
        <row r="1663">
          <cell r="D1663">
            <v>1</v>
          </cell>
          <cell r="E1663">
            <v>44538</v>
          </cell>
          <cell r="F1663" t="str">
            <v>Francês + Gunga</v>
          </cell>
          <cell r="G1663" t="str">
            <v>Guga</v>
          </cell>
          <cell r="H1663">
            <v>25</v>
          </cell>
          <cell r="I1663" t="str">
            <v>Sul</v>
          </cell>
        </row>
        <row r="1664">
          <cell r="D1664">
            <v>3</v>
          </cell>
          <cell r="E1664">
            <v>44538</v>
          </cell>
          <cell r="F1664" t="str">
            <v>São Miguel dos Milagres</v>
          </cell>
          <cell r="G1664" t="str">
            <v>Crislane</v>
          </cell>
          <cell r="H1664">
            <v>135</v>
          </cell>
          <cell r="I1664" t="str">
            <v>Norte</v>
          </cell>
        </row>
        <row r="1665">
          <cell r="D1665">
            <v>4</v>
          </cell>
          <cell r="E1665">
            <v>44538</v>
          </cell>
          <cell r="F1665" t="str">
            <v>São Miguel dos Milagres</v>
          </cell>
          <cell r="G1665" t="str">
            <v>João</v>
          </cell>
          <cell r="H1665">
            <v>180</v>
          </cell>
          <cell r="I1665" t="str">
            <v>Norte</v>
          </cell>
        </row>
        <row r="1666">
          <cell r="D1666">
            <v>1</v>
          </cell>
          <cell r="E1666">
            <v>44538</v>
          </cell>
          <cell r="F1666" t="str">
            <v>Capitão Nicolas</v>
          </cell>
          <cell r="G1666" t="str">
            <v>Crislane</v>
          </cell>
          <cell r="H1666">
            <v>35</v>
          </cell>
          <cell r="I1666" t="str">
            <v>Norte</v>
          </cell>
        </row>
        <row r="1667">
          <cell r="D1667">
            <v>3</v>
          </cell>
          <cell r="E1667">
            <v>44538</v>
          </cell>
          <cell r="F1667" t="str">
            <v>Francês + Gunga</v>
          </cell>
          <cell r="G1667" t="str">
            <v>Guga</v>
          </cell>
          <cell r="H1667">
            <v>67.5</v>
          </cell>
          <cell r="I1667" t="str">
            <v>Sul</v>
          </cell>
        </row>
        <row r="1668">
          <cell r="D1668">
            <v>3</v>
          </cell>
          <cell r="E1668">
            <v>44539</v>
          </cell>
          <cell r="F1668" t="str">
            <v>Francês + Gunga</v>
          </cell>
          <cell r="G1668" t="str">
            <v>João</v>
          </cell>
          <cell r="H1668">
            <v>67.5</v>
          </cell>
          <cell r="I1668" t="str">
            <v>Sul</v>
          </cell>
        </row>
        <row r="1669">
          <cell r="D1669">
            <v>6</v>
          </cell>
          <cell r="E1669">
            <v>44539</v>
          </cell>
          <cell r="F1669" t="str">
            <v>São Miguel dos Milagres</v>
          </cell>
          <cell r="G1669" t="str">
            <v>Crislane</v>
          </cell>
          <cell r="H1669">
            <v>270</v>
          </cell>
          <cell r="I1669" t="str">
            <v>Norte</v>
          </cell>
        </row>
        <row r="1670">
          <cell r="D1670">
            <v>2</v>
          </cell>
          <cell r="E1670">
            <v>44539</v>
          </cell>
          <cell r="F1670" t="str">
            <v>Francês + Gunga</v>
          </cell>
          <cell r="G1670" t="str">
            <v>João</v>
          </cell>
          <cell r="H1670">
            <v>45</v>
          </cell>
          <cell r="I1670" t="str">
            <v>Sul</v>
          </cell>
        </row>
        <row r="1671">
          <cell r="D1671">
            <v>5</v>
          </cell>
          <cell r="E1671">
            <v>44539</v>
          </cell>
          <cell r="F1671" t="str">
            <v>Paripueira</v>
          </cell>
          <cell r="G1671" t="str">
            <v>Marcelo</v>
          </cell>
          <cell r="H1671">
            <v>112.5</v>
          </cell>
          <cell r="I1671" t="str">
            <v>Norte</v>
          </cell>
        </row>
        <row r="1672">
          <cell r="D1672">
            <v>6</v>
          </cell>
          <cell r="E1672">
            <v>44540</v>
          </cell>
          <cell r="F1672" t="str">
            <v>Francês + Gunga</v>
          </cell>
          <cell r="G1672" t="str">
            <v>Ana</v>
          </cell>
          <cell r="H1672">
            <v>135</v>
          </cell>
          <cell r="I1672" t="str">
            <v>Sul</v>
          </cell>
        </row>
        <row r="1673">
          <cell r="D1673">
            <v>4</v>
          </cell>
          <cell r="E1673">
            <v>44540</v>
          </cell>
          <cell r="F1673" t="str">
            <v>Porto de Galinhas (PE)</v>
          </cell>
          <cell r="G1673" t="str">
            <v>João</v>
          </cell>
          <cell r="H1673">
            <v>324</v>
          </cell>
          <cell r="I1673" t="str">
            <v>Norte</v>
          </cell>
        </row>
        <row r="1674">
          <cell r="D1674">
            <v>2</v>
          </cell>
          <cell r="E1674">
            <v>44540</v>
          </cell>
          <cell r="F1674" t="str">
            <v>São Miguel dos Milagres</v>
          </cell>
          <cell r="G1674" t="str">
            <v>João</v>
          </cell>
          <cell r="H1674">
            <v>90</v>
          </cell>
          <cell r="I1674" t="str">
            <v>Norte</v>
          </cell>
        </row>
        <row r="1675">
          <cell r="D1675">
            <v>3</v>
          </cell>
          <cell r="E1675">
            <v>44540</v>
          </cell>
          <cell r="F1675" t="str">
            <v>Maragogi</v>
          </cell>
          <cell r="G1675" t="str">
            <v>Crislane</v>
          </cell>
          <cell r="H1675">
            <v>324</v>
          </cell>
          <cell r="I1675" t="str">
            <v>Norte</v>
          </cell>
        </row>
        <row r="1676">
          <cell r="D1676">
            <v>2</v>
          </cell>
          <cell r="E1676">
            <v>44540</v>
          </cell>
          <cell r="F1676" t="str">
            <v>Maragogi</v>
          </cell>
          <cell r="G1676" t="str">
            <v>Ana</v>
          </cell>
          <cell r="H1676">
            <v>216</v>
          </cell>
          <cell r="I1676" t="str">
            <v>Norte</v>
          </cell>
        </row>
        <row r="1677">
          <cell r="D1677">
            <v>3</v>
          </cell>
          <cell r="E1677">
            <v>44540</v>
          </cell>
          <cell r="F1677" t="str">
            <v>Hibiscus Beach Club (Ipioca)</v>
          </cell>
          <cell r="G1677" t="str">
            <v>Guga</v>
          </cell>
          <cell r="H1677">
            <v>67.5</v>
          </cell>
          <cell r="I1677" t="str">
            <v>Norte</v>
          </cell>
        </row>
        <row r="1678">
          <cell r="D1678">
            <v>3</v>
          </cell>
          <cell r="E1678">
            <v>44540</v>
          </cell>
          <cell r="F1678" t="str">
            <v>Porto de Galinhas (PE)</v>
          </cell>
          <cell r="G1678" t="str">
            <v>Crislane</v>
          </cell>
          <cell r="H1678">
            <v>243</v>
          </cell>
          <cell r="I1678" t="str">
            <v>Norte</v>
          </cell>
        </row>
        <row r="1679">
          <cell r="D1679">
            <v>2</v>
          </cell>
          <cell r="E1679">
            <v>44540</v>
          </cell>
          <cell r="F1679" t="str">
            <v>Canions do São Francisco</v>
          </cell>
          <cell r="G1679" t="str">
            <v>Guga</v>
          </cell>
          <cell r="H1679">
            <v>180</v>
          </cell>
          <cell r="I1679" t="str">
            <v>Sul</v>
          </cell>
        </row>
        <row r="1680">
          <cell r="D1680">
            <v>6</v>
          </cell>
          <cell r="E1680">
            <v>44541</v>
          </cell>
          <cell r="F1680" t="str">
            <v>Porto de Galinhas (PE)</v>
          </cell>
          <cell r="G1680" t="str">
            <v>Crislane</v>
          </cell>
          <cell r="H1680">
            <v>486</v>
          </cell>
          <cell r="I1680" t="str">
            <v>Norte</v>
          </cell>
        </row>
        <row r="1681">
          <cell r="D1681">
            <v>2</v>
          </cell>
          <cell r="E1681">
            <v>44541</v>
          </cell>
          <cell r="F1681" t="str">
            <v>Francês + Gunga</v>
          </cell>
          <cell r="G1681" t="str">
            <v>Pedro</v>
          </cell>
          <cell r="H1681">
            <v>45</v>
          </cell>
          <cell r="I1681" t="str">
            <v>Sul</v>
          </cell>
        </row>
        <row r="1682">
          <cell r="D1682">
            <v>4</v>
          </cell>
          <cell r="E1682">
            <v>44541</v>
          </cell>
          <cell r="F1682" t="str">
            <v>Foz do São Francisco</v>
          </cell>
          <cell r="G1682" t="str">
            <v>Marcelo</v>
          </cell>
          <cell r="H1682">
            <v>180</v>
          </cell>
          <cell r="I1682" t="str">
            <v>Sul</v>
          </cell>
        </row>
        <row r="1683">
          <cell r="D1683">
            <v>2</v>
          </cell>
          <cell r="E1683">
            <v>44541</v>
          </cell>
          <cell r="F1683" t="str">
            <v>Porto de Galinhas (PE)</v>
          </cell>
          <cell r="G1683" t="str">
            <v>Ana</v>
          </cell>
          <cell r="H1683">
            <v>162</v>
          </cell>
          <cell r="I1683" t="str">
            <v>Norte</v>
          </cell>
        </row>
        <row r="1684">
          <cell r="D1684">
            <v>3</v>
          </cell>
          <cell r="E1684">
            <v>44541</v>
          </cell>
          <cell r="F1684" t="str">
            <v>Santuário Eco Santa Teresa</v>
          </cell>
          <cell r="G1684" t="str">
            <v>Marcelo</v>
          </cell>
          <cell r="H1684">
            <v>216</v>
          </cell>
          <cell r="I1684" t="str">
            <v>Sul</v>
          </cell>
        </row>
        <row r="1685">
          <cell r="D1685">
            <v>5</v>
          </cell>
          <cell r="E1685">
            <v>44542</v>
          </cell>
          <cell r="F1685" t="str">
            <v>Maragogi</v>
          </cell>
          <cell r="G1685" t="str">
            <v>João</v>
          </cell>
          <cell r="H1685">
            <v>540</v>
          </cell>
          <cell r="I1685" t="str">
            <v>Norte</v>
          </cell>
        </row>
        <row r="1686">
          <cell r="D1686">
            <v>3</v>
          </cell>
          <cell r="E1686">
            <v>44542</v>
          </cell>
          <cell r="F1686" t="str">
            <v>Maragogi</v>
          </cell>
          <cell r="G1686" t="str">
            <v>Ana</v>
          </cell>
          <cell r="H1686">
            <v>324</v>
          </cell>
          <cell r="I1686" t="str">
            <v>Norte</v>
          </cell>
        </row>
        <row r="1687">
          <cell r="D1687">
            <v>1</v>
          </cell>
          <cell r="E1687">
            <v>44542</v>
          </cell>
          <cell r="F1687" t="str">
            <v>São Miguel dos Milagres</v>
          </cell>
          <cell r="G1687" t="str">
            <v>Ana</v>
          </cell>
          <cell r="H1687">
            <v>50</v>
          </cell>
          <cell r="I1687" t="str">
            <v>Norte</v>
          </cell>
        </row>
        <row r="1688">
          <cell r="D1688">
            <v>3</v>
          </cell>
          <cell r="E1688">
            <v>44542</v>
          </cell>
          <cell r="F1688" t="str">
            <v>Maragogi</v>
          </cell>
          <cell r="G1688" t="str">
            <v>João</v>
          </cell>
          <cell r="H1688">
            <v>324</v>
          </cell>
          <cell r="I1688" t="str">
            <v>Norte</v>
          </cell>
        </row>
        <row r="1689">
          <cell r="D1689">
            <v>3</v>
          </cell>
          <cell r="E1689">
            <v>44542</v>
          </cell>
          <cell r="F1689" t="str">
            <v>São Miguel dos Milagres</v>
          </cell>
          <cell r="G1689" t="str">
            <v>Ana</v>
          </cell>
          <cell r="H1689">
            <v>135</v>
          </cell>
          <cell r="I1689" t="str">
            <v>Norte</v>
          </cell>
        </row>
        <row r="1690">
          <cell r="D1690">
            <v>2</v>
          </cell>
          <cell r="E1690">
            <v>44542</v>
          </cell>
          <cell r="F1690" t="str">
            <v>Maragogi</v>
          </cell>
          <cell r="G1690" t="str">
            <v>Crislane</v>
          </cell>
          <cell r="H1690">
            <v>216</v>
          </cell>
          <cell r="I1690" t="str">
            <v>Norte</v>
          </cell>
        </row>
        <row r="1691">
          <cell r="D1691">
            <v>2</v>
          </cell>
          <cell r="E1691">
            <v>44542</v>
          </cell>
          <cell r="F1691" t="str">
            <v>Maragogi</v>
          </cell>
          <cell r="G1691" t="str">
            <v>Marcelo</v>
          </cell>
          <cell r="H1691">
            <v>216</v>
          </cell>
          <cell r="I1691" t="str">
            <v>Norte</v>
          </cell>
        </row>
        <row r="1692">
          <cell r="D1692">
            <v>4</v>
          </cell>
          <cell r="E1692">
            <v>44542</v>
          </cell>
          <cell r="F1692" t="str">
            <v>Foz do São Francisco</v>
          </cell>
          <cell r="G1692" t="str">
            <v>João</v>
          </cell>
          <cell r="H1692">
            <v>180</v>
          </cell>
          <cell r="I1692" t="str">
            <v>Sul</v>
          </cell>
        </row>
        <row r="1693">
          <cell r="D1693">
            <v>3</v>
          </cell>
          <cell r="E1693">
            <v>44542</v>
          </cell>
          <cell r="F1693" t="str">
            <v>Francês + Gunga</v>
          </cell>
          <cell r="G1693" t="str">
            <v>Guga</v>
          </cell>
          <cell r="H1693">
            <v>67.5</v>
          </cell>
          <cell r="I1693" t="str">
            <v>Sul</v>
          </cell>
        </row>
        <row r="1694">
          <cell r="D1694">
            <v>6</v>
          </cell>
          <cell r="E1694">
            <v>44542</v>
          </cell>
          <cell r="F1694" t="str">
            <v>Santuário Eco Santa Teresa</v>
          </cell>
          <cell r="G1694" t="str">
            <v>Marcelo</v>
          </cell>
          <cell r="H1694">
            <v>432</v>
          </cell>
          <cell r="I1694" t="str">
            <v>Sul</v>
          </cell>
        </row>
        <row r="1695">
          <cell r="D1695">
            <v>1</v>
          </cell>
          <cell r="E1695">
            <v>44543</v>
          </cell>
          <cell r="F1695" t="str">
            <v>Francês + Gunga</v>
          </cell>
          <cell r="G1695" t="str">
            <v>Ana</v>
          </cell>
          <cell r="H1695">
            <v>25</v>
          </cell>
          <cell r="I1695" t="str">
            <v>Sul</v>
          </cell>
        </row>
        <row r="1696">
          <cell r="D1696">
            <v>2</v>
          </cell>
          <cell r="E1696">
            <v>44543</v>
          </cell>
          <cell r="F1696" t="str">
            <v>Maragogi</v>
          </cell>
          <cell r="G1696" t="str">
            <v>Ana</v>
          </cell>
          <cell r="H1696">
            <v>216</v>
          </cell>
          <cell r="I1696" t="str">
            <v>Norte</v>
          </cell>
        </row>
        <row r="1697">
          <cell r="D1697">
            <v>1</v>
          </cell>
          <cell r="E1697">
            <v>44543</v>
          </cell>
          <cell r="F1697" t="str">
            <v>São Miguel dos Milagres</v>
          </cell>
          <cell r="G1697" t="str">
            <v>Crislane</v>
          </cell>
          <cell r="H1697">
            <v>50</v>
          </cell>
          <cell r="I1697" t="str">
            <v>Norte</v>
          </cell>
        </row>
        <row r="1698">
          <cell r="D1698">
            <v>7</v>
          </cell>
          <cell r="E1698">
            <v>44543</v>
          </cell>
          <cell r="F1698" t="str">
            <v>Porto de Galinhas (PE)</v>
          </cell>
          <cell r="G1698" t="str">
            <v>Ana</v>
          </cell>
          <cell r="H1698">
            <v>567</v>
          </cell>
          <cell r="I1698" t="str">
            <v>Norte</v>
          </cell>
        </row>
        <row r="1699">
          <cell r="D1699">
            <v>4</v>
          </cell>
          <cell r="E1699">
            <v>44543</v>
          </cell>
          <cell r="F1699" t="str">
            <v>Praia de Carneiros (PE)</v>
          </cell>
          <cell r="G1699" t="str">
            <v>Crislane</v>
          </cell>
          <cell r="H1699">
            <v>360</v>
          </cell>
          <cell r="I1699" t="str">
            <v>Norte</v>
          </cell>
        </row>
        <row r="1700">
          <cell r="D1700">
            <v>2</v>
          </cell>
          <cell r="E1700">
            <v>44544</v>
          </cell>
          <cell r="F1700" t="str">
            <v>Maragogi</v>
          </cell>
          <cell r="G1700" t="str">
            <v>João</v>
          </cell>
          <cell r="H1700">
            <v>216</v>
          </cell>
          <cell r="I1700" t="str">
            <v>Norte</v>
          </cell>
        </row>
        <row r="1701">
          <cell r="D1701">
            <v>5</v>
          </cell>
          <cell r="E1701">
            <v>44544</v>
          </cell>
          <cell r="F1701" t="str">
            <v>São Miguel dos Milagres</v>
          </cell>
          <cell r="G1701" t="str">
            <v>Crislane</v>
          </cell>
          <cell r="H1701">
            <v>225</v>
          </cell>
          <cell r="I1701" t="str">
            <v>Norte</v>
          </cell>
        </row>
        <row r="1702">
          <cell r="D1702">
            <v>2</v>
          </cell>
          <cell r="E1702">
            <v>44544</v>
          </cell>
          <cell r="F1702" t="str">
            <v>Hibiscus Beach Club (Ipioca)</v>
          </cell>
          <cell r="G1702" t="str">
            <v>Crislane</v>
          </cell>
          <cell r="H1702">
            <v>45</v>
          </cell>
          <cell r="I1702" t="str">
            <v>Norte</v>
          </cell>
        </row>
        <row r="1703">
          <cell r="D1703">
            <v>2</v>
          </cell>
          <cell r="E1703">
            <v>44545</v>
          </cell>
          <cell r="F1703" t="str">
            <v>Francês + Gunga</v>
          </cell>
          <cell r="G1703" t="str">
            <v>Guga</v>
          </cell>
          <cell r="H1703">
            <v>45</v>
          </cell>
          <cell r="I1703" t="str">
            <v>Sul</v>
          </cell>
        </row>
        <row r="1704">
          <cell r="D1704">
            <v>2</v>
          </cell>
          <cell r="E1704">
            <v>44545</v>
          </cell>
          <cell r="F1704" t="str">
            <v>Maragogi</v>
          </cell>
          <cell r="G1704" t="str">
            <v>Guga</v>
          </cell>
          <cell r="H1704">
            <v>216</v>
          </cell>
          <cell r="I1704" t="str">
            <v>Norte</v>
          </cell>
        </row>
        <row r="1705">
          <cell r="D1705">
            <v>3</v>
          </cell>
          <cell r="E1705">
            <v>44545</v>
          </cell>
          <cell r="F1705" t="str">
            <v>Canions do São Francisco</v>
          </cell>
          <cell r="G1705" t="str">
            <v>Ana</v>
          </cell>
          <cell r="H1705">
            <v>270</v>
          </cell>
          <cell r="I1705" t="str">
            <v>Sul</v>
          </cell>
        </row>
        <row r="1706">
          <cell r="D1706">
            <v>6</v>
          </cell>
          <cell r="E1706">
            <v>44545</v>
          </cell>
          <cell r="F1706" t="str">
            <v>Dunas de Marapé</v>
          </cell>
          <cell r="G1706" t="str">
            <v>Ana</v>
          </cell>
          <cell r="H1706">
            <v>270</v>
          </cell>
          <cell r="I1706" t="str">
            <v>Sul</v>
          </cell>
        </row>
        <row r="1707">
          <cell r="D1707">
            <v>4</v>
          </cell>
          <cell r="E1707">
            <v>44545</v>
          </cell>
          <cell r="F1707" t="str">
            <v>9 Ilhas</v>
          </cell>
          <cell r="G1707" t="str">
            <v>Ana</v>
          </cell>
          <cell r="H1707">
            <v>324</v>
          </cell>
          <cell r="I1707" t="str">
            <v>Sul</v>
          </cell>
        </row>
        <row r="1708">
          <cell r="D1708">
            <v>2</v>
          </cell>
          <cell r="E1708">
            <v>44546</v>
          </cell>
          <cell r="F1708" t="str">
            <v>Francês + Gunga</v>
          </cell>
          <cell r="G1708" t="str">
            <v>Ana</v>
          </cell>
          <cell r="H1708">
            <v>45</v>
          </cell>
          <cell r="I1708" t="str">
            <v>Sul</v>
          </cell>
        </row>
        <row r="1709">
          <cell r="D1709">
            <v>1</v>
          </cell>
          <cell r="E1709">
            <v>44546</v>
          </cell>
          <cell r="F1709" t="str">
            <v>Maragogi</v>
          </cell>
          <cell r="G1709" t="str">
            <v>Crislane</v>
          </cell>
          <cell r="H1709">
            <v>120</v>
          </cell>
          <cell r="I1709" t="str">
            <v>Norte</v>
          </cell>
        </row>
        <row r="1710">
          <cell r="D1710">
            <v>2</v>
          </cell>
          <cell r="E1710">
            <v>44546</v>
          </cell>
          <cell r="F1710" t="str">
            <v>São Miguel dos Milagres</v>
          </cell>
          <cell r="G1710" t="str">
            <v>João</v>
          </cell>
          <cell r="H1710">
            <v>90</v>
          </cell>
          <cell r="I1710" t="str">
            <v>Norte</v>
          </cell>
        </row>
        <row r="1711">
          <cell r="D1711">
            <v>2</v>
          </cell>
          <cell r="E1711">
            <v>44546</v>
          </cell>
          <cell r="F1711" t="str">
            <v>São Miguel dos Milagres</v>
          </cell>
          <cell r="G1711" t="str">
            <v>João</v>
          </cell>
          <cell r="H1711">
            <v>90</v>
          </cell>
          <cell r="I1711" t="str">
            <v>Norte</v>
          </cell>
        </row>
        <row r="1712">
          <cell r="D1712">
            <v>3</v>
          </cell>
          <cell r="E1712">
            <v>44546</v>
          </cell>
          <cell r="F1712" t="str">
            <v>Foz do São Francisco</v>
          </cell>
          <cell r="G1712" t="str">
            <v>Pedro</v>
          </cell>
          <cell r="H1712">
            <v>135</v>
          </cell>
          <cell r="I1712" t="str">
            <v>Sul</v>
          </cell>
        </row>
        <row r="1713">
          <cell r="D1713">
            <v>8</v>
          </cell>
          <cell r="E1713">
            <v>44546</v>
          </cell>
          <cell r="F1713" t="str">
            <v>Capitão Nicolas</v>
          </cell>
          <cell r="G1713" t="str">
            <v>Pedro</v>
          </cell>
          <cell r="H1713">
            <v>252</v>
          </cell>
          <cell r="I1713" t="str">
            <v>Norte</v>
          </cell>
        </row>
        <row r="1714">
          <cell r="D1714">
            <v>2</v>
          </cell>
          <cell r="E1714">
            <v>44546</v>
          </cell>
          <cell r="F1714" t="str">
            <v>Porto de Galinhas (PE)</v>
          </cell>
          <cell r="G1714" t="str">
            <v>Ana</v>
          </cell>
          <cell r="H1714">
            <v>162</v>
          </cell>
          <cell r="I1714" t="str">
            <v>Norte</v>
          </cell>
        </row>
        <row r="1715">
          <cell r="D1715">
            <v>1</v>
          </cell>
          <cell r="E1715">
            <v>44546</v>
          </cell>
          <cell r="F1715" t="str">
            <v>Maragogi</v>
          </cell>
          <cell r="G1715" t="str">
            <v>João</v>
          </cell>
          <cell r="H1715">
            <v>120</v>
          </cell>
          <cell r="I1715" t="str">
            <v>Norte</v>
          </cell>
        </row>
        <row r="1716">
          <cell r="D1716">
            <v>2</v>
          </cell>
          <cell r="E1716">
            <v>44546</v>
          </cell>
          <cell r="F1716" t="str">
            <v>Foz do São Francisco</v>
          </cell>
          <cell r="G1716" t="str">
            <v>Crislane</v>
          </cell>
          <cell r="H1716">
            <v>90</v>
          </cell>
          <cell r="I1716" t="str">
            <v>Sul</v>
          </cell>
        </row>
        <row r="1717">
          <cell r="D1717">
            <v>6</v>
          </cell>
          <cell r="E1717">
            <v>44547</v>
          </cell>
          <cell r="F1717" t="str">
            <v>Maragogi</v>
          </cell>
          <cell r="G1717" t="str">
            <v>João</v>
          </cell>
          <cell r="H1717">
            <v>648</v>
          </cell>
          <cell r="I1717" t="str">
            <v>Norte</v>
          </cell>
        </row>
        <row r="1718">
          <cell r="D1718">
            <v>5</v>
          </cell>
          <cell r="E1718">
            <v>44547</v>
          </cell>
          <cell r="F1718" t="str">
            <v>Praia de Carneiros (PE)</v>
          </cell>
          <cell r="G1718" t="str">
            <v>Guga</v>
          </cell>
          <cell r="H1718">
            <v>450</v>
          </cell>
          <cell r="I1718" t="str">
            <v>Norte</v>
          </cell>
        </row>
        <row r="1719">
          <cell r="D1719">
            <v>4</v>
          </cell>
          <cell r="E1719">
            <v>44547</v>
          </cell>
          <cell r="F1719" t="str">
            <v>Porto de Galinhas (PE)</v>
          </cell>
          <cell r="G1719" t="str">
            <v>Ana</v>
          </cell>
          <cell r="H1719">
            <v>324</v>
          </cell>
          <cell r="I1719" t="str">
            <v>Norte</v>
          </cell>
        </row>
        <row r="1720">
          <cell r="D1720">
            <v>2</v>
          </cell>
          <cell r="E1720">
            <v>44547</v>
          </cell>
          <cell r="F1720" t="str">
            <v>Foz do São Francisco</v>
          </cell>
          <cell r="G1720" t="str">
            <v>João</v>
          </cell>
          <cell r="H1720">
            <v>90</v>
          </cell>
          <cell r="I1720" t="str">
            <v>Sul</v>
          </cell>
        </row>
        <row r="1721">
          <cell r="D1721">
            <v>10</v>
          </cell>
          <cell r="E1721">
            <v>44548</v>
          </cell>
          <cell r="F1721" t="str">
            <v>Maragogi</v>
          </cell>
          <cell r="G1721" t="str">
            <v>João</v>
          </cell>
          <cell r="H1721">
            <v>1080</v>
          </cell>
          <cell r="I1721" t="str">
            <v>Norte</v>
          </cell>
        </row>
        <row r="1722">
          <cell r="D1722">
            <v>3</v>
          </cell>
          <cell r="E1722">
            <v>44548</v>
          </cell>
          <cell r="F1722" t="str">
            <v>São Miguel dos Milagres</v>
          </cell>
          <cell r="G1722" t="str">
            <v>Guga</v>
          </cell>
          <cell r="H1722">
            <v>135</v>
          </cell>
          <cell r="I1722" t="str">
            <v>Norte</v>
          </cell>
        </row>
        <row r="1723">
          <cell r="D1723">
            <v>6</v>
          </cell>
          <cell r="E1723">
            <v>44548</v>
          </cell>
          <cell r="F1723" t="str">
            <v>Maragogi</v>
          </cell>
          <cell r="G1723" t="str">
            <v>Ana</v>
          </cell>
          <cell r="H1723">
            <v>648</v>
          </cell>
          <cell r="I1723" t="str">
            <v>Norte</v>
          </cell>
        </row>
        <row r="1724">
          <cell r="D1724">
            <v>2</v>
          </cell>
          <cell r="E1724">
            <v>44548</v>
          </cell>
          <cell r="F1724" t="str">
            <v>Porto de Galinhas (PE)</v>
          </cell>
          <cell r="G1724" t="str">
            <v>Ana</v>
          </cell>
          <cell r="H1724">
            <v>162</v>
          </cell>
          <cell r="I1724" t="str">
            <v>Norte</v>
          </cell>
        </row>
        <row r="1725">
          <cell r="D1725">
            <v>5</v>
          </cell>
          <cell r="E1725">
            <v>44548</v>
          </cell>
          <cell r="F1725" t="str">
            <v>São Miguel dos Milagres</v>
          </cell>
          <cell r="G1725" t="str">
            <v>João</v>
          </cell>
          <cell r="H1725">
            <v>225</v>
          </cell>
          <cell r="I1725" t="str">
            <v>Norte</v>
          </cell>
        </row>
        <row r="1726">
          <cell r="D1726">
            <v>4</v>
          </cell>
          <cell r="E1726">
            <v>44548</v>
          </cell>
          <cell r="F1726" t="str">
            <v>Santuário Eco Santa Teresa</v>
          </cell>
          <cell r="G1726" t="str">
            <v>Pedro</v>
          </cell>
          <cell r="H1726">
            <v>288</v>
          </cell>
          <cell r="I1726" t="str">
            <v>Sul</v>
          </cell>
        </row>
        <row r="1727">
          <cell r="D1727">
            <v>10</v>
          </cell>
          <cell r="E1727">
            <v>44548</v>
          </cell>
          <cell r="F1727" t="str">
            <v>Corais Beach Club</v>
          </cell>
          <cell r="G1727" t="str">
            <v>Crislane</v>
          </cell>
          <cell r="H1727">
            <v>225</v>
          </cell>
          <cell r="I1727" t="str">
            <v>Norte</v>
          </cell>
        </row>
        <row r="1728">
          <cell r="D1728">
            <v>3</v>
          </cell>
          <cell r="E1728">
            <v>44549</v>
          </cell>
          <cell r="F1728" t="str">
            <v>Francês + Gunga</v>
          </cell>
          <cell r="G1728" t="str">
            <v>João</v>
          </cell>
          <cell r="H1728">
            <v>67.5</v>
          </cell>
          <cell r="I1728" t="str">
            <v>Sul</v>
          </cell>
        </row>
        <row r="1729">
          <cell r="D1729">
            <v>6</v>
          </cell>
          <cell r="E1729">
            <v>44549</v>
          </cell>
          <cell r="F1729" t="str">
            <v>São Miguel dos Milagres</v>
          </cell>
          <cell r="G1729" t="str">
            <v>João</v>
          </cell>
          <cell r="H1729">
            <v>270</v>
          </cell>
          <cell r="I1729" t="str">
            <v>Norte</v>
          </cell>
        </row>
        <row r="1730">
          <cell r="D1730">
            <v>6</v>
          </cell>
          <cell r="E1730">
            <v>44549</v>
          </cell>
          <cell r="F1730" t="str">
            <v>Foz do São Francisco</v>
          </cell>
          <cell r="G1730" t="str">
            <v>Pedro</v>
          </cell>
          <cell r="H1730">
            <v>270</v>
          </cell>
          <cell r="I1730" t="str">
            <v>Sul</v>
          </cell>
        </row>
        <row r="1731">
          <cell r="D1731">
            <v>6</v>
          </cell>
          <cell r="E1731">
            <v>44549</v>
          </cell>
          <cell r="F1731" t="str">
            <v>Porto de Galinhas (PE)</v>
          </cell>
          <cell r="G1731" t="str">
            <v>Ana</v>
          </cell>
          <cell r="H1731">
            <v>486</v>
          </cell>
          <cell r="I1731" t="str">
            <v>Norte</v>
          </cell>
        </row>
        <row r="1732">
          <cell r="D1732">
            <v>5</v>
          </cell>
          <cell r="E1732">
            <v>44549</v>
          </cell>
          <cell r="F1732" t="str">
            <v>Porto de Galinhas (PE)</v>
          </cell>
          <cell r="G1732" t="str">
            <v>Marcelo</v>
          </cell>
          <cell r="H1732">
            <v>405</v>
          </cell>
          <cell r="I1732" t="str">
            <v>Norte</v>
          </cell>
        </row>
        <row r="1733">
          <cell r="D1733">
            <v>6</v>
          </cell>
          <cell r="E1733">
            <v>44549</v>
          </cell>
          <cell r="F1733" t="str">
            <v>Francês + Gunga</v>
          </cell>
          <cell r="G1733" t="str">
            <v>Pedro</v>
          </cell>
          <cell r="H1733">
            <v>135</v>
          </cell>
          <cell r="I1733" t="str">
            <v>Sul</v>
          </cell>
        </row>
        <row r="1734">
          <cell r="D1734">
            <v>4</v>
          </cell>
          <cell r="E1734">
            <v>44550</v>
          </cell>
          <cell r="F1734" t="str">
            <v>Francês + Gunga</v>
          </cell>
          <cell r="G1734" t="str">
            <v>Crislane</v>
          </cell>
          <cell r="H1734">
            <v>90</v>
          </cell>
          <cell r="I1734" t="str">
            <v>Sul</v>
          </cell>
        </row>
        <row r="1735">
          <cell r="D1735">
            <v>1</v>
          </cell>
          <cell r="E1735">
            <v>44550</v>
          </cell>
          <cell r="F1735" t="str">
            <v>São Miguel dos Milagres</v>
          </cell>
          <cell r="G1735" t="str">
            <v>João</v>
          </cell>
          <cell r="H1735">
            <v>50</v>
          </cell>
          <cell r="I1735" t="str">
            <v>Norte</v>
          </cell>
        </row>
        <row r="1736">
          <cell r="D1736">
            <v>3</v>
          </cell>
          <cell r="E1736">
            <v>44550</v>
          </cell>
          <cell r="F1736" t="str">
            <v>São Miguel dos Milagres</v>
          </cell>
          <cell r="G1736" t="str">
            <v>João</v>
          </cell>
          <cell r="H1736">
            <v>135</v>
          </cell>
          <cell r="I1736" t="str">
            <v>Norte</v>
          </cell>
        </row>
        <row r="1737">
          <cell r="D1737">
            <v>6</v>
          </cell>
          <cell r="E1737">
            <v>44550</v>
          </cell>
          <cell r="F1737" t="str">
            <v>Porto de Galinhas (PE)</v>
          </cell>
          <cell r="G1737" t="str">
            <v>Ana</v>
          </cell>
          <cell r="H1737">
            <v>486</v>
          </cell>
          <cell r="I1737" t="str">
            <v>Norte</v>
          </cell>
        </row>
        <row r="1738">
          <cell r="D1738">
            <v>1</v>
          </cell>
          <cell r="E1738">
            <v>44550</v>
          </cell>
          <cell r="F1738" t="str">
            <v>Dunas de Marapé</v>
          </cell>
          <cell r="G1738" t="str">
            <v>Guga</v>
          </cell>
          <cell r="H1738">
            <v>50</v>
          </cell>
          <cell r="I1738" t="str">
            <v>Sul</v>
          </cell>
        </row>
        <row r="1739">
          <cell r="D1739">
            <v>3</v>
          </cell>
          <cell r="E1739">
            <v>44550</v>
          </cell>
          <cell r="F1739" t="str">
            <v>Canions do São Francisco</v>
          </cell>
          <cell r="G1739" t="str">
            <v>Guga</v>
          </cell>
          <cell r="H1739">
            <v>270</v>
          </cell>
          <cell r="I1739" t="str">
            <v>Sul</v>
          </cell>
        </row>
        <row r="1740">
          <cell r="D1740">
            <v>5</v>
          </cell>
          <cell r="E1740">
            <v>44550</v>
          </cell>
          <cell r="F1740" t="str">
            <v>Hibiscus Beach Club (Ipioca)</v>
          </cell>
          <cell r="G1740" t="str">
            <v>Pedro</v>
          </cell>
          <cell r="H1740">
            <v>112.5</v>
          </cell>
          <cell r="I1740" t="str">
            <v>Norte</v>
          </cell>
        </row>
        <row r="1741">
          <cell r="D1741">
            <v>2</v>
          </cell>
          <cell r="E1741">
            <v>44550</v>
          </cell>
          <cell r="F1741" t="str">
            <v>Paripueira</v>
          </cell>
          <cell r="G1741" t="str">
            <v>Guga</v>
          </cell>
          <cell r="H1741">
            <v>45</v>
          </cell>
          <cell r="I1741" t="str">
            <v>Norte</v>
          </cell>
        </row>
        <row r="1742">
          <cell r="D1742">
            <v>6</v>
          </cell>
          <cell r="E1742">
            <v>44551</v>
          </cell>
          <cell r="F1742" t="str">
            <v>São Miguel dos Milagres</v>
          </cell>
          <cell r="G1742" t="str">
            <v>Crislane</v>
          </cell>
          <cell r="H1742">
            <v>270</v>
          </cell>
          <cell r="I1742" t="str">
            <v>Norte</v>
          </cell>
        </row>
        <row r="1743">
          <cell r="D1743">
            <v>2</v>
          </cell>
          <cell r="E1743">
            <v>44551</v>
          </cell>
          <cell r="F1743" t="str">
            <v>Maragogi</v>
          </cell>
          <cell r="G1743" t="str">
            <v>Crislane</v>
          </cell>
          <cell r="H1743">
            <v>216</v>
          </cell>
          <cell r="I1743" t="str">
            <v>Norte</v>
          </cell>
        </row>
        <row r="1744">
          <cell r="D1744">
            <v>6</v>
          </cell>
          <cell r="E1744">
            <v>44551</v>
          </cell>
          <cell r="F1744" t="str">
            <v>Porto de Galinhas (PE)</v>
          </cell>
          <cell r="G1744" t="str">
            <v>João</v>
          </cell>
          <cell r="H1744">
            <v>486</v>
          </cell>
          <cell r="I1744" t="str">
            <v>Norte</v>
          </cell>
        </row>
        <row r="1745">
          <cell r="D1745">
            <v>2</v>
          </cell>
          <cell r="E1745">
            <v>44551</v>
          </cell>
          <cell r="F1745" t="str">
            <v>São Miguel dos Milagres</v>
          </cell>
          <cell r="G1745" t="str">
            <v>Guga</v>
          </cell>
          <cell r="H1745">
            <v>90</v>
          </cell>
          <cell r="I1745" t="str">
            <v>Norte</v>
          </cell>
        </row>
        <row r="1746">
          <cell r="D1746">
            <v>2</v>
          </cell>
          <cell r="E1746">
            <v>44551</v>
          </cell>
          <cell r="F1746" t="str">
            <v>São Miguel dos Milagres</v>
          </cell>
          <cell r="G1746" t="str">
            <v>Guga</v>
          </cell>
          <cell r="H1746">
            <v>90</v>
          </cell>
          <cell r="I1746" t="str">
            <v>Norte</v>
          </cell>
        </row>
        <row r="1747">
          <cell r="D1747">
            <v>6</v>
          </cell>
          <cell r="E1747">
            <v>44551</v>
          </cell>
          <cell r="F1747" t="str">
            <v>Francês + Gunga</v>
          </cell>
          <cell r="G1747" t="str">
            <v>Crislane</v>
          </cell>
          <cell r="H1747">
            <v>135</v>
          </cell>
          <cell r="I1747" t="str">
            <v>Sul</v>
          </cell>
        </row>
        <row r="1748">
          <cell r="D1748">
            <v>6</v>
          </cell>
          <cell r="E1748">
            <v>44552</v>
          </cell>
          <cell r="F1748" t="str">
            <v>9 Ilhas</v>
          </cell>
          <cell r="G1748" t="str">
            <v>Marcelo</v>
          </cell>
          <cell r="H1748">
            <v>486</v>
          </cell>
          <cell r="I1748" t="str">
            <v>Sul</v>
          </cell>
        </row>
        <row r="1749">
          <cell r="D1749">
            <v>4</v>
          </cell>
          <cell r="E1749">
            <v>44552</v>
          </cell>
          <cell r="F1749" t="str">
            <v>Porto de Galinhas (PE)</v>
          </cell>
          <cell r="G1749" t="str">
            <v>João</v>
          </cell>
          <cell r="H1749">
            <v>324</v>
          </cell>
          <cell r="I1749" t="str">
            <v>Norte</v>
          </cell>
        </row>
        <row r="1750">
          <cell r="D1750">
            <v>4</v>
          </cell>
          <cell r="E1750">
            <v>44552</v>
          </cell>
          <cell r="F1750" t="str">
            <v>Porto de Galinhas (PE)</v>
          </cell>
          <cell r="G1750" t="str">
            <v>Crislane</v>
          </cell>
          <cell r="H1750">
            <v>324</v>
          </cell>
          <cell r="I1750" t="str">
            <v>Norte</v>
          </cell>
        </row>
        <row r="1751">
          <cell r="D1751">
            <v>1</v>
          </cell>
          <cell r="E1751">
            <v>44553</v>
          </cell>
          <cell r="F1751" t="str">
            <v>São Miguel dos Milagres</v>
          </cell>
          <cell r="G1751" t="str">
            <v>Crislane</v>
          </cell>
          <cell r="H1751">
            <v>50</v>
          </cell>
          <cell r="I1751" t="str">
            <v>Norte</v>
          </cell>
        </row>
        <row r="1752">
          <cell r="D1752">
            <v>4</v>
          </cell>
          <cell r="E1752">
            <v>44553</v>
          </cell>
          <cell r="F1752" t="str">
            <v>Porto de Galinhas (PE)</v>
          </cell>
          <cell r="G1752" t="str">
            <v>João</v>
          </cell>
          <cell r="H1752">
            <v>324</v>
          </cell>
          <cell r="I1752" t="str">
            <v>Norte</v>
          </cell>
        </row>
        <row r="1753">
          <cell r="D1753">
            <v>4</v>
          </cell>
          <cell r="E1753">
            <v>44553</v>
          </cell>
          <cell r="F1753" t="str">
            <v>São Miguel dos Milagres</v>
          </cell>
          <cell r="G1753" t="str">
            <v>Ana</v>
          </cell>
          <cell r="H1753">
            <v>180</v>
          </cell>
          <cell r="I1753" t="str">
            <v>Norte</v>
          </cell>
        </row>
        <row r="1754">
          <cell r="D1754">
            <v>5</v>
          </cell>
          <cell r="E1754">
            <v>44553</v>
          </cell>
          <cell r="F1754" t="str">
            <v>Porto de Galinhas (PE)</v>
          </cell>
          <cell r="G1754" t="str">
            <v>Pedro</v>
          </cell>
          <cell r="H1754">
            <v>405</v>
          </cell>
          <cell r="I1754" t="str">
            <v>Norte</v>
          </cell>
        </row>
        <row r="1755">
          <cell r="D1755">
            <v>3</v>
          </cell>
          <cell r="E1755">
            <v>44553</v>
          </cell>
          <cell r="F1755" t="str">
            <v>Santuário Eco Santa Teresa</v>
          </cell>
          <cell r="G1755" t="str">
            <v>Marcelo</v>
          </cell>
          <cell r="H1755">
            <v>216</v>
          </cell>
          <cell r="I1755" t="str">
            <v>Sul</v>
          </cell>
        </row>
        <row r="1756">
          <cell r="D1756">
            <v>5</v>
          </cell>
          <cell r="E1756">
            <v>44553</v>
          </cell>
          <cell r="F1756" t="str">
            <v>Maragogi</v>
          </cell>
          <cell r="G1756" t="str">
            <v>Crislane</v>
          </cell>
          <cell r="H1756">
            <v>540</v>
          </cell>
          <cell r="I1756" t="str">
            <v>Norte</v>
          </cell>
        </row>
        <row r="1757">
          <cell r="D1757">
            <v>4</v>
          </cell>
          <cell r="E1757">
            <v>44553</v>
          </cell>
          <cell r="F1757" t="str">
            <v>Canions do São Francisco</v>
          </cell>
          <cell r="G1757" t="str">
            <v>Pedro</v>
          </cell>
          <cell r="H1757">
            <v>360</v>
          </cell>
          <cell r="I1757" t="str">
            <v>Sul</v>
          </cell>
        </row>
        <row r="1758">
          <cell r="D1758">
            <v>2</v>
          </cell>
          <cell r="E1758">
            <v>44554</v>
          </cell>
          <cell r="F1758" t="str">
            <v>Francês + Gunga</v>
          </cell>
          <cell r="G1758" t="str">
            <v>Ana</v>
          </cell>
          <cell r="H1758">
            <v>45</v>
          </cell>
          <cell r="I1758" t="str">
            <v>Sul</v>
          </cell>
        </row>
        <row r="1759">
          <cell r="D1759">
            <v>6</v>
          </cell>
          <cell r="E1759">
            <v>44554</v>
          </cell>
          <cell r="F1759" t="str">
            <v>Francês + Gunga</v>
          </cell>
          <cell r="G1759" t="str">
            <v>Guga</v>
          </cell>
          <cell r="H1759">
            <v>135</v>
          </cell>
          <cell r="I1759" t="str">
            <v>Sul</v>
          </cell>
        </row>
        <row r="1760">
          <cell r="D1760">
            <v>6</v>
          </cell>
          <cell r="E1760">
            <v>44554</v>
          </cell>
          <cell r="F1760" t="str">
            <v>Francês + Gunga</v>
          </cell>
          <cell r="G1760" t="str">
            <v>João</v>
          </cell>
          <cell r="H1760">
            <v>135</v>
          </cell>
          <cell r="I1760" t="str">
            <v>Sul</v>
          </cell>
        </row>
        <row r="1761">
          <cell r="D1761">
            <v>5</v>
          </cell>
          <cell r="E1761">
            <v>44554</v>
          </cell>
          <cell r="F1761" t="str">
            <v>São Miguel dos Milagres</v>
          </cell>
          <cell r="G1761" t="str">
            <v>Crislane</v>
          </cell>
          <cell r="H1761">
            <v>225</v>
          </cell>
          <cell r="I1761" t="str">
            <v>Norte</v>
          </cell>
        </row>
        <row r="1762">
          <cell r="D1762">
            <v>6</v>
          </cell>
          <cell r="E1762">
            <v>44554</v>
          </cell>
          <cell r="F1762" t="str">
            <v>Corais Beach Club</v>
          </cell>
          <cell r="G1762" t="str">
            <v>Crislane</v>
          </cell>
          <cell r="H1762">
            <v>135</v>
          </cell>
          <cell r="I1762" t="str">
            <v>Norte</v>
          </cell>
        </row>
        <row r="1763">
          <cell r="D1763">
            <v>3</v>
          </cell>
          <cell r="E1763">
            <v>44554</v>
          </cell>
          <cell r="F1763" t="str">
            <v>Praia de Carneiros (PE)</v>
          </cell>
          <cell r="G1763" t="str">
            <v>Crislane</v>
          </cell>
          <cell r="H1763">
            <v>270</v>
          </cell>
          <cell r="I1763" t="str">
            <v>Norte</v>
          </cell>
        </row>
        <row r="1764">
          <cell r="D1764">
            <v>5</v>
          </cell>
          <cell r="E1764">
            <v>44554</v>
          </cell>
          <cell r="F1764" t="str">
            <v>9 Ilhas</v>
          </cell>
          <cell r="G1764" t="str">
            <v>Pedro</v>
          </cell>
          <cell r="H1764">
            <v>405</v>
          </cell>
          <cell r="I1764" t="str">
            <v>Sul</v>
          </cell>
        </row>
        <row r="1765">
          <cell r="D1765">
            <v>2</v>
          </cell>
          <cell r="E1765">
            <v>44554</v>
          </cell>
          <cell r="F1765" t="str">
            <v>Francês + Gunga</v>
          </cell>
          <cell r="G1765" t="str">
            <v>Pedro</v>
          </cell>
          <cell r="H1765">
            <v>45</v>
          </cell>
          <cell r="I1765" t="str">
            <v>Sul</v>
          </cell>
        </row>
        <row r="1766">
          <cell r="D1766">
            <v>1</v>
          </cell>
          <cell r="E1766">
            <v>44554</v>
          </cell>
          <cell r="F1766" t="str">
            <v>9 Ilhas</v>
          </cell>
          <cell r="G1766" t="str">
            <v>Ana</v>
          </cell>
          <cell r="H1766">
            <v>90</v>
          </cell>
          <cell r="I1766" t="str">
            <v>Sul</v>
          </cell>
        </row>
        <row r="1767">
          <cell r="D1767">
            <v>5</v>
          </cell>
          <cell r="E1767">
            <v>44555</v>
          </cell>
          <cell r="F1767" t="str">
            <v>São Miguel dos Milagres</v>
          </cell>
          <cell r="G1767" t="str">
            <v>João</v>
          </cell>
          <cell r="H1767">
            <v>225</v>
          </cell>
          <cell r="I1767" t="str">
            <v>Norte</v>
          </cell>
        </row>
        <row r="1768">
          <cell r="D1768">
            <v>2</v>
          </cell>
          <cell r="E1768">
            <v>44555</v>
          </cell>
          <cell r="F1768" t="str">
            <v>Porto de Galinhas (PE)</v>
          </cell>
          <cell r="G1768" t="str">
            <v>Pedro</v>
          </cell>
          <cell r="H1768">
            <v>162</v>
          </cell>
          <cell r="I1768" t="str">
            <v>Norte</v>
          </cell>
        </row>
        <row r="1769">
          <cell r="D1769">
            <v>5</v>
          </cell>
          <cell r="E1769">
            <v>44555</v>
          </cell>
          <cell r="F1769" t="str">
            <v>Praia de Carneiros (PE)</v>
          </cell>
          <cell r="G1769" t="str">
            <v>João</v>
          </cell>
          <cell r="H1769">
            <v>450</v>
          </cell>
          <cell r="I1769" t="str">
            <v>Norte</v>
          </cell>
        </row>
        <row r="1770">
          <cell r="D1770">
            <v>2</v>
          </cell>
          <cell r="E1770">
            <v>44555</v>
          </cell>
          <cell r="F1770" t="str">
            <v>Corais Beach Club</v>
          </cell>
          <cell r="G1770" t="str">
            <v>João</v>
          </cell>
          <cell r="H1770">
            <v>45</v>
          </cell>
          <cell r="I1770" t="str">
            <v>Norte</v>
          </cell>
        </row>
        <row r="1771">
          <cell r="D1771">
            <v>5</v>
          </cell>
          <cell r="E1771">
            <v>44555</v>
          </cell>
          <cell r="F1771" t="str">
            <v>Santuário Eco Santa Teresa</v>
          </cell>
          <cell r="G1771" t="str">
            <v>João</v>
          </cell>
          <cell r="H1771">
            <v>360</v>
          </cell>
          <cell r="I1771" t="str">
            <v>Sul</v>
          </cell>
        </row>
        <row r="1772">
          <cell r="D1772">
            <v>2</v>
          </cell>
          <cell r="E1772">
            <v>44555</v>
          </cell>
          <cell r="F1772" t="str">
            <v>Maragogi</v>
          </cell>
          <cell r="G1772" t="str">
            <v>João</v>
          </cell>
          <cell r="H1772">
            <v>216</v>
          </cell>
          <cell r="I1772" t="str">
            <v>Norte</v>
          </cell>
        </row>
        <row r="1773">
          <cell r="D1773">
            <v>1</v>
          </cell>
          <cell r="E1773">
            <v>44556</v>
          </cell>
          <cell r="F1773" t="str">
            <v>São Miguel dos Milagres</v>
          </cell>
          <cell r="G1773" t="str">
            <v>Ana</v>
          </cell>
          <cell r="H1773">
            <v>50</v>
          </cell>
          <cell r="I1773" t="str">
            <v>Norte</v>
          </cell>
        </row>
        <row r="1774">
          <cell r="D1774">
            <v>6</v>
          </cell>
          <cell r="E1774">
            <v>44556</v>
          </cell>
          <cell r="F1774" t="str">
            <v>Maragogi</v>
          </cell>
          <cell r="G1774" t="str">
            <v>Crislane</v>
          </cell>
          <cell r="H1774">
            <v>648</v>
          </cell>
          <cell r="I1774" t="str">
            <v>Norte</v>
          </cell>
        </row>
        <row r="1775">
          <cell r="D1775">
            <v>10</v>
          </cell>
          <cell r="E1775">
            <v>44556</v>
          </cell>
          <cell r="F1775" t="str">
            <v>São Miguel dos Milagres</v>
          </cell>
          <cell r="G1775" t="str">
            <v>João</v>
          </cell>
          <cell r="H1775">
            <v>450</v>
          </cell>
          <cell r="I1775" t="str">
            <v>Norte</v>
          </cell>
        </row>
        <row r="1776">
          <cell r="D1776">
            <v>6</v>
          </cell>
          <cell r="E1776">
            <v>44556</v>
          </cell>
          <cell r="F1776" t="str">
            <v>Paripueira</v>
          </cell>
          <cell r="G1776" t="str">
            <v>Crislane</v>
          </cell>
          <cell r="H1776">
            <v>135</v>
          </cell>
          <cell r="I1776" t="str">
            <v>Norte</v>
          </cell>
        </row>
        <row r="1777">
          <cell r="D1777">
            <v>5</v>
          </cell>
          <cell r="E1777">
            <v>44556</v>
          </cell>
          <cell r="F1777" t="str">
            <v>Maragogi</v>
          </cell>
          <cell r="G1777" t="str">
            <v>Ana</v>
          </cell>
          <cell r="H1777">
            <v>540</v>
          </cell>
          <cell r="I1777" t="str">
            <v>Norte</v>
          </cell>
        </row>
        <row r="1778">
          <cell r="D1778">
            <v>6</v>
          </cell>
          <cell r="E1778">
            <v>44557</v>
          </cell>
          <cell r="F1778" t="str">
            <v>Francês + Gunga</v>
          </cell>
          <cell r="G1778" t="str">
            <v>Crislane</v>
          </cell>
          <cell r="H1778">
            <v>135</v>
          </cell>
          <cell r="I1778" t="str">
            <v>Sul</v>
          </cell>
        </row>
        <row r="1779">
          <cell r="D1779">
            <v>1</v>
          </cell>
          <cell r="E1779">
            <v>44557</v>
          </cell>
          <cell r="F1779" t="str">
            <v>São Miguel dos Milagres</v>
          </cell>
          <cell r="G1779" t="str">
            <v>Ana</v>
          </cell>
          <cell r="H1779">
            <v>50</v>
          </cell>
          <cell r="I1779" t="str">
            <v>Norte</v>
          </cell>
        </row>
        <row r="1780">
          <cell r="D1780">
            <v>4</v>
          </cell>
          <cell r="E1780">
            <v>44557</v>
          </cell>
          <cell r="F1780" t="str">
            <v>Hibiscus Beach Club (Ipioca)</v>
          </cell>
          <cell r="G1780" t="str">
            <v>Crislane</v>
          </cell>
          <cell r="H1780">
            <v>90</v>
          </cell>
          <cell r="I1780" t="str">
            <v>Norte</v>
          </cell>
        </row>
        <row r="1781">
          <cell r="D1781">
            <v>6</v>
          </cell>
          <cell r="E1781">
            <v>44557</v>
          </cell>
          <cell r="F1781" t="str">
            <v>Dunas de Marapé</v>
          </cell>
          <cell r="G1781" t="str">
            <v>Pedro</v>
          </cell>
          <cell r="H1781">
            <v>270</v>
          </cell>
          <cell r="I1781" t="str">
            <v>Sul</v>
          </cell>
        </row>
        <row r="1782">
          <cell r="D1782">
            <v>4</v>
          </cell>
          <cell r="E1782">
            <v>44557</v>
          </cell>
          <cell r="F1782" t="str">
            <v>Francês + Gunga</v>
          </cell>
          <cell r="G1782" t="str">
            <v>João</v>
          </cell>
          <cell r="H1782">
            <v>90</v>
          </cell>
          <cell r="I1782" t="str">
            <v>Sul</v>
          </cell>
        </row>
        <row r="1783">
          <cell r="D1783">
            <v>3</v>
          </cell>
          <cell r="E1783">
            <v>44557</v>
          </cell>
          <cell r="F1783" t="str">
            <v>Canions do São Francisco</v>
          </cell>
          <cell r="G1783" t="str">
            <v>Pedro</v>
          </cell>
          <cell r="H1783">
            <v>270</v>
          </cell>
          <cell r="I1783" t="str">
            <v>Sul</v>
          </cell>
        </row>
        <row r="1784">
          <cell r="D1784">
            <v>4</v>
          </cell>
          <cell r="E1784">
            <v>44557</v>
          </cell>
          <cell r="F1784" t="str">
            <v>Praia de Carneiros (PE)</v>
          </cell>
          <cell r="G1784" t="str">
            <v>Crislane</v>
          </cell>
          <cell r="H1784">
            <v>360</v>
          </cell>
          <cell r="I1784" t="str">
            <v>Norte</v>
          </cell>
        </row>
        <row r="1785">
          <cell r="D1785">
            <v>3</v>
          </cell>
          <cell r="E1785">
            <v>44558</v>
          </cell>
          <cell r="F1785" t="str">
            <v>Maragogi</v>
          </cell>
          <cell r="G1785" t="str">
            <v>Ana</v>
          </cell>
          <cell r="H1785">
            <v>324</v>
          </cell>
          <cell r="I1785" t="str">
            <v>Norte</v>
          </cell>
        </row>
        <row r="1786">
          <cell r="D1786">
            <v>4</v>
          </cell>
          <cell r="E1786">
            <v>44558</v>
          </cell>
          <cell r="F1786" t="str">
            <v>Porto de Galinhas (PE)</v>
          </cell>
          <cell r="G1786" t="str">
            <v>Marcelo</v>
          </cell>
          <cell r="H1786">
            <v>324</v>
          </cell>
          <cell r="I1786" t="str">
            <v>Norte</v>
          </cell>
        </row>
        <row r="1787">
          <cell r="D1787">
            <v>6</v>
          </cell>
          <cell r="E1787">
            <v>44558</v>
          </cell>
          <cell r="F1787" t="str">
            <v>Canions do São Francisco</v>
          </cell>
          <cell r="G1787" t="str">
            <v>Guga</v>
          </cell>
          <cell r="H1787">
            <v>540</v>
          </cell>
          <cell r="I1787" t="str">
            <v>Sul</v>
          </cell>
        </row>
        <row r="1788">
          <cell r="D1788">
            <v>3</v>
          </cell>
          <cell r="E1788">
            <v>44559</v>
          </cell>
          <cell r="F1788" t="str">
            <v>Francês + Gunga</v>
          </cell>
          <cell r="G1788" t="str">
            <v>Ana</v>
          </cell>
          <cell r="H1788">
            <v>67.5</v>
          </cell>
          <cell r="I1788" t="str">
            <v>Sul</v>
          </cell>
        </row>
        <row r="1789">
          <cell r="D1789">
            <v>2</v>
          </cell>
          <cell r="E1789">
            <v>44559</v>
          </cell>
          <cell r="F1789" t="str">
            <v>Francês + Gunga</v>
          </cell>
          <cell r="G1789" t="str">
            <v>Ana</v>
          </cell>
          <cell r="H1789">
            <v>45</v>
          </cell>
          <cell r="I1789" t="str">
            <v>Sul</v>
          </cell>
        </row>
        <row r="1790">
          <cell r="D1790">
            <v>5</v>
          </cell>
          <cell r="E1790">
            <v>44559</v>
          </cell>
          <cell r="F1790" t="str">
            <v>Porto de Galinhas (PE)</v>
          </cell>
          <cell r="G1790" t="str">
            <v>Ana</v>
          </cell>
          <cell r="H1790">
            <v>405</v>
          </cell>
          <cell r="I1790" t="str">
            <v>Norte</v>
          </cell>
        </row>
        <row r="1791">
          <cell r="D1791">
            <v>6</v>
          </cell>
          <cell r="E1791">
            <v>44559</v>
          </cell>
          <cell r="F1791" t="str">
            <v>Capitão Nicolas</v>
          </cell>
          <cell r="G1791" t="str">
            <v>Marcelo</v>
          </cell>
          <cell r="H1791">
            <v>189</v>
          </cell>
          <cell r="I1791" t="str">
            <v>Norte</v>
          </cell>
        </row>
        <row r="1792">
          <cell r="D1792">
            <v>5</v>
          </cell>
          <cell r="E1792">
            <v>44559</v>
          </cell>
          <cell r="F1792" t="str">
            <v>Hibiscus Beach Club (Ipioca)</v>
          </cell>
          <cell r="G1792" t="str">
            <v>Guga</v>
          </cell>
          <cell r="H1792">
            <v>112.5</v>
          </cell>
          <cell r="I1792" t="str">
            <v>Norte</v>
          </cell>
        </row>
        <row r="1793">
          <cell r="D1793">
            <v>2</v>
          </cell>
          <cell r="E1793">
            <v>44559</v>
          </cell>
          <cell r="F1793" t="str">
            <v>Dunas de Marapé</v>
          </cell>
          <cell r="G1793" t="str">
            <v>Guga</v>
          </cell>
          <cell r="H1793">
            <v>90</v>
          </cell>
          <cell r="I1793" t="str">
            <v>Sul</v>
          </cell>
        </row>
        <row r="1794">
          <cell r="D1794">
            <v>2</v>
          </cell>
          <cell r="E1794">
            <v>44559</v>
          </cell>
          <cell r="F1794" t="str">
            <v>Canions do São Francisco</v>
          </cell>
          <cell r="G1794" t="str">
            <v>Crislane</v>
          </cell>
          <cell r="H1794">
            <v>180</v>
          </cell>
          <cell r="I1794" t="str">
            <v>Sul</v>
          </cell>
        </row>
        <row r="1795">
          <cell r="D1795">
            <v>4</v>
          </cell>
          <cell r="E1795">
            <v>44559</v>
          </cell>
          <cell r="F1795" t="str">
            <v>Paripueira</v>
          </cell>
          <cell r="G1795" t="str">
            <v>Ana</v>
          </cell>
          <cell r="H1795">
            <v>90</v>
          </cell>
          <cell r="I1795" t="str">
            <v>Norte</v>
          </cell>
        </row>
        <row r="1796">
          <cell r="D1796">
            <v>5</v>
          </cell>
          <cell r="E1796">
            <v>44559</v>
          </cell>
          <cell r="F1796" t="str">
            <v>Canions do São Francisco</v>
          </cell>
          <cell r="G1796" t="str">
            <v>Guga</v>
          </cell>
          <cell r="H1796">
            <v>450</v>
          </cell>
          <cell r="I1796" t="str">
            <v>Sul</v>
          </cell>
        </row>
        <row r="1797">
          <cell r="D1797">
            <v>4</v>
          </cell>
          <cell r="E1797">
            <v>44559</v>
          </cell>
          <cell r="F1797" t="str">
            <v>Hibiscus Beach Club (Ipioca)</v>
          </cell>
          <cell r="G1797" t="str">
            <v>Marcelo</v>
          </cell>
          <cell r="H1797">
            <v>90</v>
          </cell>
          <cell r="I1797" t="str">
            <v>Norte</v>
          </cell>
        </row>
        <row r="1798">
          <cell r="D1798">
            <v>5</v>
          </cell>
          <cell r="E1798">
            <v>44560</v>
          </cell>
          <cell r="F1798" t="str">
            <v>Maragogi</v>
          </cell>
          <cell r="G1798" t="str">
            <v>Ana</v>
          </cell>
          <cell r="H1798">
            <v>540</v>
          </cell>
          <cell r="I1798" t="str">
            <v>Norte</v>
          </cell>
        </row>
        <row r="1799">
          <cell r="D1799">
            <v>6</v>
          </cell>
          <cell r="E1799">
            <v>44560</v>
          </cell>
          <cell r="F1799" t="str">
            <v>São Miguel dos Milagres</v>
          </cell>
          <cell r="G1799" t="str">
            <v>João</v>
          </cell>
          <cell r="H1799">
            <v>270</v>
          </cell>
          <cell r="I1799" t="str">
            <v>Norte</v>
          </cell>
        </row>
        <row r="1800">
          <cell r="D1800">
            <v>3</v>
          </cell>
          <cell r="E1800">
            <v>44560</v>
          </cell>
          <cell r="F1800" t="str">
            <v>Paripueira</v>
          </cell>
          <cell r="G1800" t="str">
            <v>Guga</v>
          </cell>
          <cell r="H1800">
            <v>67.5</v>
          </cell>
          <cell r="I1800" t="str">
            <v>Norte</v>
          </cell>
        </row>
        <row r="1801">
          <cell r="D1801">
            <v>3</v>
          </cell>
          <cell r="E1801">
            <v>44560</v>
          </cell>
          <cell r="F1801" t="str">
            <v>Foz do São Francisco</v>
          </cell>
          <cell r="G1801" t="str">
            <v>Pedro</v>
          </cell>
          <cell r="H1801">
            <v>135</v>
          </cell>
          <cell r="I1801" t="str">
            <v>Sul</v>
          </cell>
        </row>
        <row r="1802">
          <cell r="D1802">
            <v>4</v>
          </cell>
          <cell r="E1802">
            <v>44560</v>
          </cell>
          <cell r="F1802" t="str">
            <v>Hibiscus Beach Club (Ipioca)</v>
          </cell>
          <cell r="G1802" t="str">
            <v>Crislane</v>
          </cell>
          <cell r="H1802">
            <v>90</v>
          </cell>
          <cell r="I1802" t="str">
            <v>Norte</v>
          </cell>
        </row>
        <row r="1803">
          <cell r="D1803">
            <v>3</v>
          </cell>
          <cell r="E1803">
            <v>44561</v>
          </cell>
          <cell r="F1803" t="str">
            <v>9 Ilhas</v>
          </cell>
          <cell r="G1803" t="str">
            <v>Ana</v>
          </cell>
          <cell r="H1803">
            <v>243</v>
          </cell>
          <cell r="I1803" t="str">
            <v>Sul</v>
          </cell>
        </row>
        <row r="1804">
          <cell r="D1804">
            <v>1</v>
          </cell>
          <cell r="E1804">
            <v>44561</v>
          </cell>
          <cell r="F1804" t="str">
            <v>Praia de Carneiros (PE)</v>
          </cell>
          <cell r="G1804" t="str">
            <v>Ana</v>
          </cell>
          <cell r="H1804">
            <v>100</v>
          </cell>
          <cell r="I1804" t="str">
            <v>Norte</v>
          </cell>
        </row>
        <row r="1805">
          <cell r="D1805">
            <v>2</v>
          </cell>
          <cell r="E1805">
            <v>44561</v>
          </cell>
          <cell r="F1805" t="str">
            <v>Porto de Galinhas (PE)</v>
          </cell>
          <cell r="G1805" t="str">
            <v>Guga</v>
          </cell>
          <cell r="H1805">
            <v>162</v>
          </cell>
          <cell r="I1805" t="str">
            <v>Norte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Parra" refreshedDate="44806.931454282407" createdVersion="8" refreshedVersion="8" minRefreshableVersion="3" recordCount="1804" xr:uid="{E235F45F-F05C-4108-AA1D-5FED6AC8964A}">
  <cacheSource type="worksheet">
    <worksheetSource ref="A1:J1805" sheet="Banco de Dados"/>
  </cacheSource>
  <cacheFields count="11">
    <cacheField name="#" numFmtId="0">
      <sharedItems containsSemiMixedTypes="0" containsString="0" containsNumber="1" containsInteger="1" minValue="1" maxValue="1804"/>
    </cacheField>
    <cacheField name="Cliente" numFmtId="0">
      <sharedItems count="591">
        <s v="Polyanna"/>
        <s v="Emerson"/>
        <s v="Lara"/>
        <s v="Bruna"/>
        <s v="Mariana"/>
        <s v="Suellen"/>
        <s v="Diego"/>
        <s v="Filipe"/>
        <s v="Kayro"/>
        <s v="Diogo"/>
        <s v="Jennifer"/>
        <s v="Giselle"/>
        <s v="Mainara"/>
        <s v="Julia"/>
        <s v="Alexandre"/>
        <s v="Carolina"/>
        <s v="Anais"/>
        <s v="Thaissa"/>
        <s v="Tainara"/>
        <s v="Matheus"/>
        <s v="Vanessa"/>
        <s v="Thais"/>
        <s v="Bianca"/>
        <s v="Felipe"/>
        <s v="Vinicius"/>
        <s v="Thamily"/>
        <s v="Fabio"/>
        <s v="Gabriel"/>
        <s v="Joao"/>
        <s v="Gyander"/>
        <s v="Caroline"/>
        <s v="Jackeline"/>
        <s v="Maria"/>
        <s v="Lucas"/>
        <s v="Arthur"/>
        <s v="Gabriella"/>
        <s v="Clara"/>
        <s v="Victor"/>
        <s v="Talita"/>
        <s v="Luiza"/>
        <s v="Rodrigo"/>
        <s v="Enily"/>
        <s v="Caio"/>
        <s v="Raphaella"/>
        <s v="Emanuel"/>
        <s v="Daniel"/>
        <s v="Sheila"/>
        <s v="Natalia"/>
        <s v="Luana"/>
        <s v="Pamela"/>
        <s v="Isabela"/>
        <s v="Fabiano"/>
        <s v="Marcos"/>
        <s v="Francis"/>
        <s v="Marco"/>
        <s v="Ana"/>
        <s v="Bernardo"/>
        <s v="Michely"/>
        <s v="Giulia"/>
        <s v="Andressa"/>
        <s v="Danielle"/>
        <s v="Gabriela"/>
        <s v="Yan"/>
        <s v="Eduardo"/>
        <s v="Paula"/>
        <s v="Rayssa"/>
        <s v="Guilherme"/>
        <s v="Zenaide"/>
        <s v="Rebecca"/>
        <s v="Giovanna"/>
        <s v="Leonardo"/>
        <s v="Fernando"/>
        <s v="Wallace"/>
        <s v="Aline"/>
        <s v="Tiago"/>
        <s v="Luan"/>
        <s v="Beatriz"/>
        <s v="Larissa"/>
        <s v="George"/>
        <s v="Paloma"/>
        <s v="Bibiana"/>
        <s v="Samela"/>
        <s v="Milena"/>
        <s v="Renato"/>
        <s v="Amannda"/>
        <s v="Maxsuell"/>
        <s v="Analia"/>
        <s v="Ranyelle"/>
        <s v="Adriane"/>
        <s v="Isabella"/>
        <s v="Barbara"/>
        <s v="Gustavo"/>
        <s v="Dhiana"/>
        <s v="Thamires"/>
        <s v="Bruno"/>
        <s v="Samaia"/>
        <s v="Juliana"/>
        <s v="Jairo"/>
        <s v="Rafaela"/>
        <s v="Kariny"/>
        <s v="Talles"/>
        <s v="Tatiana"/>
        <s v="Breno"/>
        <s v="Nicole"/>
        <s v="Stenio"/>
        <s v="Thayna"/>
        <s v="Nicolle"/>
        <s v="Lais"/>
        <s v="Rebeca"/>
        <s v="Raissa"/>
        <s v="Renata"/>
        <s v="Ligia"/>
        <s v="Lorenzo"/>
        <s v="Willian"/>
        <s v="Erick"/>
        <s v="Wendel"/>
        <s v="Pietro"/>
        <s v="Veronyca"/>
        <s v="Louise"/>
        <s v="Ricardo"/>
        <s v="Victoria"/>
        <s v="Vivian"/>
        <s v="Aissa"/>
        <s v="Niosvagne"/>
        <s v="Marianna"/>
        <s v="Isabelle"/>
        <s v="Savio"/>
        <s v="Taiana"/>
        <s v="Liege"/>
        <s v="Maick"/>
        <s v="Ronaldo"/>
        <s v="Samuel"/>
        <s v="Joelson"/>
        <s v="Mateus"/>
        <s v="Jonas"/>
        <s v="Romario"/>
        <s v="Gabriele"/>
        <s v="Davi"/>
        <s v="Iza"/>
        <s v="Thiago"/>
        <s v="Leticia"/>
        <s v="Vitoria"/>
        <s v="Sofia"/>
        <s v="Jacqueline"/>
        <s v="Michelle"/>
        <s v="Cesar"/>
        <s v="Taynara"/>
        <s v="Keli"/>
        <s v="Gyselly"/>
        <s v="Flora"/>
        <s v="Gianfranco"/>
        <s v="Isabel"/>
        <s v="Debora"/>
        <s v="Canaa"/>
        <s v="Angelo"/>
        <s v="Moises"/>
        <s v="Huriel"/>
        <s v="Delano"/>
        <s v="Michele"/>
        <s v="Monike"/>
        <s v="Jose"/>
        <s v="Renan"/>
        <s v="Denilson"/>
        <s v="Saulo"/>
        <s v="Ednaldo"/>
        <s v="Pedro"/>
        <s v="Jeaninne"/>
        <s v="Alef"/>
        <s v="Brenda"/>
        <s v="Patrick"/>
        <s v="Hiram"/>
        <s v="Andre"/>
        <s v="Melyssa"/>
        <s v="Gisele"/>
        <s v="Monique"/>
        <s v="Geovana"/>
        <s v="Rhanna"/>
        <s v="Marjorye"/>
        <s v="Wanessa"/>
        <s v="Mylena"/>
        <s v="Weslley"/>
        <s v="Belit"/>
        <s v="Akhenaton"/>
        <s v="Marselle"/>
        <s v="Angel"/>
        <s v="Ananda"/>
        <s v="Nattana"/>
        <s v="Leila"/>
        <s v="Erica"/>
        <s v="Juliane"/>
        <s v="Kleiton"/>
        <s v="Eloiza"/>
        <s v="Ingrid"/>
        <s v="Brian"/>
        <s v="Lu"/>
        <s v="Lucio"/>
        <s v="Socrates"/>
        <s v="Luisa"/>
        <s v="Paulo"/>
        <s v="Laura"/>
        <s v="Liv"/>
        <s v="Vitor"/>
        <s v="Fernanda"/>
        <s v="Rafael"/>
        <s v="Camila"/>
        <s v="Denison"/>
        <s v="Nayara"/>
        <s v="Carmen"/>
        <s v="Marcelo"/>
        <s v="Marina"/>
        <s v="Priscila"/>
        <s v="Amanda"/>
        <s v="Marise"/>
        <s v="Angela"/>
        <s v="Henrique"/>
        <s v="Andreana"/>
        <s v="Queren"/>
        <s v="Jurlene"/>
        <s v="Izadora"/>
        <s v="Yago"/>
        <s v="Isabele"/>
        <s v="Thauan"/>
        <s v="Alexandra"/>
        <s v="Danillo"/>
        <s v="Hellen"/>
        <s v="Camilla"/>
        <s v="Hudson"/>
        <s v="Israel"/>
        <s v="Mayco"/>
        <s v="Yasmin"/>
        <s v="Mayara"/>
        <s v="Eduarda"/>
        <s v="Jessica"/>
        <s v="Dhyan"/>
        <s v="Lucian"/>
        <s v="Junior"/>
        <s v="Mattheus"/>
        <s v="Sarah"/>
        <s v="Thalya"/>
        <s v="Luiz"/>
        <s v="Maiara"/>
        <s v="Melina"/>
        <s v="Acacio"/>
        <s v="Clelio"/>
        <s v="Lorena"/>
        <s v="Igor"/>
        <s v="Millena"/>
        <s v="Richard"/>
        <s v="Douglas"/>
        <s v="Jorge"/>
        <s v="Deyvidy"/>
        <s v="Mariah"/>
        <s v="Giovanni"/>
        <s v="Gabriely"/>
        <s v="Alexia"/>
        <s v="Ramon"/>
        <s v="Luciana"/>
        <s v="Nayaha"/>
        <s v="Saynarah"/>
        <s v="Vanderlei"/>
        <s v="Lander"/>
        <s v="Martha"/>
        <s v="Tayna"/>
        <s v="Agnes"/>
        <s v="Raquel"/>
        <s v="Ruberval"/>
        <s v="Admar"/>
        <s v="Josilene"/>
        <s v="Emylly"/>
        <s v="Nemias"/>
        <s v="Stefhany"/>
        <s v="Erika"/>
        <s v="Alexa"/>
        <s v="Evelin"/>
        <s v="Mavie"/>
        <s v="Thaynara"/>
        <s v="Nicolly"/>
        <s v="Luis"/>
        <s v="Rayane"/>
        <s v="Nathalia"/>
        <s v="Thuanny"/>
        <s v="Thaiz"/>
        <s v="Isaque"/>
        <s v="Brunna"/>
        <s v="Nathan"/>
        <s v="Roberto"/>
        <s v="Giselia"/>
        <s v="Pablo"/>
        <s v="Daniele"/>
        <s v="Iasmim"/>
        <s v="Joyce"/>
        <s v="Marcio"/>
        <s v="Jean"/>
        <s v="Brunno"/>
        <s v="Sergio"/>
        <s v="Yandra"/>
        <s v="Sandra"/>
        <s v="Fredy"/>
        <s v="Lana"/>
        <s v="Bryan"/>
        <s v="Josiana"/>
        <s v="Charles"/>
        <s v="Kauana"/>
        <s v="Nara"/>
        <s v="Hiann"/>
        <s v="Daiane"/>
        <s v="Roberta"/>
        <s v="Hevelline"/>
        <s v="Raphaela"/>
        <s v="Sophia"/>
        <s v="Iris"/>
        <s v="Cinthia"/>
        <s v="Thaina"/>
        <s v="Tomas"/>
        <s v="Denise"/>
        <s v="Heitor"/>
        <s v="Karine"/>
        <s v="Hugo"/>
        <s v="Sabrina"/>
        <s v="Thayane"/>
        <s v="Ranniery"/>
        <s v="Marcella"/>
        <s v="Fabiana"/>
        <s v="Krissia"/>
        <s v="Janaina"/>
        <s v="Raul"/>
        <s v="Patricia"/>
        <s v="Alessandra"/>
        <s v="Catharina"/>
        <s v="Steffanie"/>
        <s v="Sara"/>
        <s v="Polyana"/>
        <s v="Emmyly"/>
        <s v="Herick"/>
        <s v="Adrian"/>
        <s v="Ruan"/>
        <s v="Yuri"/>
        <s v="Marcelle"/>
        <s v="Cleyton"/>
        <s v="Jossana"/>
        <s v="Taina"/>
        <s v="Tamires"/>
        <s v="Alis"/>
        <s v="Thyago"/>
        <s v="Fausto"/>
        <s v="Karoline"/>
        <s v="Hannah"/>
        <s v="Natasha"/>
        <s v="Hiran"/>
        <s v="Flavia"/>
        <s v="Joseph"/>
        <s v="Karina"/>
        <s v="Vanesca"/>
        <s v="Brenno"/>
        <s v="Joaquim"/>
        <s v="Carinne"/>
        <s v="Tais"/>
        <s v="Robert"/>
        <s v="Iago"/>
        <s v="Gabi"/>
        <s v="Cyntia"/>
        <s v="Henry"/>
        <s v="Rafaele"/>
        <s v="Glauber"/>
        <s v="Amoranna"/>
        <s v="Jonathan"/>
        <s v="Cristiane"/>
        <s v="Thayene"/>
        <s v="Hemerosn"/>
        <s v="Nina"/>
        <s v="Lorenna"/>
        <s v="Ellen"/>
        <s v="Ueidi"/>
        <s v="Hauana"/>
        <s v="Jaquelline"/>
        <s v="Marcela"/>
        <s v="Jailton"/>
        <s v="Rachel"/>
        <s v="Allan"/>
        <s v="Eric"/>
        <s v="Katu"/>
        <s v="Fabricio"/>
        <s v="Carina"/>
        <s v="Marilia"/>
        <s v="Manoel"/>
        <s v="Julya"/>
        <s v="Thalita"/>
        <s v="Kamilla"/>
        <s v="William"/>
        <s v="Euzivaldo"/>
        <s v="Antonio"/>
        <s v="Caique"/>
        <s v="Jhon"/>
        <s v="Alisson"/>
        <s v="Mariel"/>
        <s v="Millene"/>
        <s v="Joane"/>
        <s v="Geovanna"/>
        <s v="Brennda"/>
        <s v="Karen"/>
        <s v="Carla"/>
        <s v="Marcus"/>
        <s v="Rafaella"/>
        <s v="Fabricia"/>
        <s v="Edward"/>
        <s v="Dayana"/>
        <s v="Manuela"/>
        <s v="Leandro"/>
        <s v="Stefanie"/>
        <s v="Frederico"/>
        <s v="Isadora"/>
        <s v="Isabely"/>
        <s v="Silvana"/>
        <s v="Luca"/>
        <s v="Kaue"/>
        <s v="Amaury"/>
        <s v="Tamara"/>
        <s v="Suzan"/>
        <s v="Jenifer"/>
        <s v="Paola"/>
        <s v="Veronica"/>
        <s v="Sidney"/>
        <s v="Karla"/>
        <s v="Jeferson"/>
        <s v="Camile"/>
        <s v="Juan"/>
        <s v="Carol"/>
        <s v="Leon"/>
        <s v="Evelyn"/>
        <s v="Carlos"/>
        <s v="Karolyn"/>
        <s v="Maicon"/>
        <s v="Manuelle"/>
        <s v="Tatiane"/>
        <s v="Hally"/>
        <s v="Kethelen"/>
        <s v="Anderson"/>
        <s v="Nicolas"/>
        <s v="Allyne"/>
        <s v="Valeria"/>
        <s v="Josiane"/>
        <s v="Alice"/>
        <s v="Ilza"/>
        <s v="Natalina"/>
        <s v="Lisiane"/>
        <s v="Helena"/>
        <s v="Isis"/>
        <s v="Marcel"/>
        <s v="Arielena"/>
        <s v="Stephanie"/>
        <s v="Jayane"/>
        <s v="Augusto"/>
        <s v="Ronielson"/>
        <s v="Joice"/>
        <s v="Robson"/>
        <s v="Simone"/>
        <s v="Julianny"/>
        <s v="Gizy"/>
        <s v="Danilo"/>
        <s v="Anthony"/>
        <s v="Giada"/>
        <s v="Dora"/>
        <s v="Yasmim"/>
        <s v="Danielly"/>
        <s v="Giovana"/>
        <s v="Ariele"/>
        <s v="Jonatas"/>
        <s v="Lis"/>
        <s v="Josiberto"/>
        <s v="Franciane"/>
        <s v="Hicaro"/>
        <s v="Tawan"/>
        <s v="Cleiton"/>
        <s v="Raphael"/>
        <s v="Rodolpho"/>
        <s v="Mauricio"/>
        <s v="Maressa"/>
        <s v="Claudia"/>
        <s v="Manoela"/>
        <s v="Edmundo"/>
        <s v="Anna"/>
        <s v="Thomas"/>
        <s v="Francislane"/>
        <s v="Andreilson"/>
        <s v="Tanya"/>
        <s v="Jennyffer"/>
        <s v="Mara"/>
        <s v="Jaqueline"/>
        <s v="Celso"/>
        <s v="Ravanelly"/>
        <s v="Hendrick"/>
        <s v="Angelino"/>
        <s v="Karinna"/>
        <s v="Eliton"/>
        <s v="Lidia"/>
        <s v="Vito"/>
        <s v="Danniele"/>
        <s v="Quezia"/>
        <s v="Wenaytson"/>
        <s v="Cintia"/>
        <s v="Livia"/>
        <s v="Elisie"/>
        <s v="Graziela"/>
        <s v="Cassiene"/>
        <s v="Izabel"/>
        <s v="Edenildo"/>
        <s v="Evando"/>
        <s v="Malu"/>
        <s v="Natana"/>
        <s v="Walas"/>
        <s v="Plinio"/>
        <s v="Ayla"/>
        <s v="Elaine"/>
        <s v="Stela"/>
        <s v="Camille"/>
        <s v="Aricia"/>
        <s v="Marta"/>
        <s v="Endrio"/>
        <s v="Melissa"/>
        <s v="Tiffany"/>
        <s v="Jefferson"/>
        <s v="Inara"/>
        <s v="Cristiano"/>
        <s v="Rhuan"/>
        <s v="Behrnardo"/>
        <s v="Edmilson"/>
        <s v="Andrielly"/>
        <s v="Ganhar"/>
        <s v="Francisco"/>
        <s v="Maryana"/>
        <s v="Thuany"/>
        <s v="Raylane"/>
        <s v="Alan"/>
        <s v="Andreza"/>
        <s v="Luciano"/>
        <s v="Natalie"/>
        <s v="Deivyd"/>
        <s v="Ester"/>
        <s v="Deborah"/>
        <s v="Thayanne"/>
        <s v="Abner"/>
        <s v="Kelson"/>
        <s v="Elica"/>
        <s v="Tamiris"/>
        <s v="Francini"/>
        <s v="Nathasha"/>
        <s v="Keila"/>
        <s v="Gabrielle"/>
        <s v="Jeniffer"/>
        <s v="Mario"/>
        <s v="Sissa"/>
        <s v="Suelen"/>
        <s v="Lauro"/>
        <s v="Jhulio"/>
        <s v="Susanne"/>
        <s v="Kaio"/>
        <s v="Kethily"/>
        <s v="Ali"/>
        <s v="Maynara"/>
        <s v="Samara"/>
        <s v="Thalia"/>
        <s v="Andresa"/>
        <s v="Angelica"/>
        <s v="Isabelly"/>
        <s v="Gracia"/>
        <s v="Gleice"/>
        <s v="Maiura"/>
        <s v="Greyce"/>
        <s v="Rayanne"/>
        <s v="Francine"/>
        <s v="Wanderson"/>
        <s v="Keityanne"/>
        <s v="Hevilyn"/>
        <s v="Anyelli"/>
        <s v="Alejandro"/>
        <s v="Viviane"/>
        <s v="Izabelle"/>
        <s v="Carine"/>
        <s v="Evanthia"/>
        <s v="Fellipe"/>
        <s v="Lavinia"/>
        <s v="Janeth"/>
        <s v="Adriely"/>
        <s v="Walquiria"/>
        <s v="Divanildo"/>
        <s v="Gian"/>
        <s v="Pauliana"/>
        <s v="Loren"/>
        <s v="Oscilio"/>
        <s v="Gessica"/>
        <s v="Ludmilla"/>
      </sharedItems>
    </cacheField>
    <cacheField name="Contato" numFmtId="0">
      <sharedItems containsSemiMixedTypes="0" containsString="0" containsNumber="1" containsInteger="1" minValue="11911173181" maxValue="99982651487"/>
    </cacheField>
    <cacheField name="Pessoas" numFmtId="0">
      <sharedItems containsSemiMixedTypes="0" containsString="0" containsNumber="1" containsInteger="1" minValue="1" maxValue="10"/>
    </cacheField>
    <cacheField name="Data" numFmtId="16">
      <sharedItems containsSemiMixedTypes="0" containsNonDate="0" containsDate="1" containsString="0" minDate="2021-01-01T00:00:00" maxDate="2022-01-01T00:00:00" count="348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4T00:00:00"/>
        <d v="2021-04-07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9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7T00:00:00"/>
        <d v="2021-10-19T00:00:00"/>
        <d v="2021-10-20T00:00:00"/>
        <d v="2021-10-21T00:00:00"/>
        <d v="2021-10-22T00:00:00"/>
        <d v="2021-10-23T00:00:00"/>
        <d v="2021-10-24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10" base="4">
        <rangePr groupBy="days" startDate="2021-01-01T00:00:00" endDate="2022-01-01T00:00:00"/>
        <groupItems count="368">
          <s v="&lt;01/01/2021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2"/>
        </groupItems>
      </fieldGroup>
    </cacheField>
    <cacheField name="Passeio" numFmtId="0">
      <sharedItems count="14">
        <s v="Francês + Gunga"/>
        <s v="Porto de Galinhas (PE)"/>
        <s v="Maragogi"/>
        <s v="São Miguel dos Milagres"/>
        <s v="9 Ilhas"/>
        <s v="Capitão Nicolas"/>
        <s v="Praia de Carneiros (PE)"/>
        <s v="Paripueira"/>
        <s v="Dunas de Marapé"/>
        <s v="Santuário Eco Santa Teresa"/>
        <s v="Foz do São Francisco"/>
        <s v="Hibiscus Beach Club (Ipioca)"/>
        <s v="Corais Beach Club"/>
        <s v="Canions do São Francisco"/>
      </sharedItems>
    </cacheField>
    <cacheField name="Representante" numFmtId="0">
      <sharedItems count="6">
        <s v="Ana"/>
        <s v="João"/>
        <s v="Pedro"/>
        <s v="Marcelo"/>
        <s v="Crislane"/>
        <s v="Guga"/>
      </sharedItems>
    </cacheField>
    <cacheField name="Valor Pago" numFmtId="6">
      <sharedItems containsSemiMixedTypes="0" containsString="0" containsNumber="1" minValue="25" maxValue="1080"/>
    </cacheField>
    <cacheField name="Litoral" numFmtId="0">
      <sharedItems count="2">
        <s v="Sul"/>
        <s v="Norte"/>
      </sharedItems>
    </cacheField>
    <cacheField name="Estado" numFmtId="0">
      <sharedItems count="23">
        <s v="RJ"/>
        <s v="MG"/>
        <s v="SP"/>
        <s v="RS"/>
        <s v="PE"/>
        <s v="BA"/>
        <s v="PR"/>
        <s v="DF"/>
        <s v="PA"/>
        <s v="MS"/>
        <s v="GO"/>
        <s v="AM"/>
        <s v="PB"/>
        <s v="MT"/>
        <s v="RN"/>
        <s v="ES"/>
        <s v="CE"/>
        <s v="SE"/>
        <s v="SC"/>
        <s v="PI"/>
        <s v="MA"/>
        <s v="AL"/>
        <s v="AC"/>
      </sharedItems>
    </cacheField>
    <cacheField name="Meses" numFmtId="0" databaseField="0">
      <fieldGroup base="4">
        <rangePr groupBy="months" startDate="2021-01-01T00:00:00" endDate="2022-01-01T00:00:00"/>
        <groupItems count="14">
          <s v="&lt;01/01/2021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2"/>
        </groupItems>
      </fieldGroup>
    </cacheField>
  </cacheFields>
  <extLst>
    <ext xmlns:x14="http://schemas.microsoft.com/office/spreadsheetml/2009/9/main" uri="{725AE2AE-9491-48be-B2B4-4EB974FC3084}">
      <x14:pivotCacheDefinition pivotCacheId="13847804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4">
  <r>
    <n v="1"/>
    <x v="0"/>
    <n v="21999202300"/>
    <n v="2"/>
    <x v="0"/>
    <x v="0"/>
    <x v="0"/>
    <n v="45"/>
    <x v="0"/>
    <x v="0"/>
  </r>
  <r>
    <n v="2"/>
    <x v="1"/>
    <n v="35988015171"/>
    <n v="3"/>
    <x v="0"/>
    <x v="1"/>
    <x v="0"/>
    <n v="243"/>
    <x v="1"/>
    <x v="1"/>
  </r>
  <r>
    <n v="3"/>
    <x v="2"/>
    <n v="11957414380"/>
    <n v="2"/>
    <x v="0"/>
    <x v="2"/>
    <x v="0"/>
    <n v="216"/>
    <x v="1"/>
    <x v="2"/>
  </r>
  <r>
    <n v="4"/>
    <x v="3"/>
    <n v="16994129964"/>
    <n v="4"/>
    <x v="0"/>
    <x v="3"/>
    <x v="1"/>
    <n v="180"/>
    <x v="1"/>
    <x v="2"/>
  </r>
  <r>
    <n v="5"/>
    <x v="4"/>
    <n v="51989666574"/>
    <n v="3"/>
    <x v="0"/>
    <x v="3"/>
    <x v="2"/>
    <n v="135"/>
    <x v="1"/>
    <x v="3"/>
  </r>
  <r>
    <n v="6"/>
    <x v="5"/>
    <n v="35999964907"/>
    <n v="4"/>
    <x v="0"/>
    <x v="4"/>
    <x v="1"/>
    <n v="324"/>
    <x v="0"/>
    <x v="1"/>
  </r>
  <r>
    <n v="7"/>
    <x v="6"/>
    <n v="21999851487"/>
    <n v="2"/>
    <x v="0"/>
    <x v="5"/>
    <x v="2"/>
    <n v="63"/>
    <x v="1"/>
    <x v="0"/>
  </r>
  <r>
    <n v="8"/>
    <x v="7"/>
    <n v="31983233898"/>
    <n v="1"/>
    <x v="0"/>
    <x v="6"/>
    <x v="3"/>
    <n v="100"/>
    <x v="1"/>
    <x v="1"/>
  </r>
  <r>
    <n v="9"/>
    <x v="8"/>
    <n v="21996377949"/>
    <n v="4"/>
    <x v="0"/>
    <x v="3"/>
    <x v="0"/>
    <n v="180"/>
    <x v="1"/>
    <x v="0"/>
  </r>
  <r>
    <n v="10"/>
    <x v="4"/>
    <n v="21981337019"/>
    <n v="4"/>
    <x v="1"/>
    <x v="0"/>
    <x v="4"/>
    <n v="90"/>
    <x v="0"/>
    <x v="0"/>
  </r>
  <r>
    <n v="11"/>
    <x v="9"/>
    <n v="81979141814"/>
    <n v="2"/>
    <x v="1"/>
    <x v="1"/>
    <x v="4"/>
    <n v="162"/>
    <x v="1"/>
    <x v="4"/>
  </r>
  <r>
    <n v="12"/>
    <x v="10"/>
    <n v="21980870132"/>
    <n v="4"/>
    <x v="1"/>
    <x v="3"/>
    <x v="1"/>
    <n v="180"/>
    <x v="1"/>
    <x v="0"/>
  </r>
  <r>
    <n v="13"/>
    <x v="11"/>
    <n v="15997975994"/>
    <n v="2"/>
    <x v="1"/>
    <x v="3"/>
    <x v="5"/>
    <n v="90"/>
    <x v="1"/>
    <x v="2"/>
  </r>
  <r>
    <n v="14"/>
    <x v="12"/>
    <n v="71993670792"/>
    <n v="1"/>
    <x v="1"/>
    <x v="7"/>
    <x v="3"/>
    <n v="25"/>
    <x v="1"/>
    <x v="5"/>
  </r>
  <r>
    <n v="15"/>
    <x v="13"/>
    <n v="41968220048"/>
    <n v="2"/>
    <x v="1"/>
    <x v="8"/>
    <x v="5"/>
    <n v="90"/>
    <x v="0"/>
    <x v="6"/>
  </r>
  <r>
    <n v="16"/>
    <x v="14"/>
    <n v="21998377429"/>
    <n v="10"/>
    <x v="1"/>
    <x v="9"/>
    <x v="5"/>
    <n v="720"/>
    <x v="0"/>
    <x v="0"/>
  </r>
  <r>
    <n v="17"/>
    <x v="15"/>
    <n v="31964844585"/>
    <n v="2"/>
    <x v="1"/>
    <x v="6"/>
    <x v="5"/>
    <n v="180"/>
    <x v="1"/>
    <x v="1"/>
  </r>
  <r>
    <n v="18"/>
    <x v="16"/>
    <n v="31991464926"/>
    <n v="1"/>
    <x v="1"/>
    <x v="2"/>
    <x v="4"/>
    <n v="120"/>
    <x v="1"/>
    <x v="1"/>
  </r>
  <r>
    <n v="19"/>
    <x v="17"/>
    <n v="19983539230"/>
    <n v="3"/>
    <x v="1"/>
    <x v="10"/>
    <x v="5"/>
    <n v="135"/>
    <x v="0"/>
    <x v="2"/>
  </r>
  <r>
    <n v="20"/>
    <x v="18"/>
    <n v="31988528747"/>
    <n v="2"/>
    <x v="2"/>
    <x v="1"/>
    <x v="4"/>
    <n v="162"/>
    <x v="1"/>
    <x v="1"/>
  </r>
  <r>
    <n v="21"/>
    <x v="19"/>
    <n v="31989188448"/>
    <n v="1"/>
    <x v="2"/>
    <x v="3"/>
    <x v="4"/>
    <n v="50"/>
    <x v="1"/>
    <x v="1"/>
  </r>
  <r>
    <n v="22"/>
    <x v="20"/>
    <n v="31992304106"/>
    <n v="3"/>
    <x v="2"/>
    <x v="1"/>
    <x v="0"/>
    <n v="243"/>
    <x v="1"/>
    <x v="1"/>
  </r>
  <r>
    <n v="23"/>
    <x v="21"/>
    <n v="19997388193"/>
    <n v="1"/>
    <x v="2"/>
    <x v="2"/>
    <x v="5"/>
    <n v="120"/>
    <x v="1"/>
    <x v="2"/>
  </r>
  <r>
    <n v="24"/>
    <x v="22"/>
    <n v="21994693937"/>
    <n v="2"/>
    <x v="2"/>
    <x v="2"/>
    <x v="0"/>
    <n v="216"/>
    <x v="1"/>
    <x v="0"/>
  </r>
  <r>
    <n v="25"/>
    <x v="23"/>
    <n v="11989603383"/>
    <n v="3"/>
    <x v="2"/>
    <x v="3"/>
    <x v="2"/>
    <n v="135"/>
    <x v="1"/>
    <x v="2"/>
  </r>
  <r>
    <n v="26"/>
    <x v="24"/>
    <n v="61980192201"/>
    <n v="4"/>
    <x v="2"/>
    <x v="2"/>
    <x v="4"/>
    <n v="432"/>
    <x v="1"/>
    <x v="7"/>
  </r>
  <r>
    <n v="27"/>
    <x v="25"/>
    <n v="31964253655"/>
    <n v="3"/>
    <x v="2"/>
    <x v="11"/>
    <x v="5"/>
    <n v="67.5"/>
    <x v="1"/>
    <x v="1"/>
  </r>
  <r>
    <n v="28"/>
    <x v="26"/>
    <n v="21990059769"/>
    <n v="3"/>
    <x v="2"/>
    <x v="12"/>
    <x v="3"/>
    <n v="67.5"/>
    <x v="1"/>
    <x v="0"/>
  </r>
  <r>
    <n v="29"/>
    <x v="27"/>
    <n v="21998382092"/>
    <n v="4"/>
    <x v="3"/>
    <x v="2"/>
    <x v="0"/>
    <n v="432"/>
    <x v="1"/>
    <x v="0"/>
  </r>
  <r>
    <n v="30"/>
    <x v="28"/>
    <n v="11965138754"/>
    <n v="2"/>
    <x v="3"/>
    <x v="1"/>
    <x v="4"/>
    <n v="162"/>
    <x v="1"/>
    <x v="2"/>
  </r>
  <r>
    <n v="31"/>
    <x v="29"/>
    <n v="71976080029"/>
    <n v="1"/>
    <x v="3"/>
    <x v="1"/>
    <x v="1"/>
    <n v="90"/>
    <x v="1"/>
    <x v="5"/>
  </r>
  <r>
    <n v="32"/>
    <x v="30"/>
    <n v="11968435523"/>
    <n v="4"/>
    <x v="3"/>
    <x v="3"/>
    <x v="1"/>
    <n v="180"/>
    <x v="1"/>
    <x v="2"/>
  </r>
  <r>
    <n v="33"/>
    <x v="31"/>
    <n v="61974672201"/>
    <n v="1"/>
    <x v="3"/>
    <x v="4"/>
    <x v="5"/>
    <n v="90"/>
    <x v="0"/>
    <x v="7"/>
  </r>
  <r>
    <n v="34"/>
    <x v="32"/>
    <n v="31972180283"/>
    <n v="4"/>
    <x v="3"/>
    <x v="1"/>
    <x v="2"/>
    <n v="324"/>
    <x v="1"/>
    <x v="1"/>
  </r>
  <r>
    <n v="35"/>
    <x v="33"/>
    <n v="11972275729"/>
    <n v="3"/>
    <x v="3"/>
    <x v="9"/>
    <x v="1"/>
    <n v="216"/>
    <x v="0"/>
    <x v="2"/>
  </r>
  <r>
    <n v="36"/>
    <x v="13"/>
    <n v="11975149481"/>
    <n v="4"/>
    <x v="3"/>
    <x v="13"/>
    <x v="3"/>
    <n v="360"/>
    <x v="0"/>
    <x v="2"/>
  </r>
  <r>
    <n v="37"/>
    <x v="34"/>
    <n v="11967710812"/>
    <n v="2"/>
    <x v="3"/>
    <x v="1"/>
    <x v="2"/>
    <n v="162"/>
    <x v="1"/>
    <x v="2"/>
  </r>
  <r>
    <n v="38"/>
    <x v="35"/>
    <n v="41991904012"/>
    <n v="4"/>
    <x v="3"/>
    <x v="0"/>
    <x v="1"/>
    <n v="90"/>
    <x v="0"/>
    <x v="6"/>
  </r>
  <r>
    <n v="39"/>
    <x v="36"/>
    <n v="91992169639"/>
    <n v="2"/>
    <x v="3"/>
    <x v="5"/>
    <x v="4"/>
    <n v="63"/>
    <x v="1"/>
    <x v="8"/>
  </r>
  <r>
    <n v="40"/>
    <x v="37"/>
    <n v="21997984838"/>
    <n v="4"/>
    <x v="4"/>
    <x v="0"/>
    <x v="5"/>
    <n v="90"/>
    <x v="0"/>
    <x v="0"/>
  </r>
  <r>
    <n v="41"/>
    <x v="38"/>
    <n v="31965872198"/>
    <n v="4"/>
    <x v="4"/>
    <x v="0"/>
    <x v="0"/>
    <n v="90"/>
    <x v="0"/>
    <x v="1"/>
  </r>
  <r>
    <n v="42"/>
    <x v="39"/>
    <n v="31965324380"/>
    <n v="2"/>
    <x v="4"/>
    <x v="2"/>
    <x v="4"/>
    <n v="216"/>
    <x v="1"/>
    <x v="1"/>
  </r>
  <r>
    <n v="43"/>
    <x v="40"/>
    <n v="67992927657"/>
    <n v="2"/>
    <x v="4"/>
    <x v="2"/>
    <x v="5"/>
    <n v="216"/>
    <x v="1"/>
    <x v="9"/>
  </r>
  <r>
    <n v="44"/>
    <x v="41"/>
    <n v="91985779179"/>
    <n v="1"/>
    <x v="4"/>
    <x v="3"/>
    <x v="1"/>
    <n v="50"/>
    <x v="1"/>
    <x v="8"/>
  </r>
  <r>
    <n v="45"/>
    <x v="42"/>
    <n v="91976059769"/>
    <n v="2"/>
    <x v="4"/>
    <x v="1"/>
    <x v="1"/>
    <n v="162"/>
    <x v="1"/>
    <x v="8"/>
  </r>
  <r>
    <n v="46"/>
    <x v="43"/>
    <n v="51991994776"/>
    <n v="1"/>
    <x v="4"/>
    <x v="10"/>
    <x v="3"/>
    <n v="50"/>
    <x v="0"/>
    <x v="3"/>
  </r>
  <r>
    <n v="47"/>
    <x v="44"/>
    <n v="81980698329"/>
    <n v="2"/>
    <x v="4"/>
    <x v="3"/>
    <x v="4"/>
    <n v="90"/>
    <x v="1"/>
    <x v="4"/>
  </r>
  <r>
    <n v="48"/>
    <x v="45"/>
    <n v="31972823842"/>
    <n v="3"/>
    <x v="5"/>
    <x v="0"/>
    <x v="4"/>
    <n v="67.5"/>
    <x v="0"/>
    <x v="1"/>
  </r>
  <r>
    <n v="49"/>
    <x v="46"/>
    <n v="13996677949"/>
    <n v="4"/>
    <x v="5"/>
    <x v="0"/>
    <x v="0"/>
    <n v="90"/>
    <x v="0"/>
    <x v="2"/>
  </r>
  <r>
    <n v="50"/>
    <x v="47"/>
    <n v="44997169564"/>
    <n v="4"/>
    <x v="5"/>
    <x v="0"/>
    <x v="0"/>
    <n v="90"/>
    <x v="0"/>
    <x v="6"/>
  </r>
  <r>
    <n v="51"/>
    <x v="48"/>
    <n v="41976967504"/>
    <n v="1"/>
    <x v="5"/>
    <x v="0"/>
    <x v="1"/>
    <n v="25"/>
    <x v="0"/>
    <x v="6"/>
  </r>
  <r>
    <n v="52"/>
    <x v="48"/>
    <n v="81974604909"/>
    <n v="4"/>
    <x v="5"/>
    <x v="0"/>
    <x v="1"/>
    <n v="90"/>
    <x v="0"/>
    <x v="4"/>
  </r>
  <r>
    <n v="53"/>
    <x v="49"/>
    <n v="31993373856"/>
    <n v="2"/>
    <x v="5"/>
    <x v="0"/>
    <x v="1"/>
    <n v="45"/>
    <x v="0"/>
    <x v="1"/>
  </r>
  <r>
    <n v="54"/>
    <x v="50"/>
    <n v="51964319655"/>
    <n v="1"/>
    <x v="5"/>
    <x v="3"/>
    <x v="5"/>
    <n v="50"/>
    <x v="1"/>
    <x v="3"/>
  </r>
  <r>
    <n v="55"/>
    <x v="51"/>
    <n v="81993561990"/>
    <n v="4"/>
    <x v="5"/>
    <x v="2"/>
    <x v="4"/>
    <n v="432"/>
    <x v="1"/>
    <x v="4"/>
  </r>
  <r>
    <n v="56"/>
    <x v="52"/>
    <n v="91991923693"/>
    <n v="4"/>
    <x v="5"/>
    <x v="8"/>
    <x v="1"/>
    <n v="180"/>
    <x v="0"/>
    <x v="8"/>
  </r>
  <r>
    <n v="57"/>
    <x v="53"/>
    <n v="41970049144"/>
    <n v="2"/>
    <x v="5"/>
    <x v="7"/>
    <x v="2"/>
    <n v="45"/>
    <x v="1"/>
    <x v="6"/>
  </r>
  <r>
    <n v="58"/>
    <x v="24"/>
    <n v="61980242064"/>
    <n v="2"/>
    <x v="5"/>
    <x v="2"/>
    <x v="2"/>
    <n v="216"/>
    <x v="1"/>
    <x v="7"/>
  </r>
  <r>
    <n v="59"/>
    <x v="54"/>
    <n v="51974644453"/>
    <n v="3"/>
    <x v="5"/>
    <x v="8"/>
    <x v="1"/>
    <n v="135"/>
    <x v="0"/>
    <x v="3"/>
  </r>
  <r>
    <n v="60"/>
    <x v="55"/>
    <n v="71991765642"/>
    <n v="1"/>
    <x v="5"/>
    <x v="5"/>
    <x v="5"/>
    <n v="35"/>
    <x v="1"/>
    <x v="5"/>
  </r>
  <r>
    <n v="61"/>
    <x v="24"/>
    <n v="61972822373"/>
    <n v="2"/>
    <x v="5"/>
    <x v="0"/>
    <x v="2"/>
    <n v="45"/>
    <x v="0"/>
    <x v="7"/>
  </r>
  <r>
    <n v="62"/>
    <x v="56"/>
    <n v="16997778084"/>
    <n v="1"/>
    <x v="6"/>
    <x v="0"/>
    <x v="1"/>
    <n v="25"/>
    <x v="0"/>
    <x v="2"/>
  </r>
  <r>
    <n v="63"/>
    <x v="57"/>
    <n v="31994699056"/>
    <n v="3"/>
    <x v="6"/>
    <x v="0"/>
    <x v="1"/>
    <n v="67.5"/>
    <x v="0"/>
    <x v="1"/>
  </r>
  <r>
    <n v="64"/>
    <x v="58"/>
    <n v="41972007326"/>
    <n v="3"/>
    <x v="6"/>
    <x v="1"/>
    <x v="1"/>
    <n v="243"/>
    <x v="1"/>
    <x v="6"/>
  </r>
  <r>
    <n v="65"/>
    <x v="59"/>
    <n v="24988422530"/>
    <n v="3"/>
    <x v="6"/>
    <x v="3"/>
    <x v="1"/>
    <n v="135"/>
    <x v="1"/>
    <x v="0"/>
  </r>
  <r>
    <n v="66"/>
    <x v="60"/>
    <n v="91976362103"/>
    <n v="1"/>
    <x v="6"/>
    <x v="2"/>
    <x v="0"/>
    <n v="120"/>
    <x v="1"/>
    <x v="8"/>
  </r>
  <r>
    <n v="67"/>
    <x v="61"/>
    <n v="71994294259"/>
    <n v="4"/>
    <x v="6"/>
    <x v="3"/>
    <x v="5"/>
    <n v="180"/>
    <x v="1"/>
    <x v="5"/>
  </r>
  <r>
    <n v="68"/>
    <x v="62"/>
    <n v="31964292092"/>
    <n v="4"/>
    <x v="6"/>
    <x v="3"/>
    <x v="5"/>
    <n v="180"/>
    <x v="1"/>
    <x v="1"/>
  </r>
  <r>
    <n v="69"/>
    <x v="28"/>
    <n v="21998373049"/>
    <n v="2"/>
    <x v="6"/>
    <x v="0"/>
    <x v="5"/>
    <n v="45"/>
    <x v="0"/>
    <x v="0"/>
  </r>
  <r>
    <n v="70"/>
    <x v="13"/>
    <n v="62998318525"/>
    <n v="2"/>
    <x v="6"/>
    <x v="2"/>
    <x v="0"/>
    <n v="216"/>
    <x v="1"/>
    <x v="10"/>
  </r>
  <r>
    <n v="71"/>
    <x v="63"/>
    <n v="21998705731"/>
    <n v="1"/>
    <x v="6"/>
    <x v="12"/>
    <x v="4"/>
    <n v="25"/>
    <x v="1"/>
    <x v="0"/>
  </r>
  <r>
    <n v="72"/>
    <x v="64"/>
    <n v="81981171947"/>
    <n v="2"/>
    <x v="6"/>
    <x v="12"/>
    <x v="1"/>
    <n v="45"/>
    <x v="1"/>
    <x v="4"/>
  </r>
  <r>
    <n v="73"/>
    <x v="48"/>
    <n v="61988586606"/>
    <n v="1"/>
    <x v="6"/>
    <x v="10"/>
    <x v="0"/>
    <n v="50"/>
    <x v="0"/>
    <x v="7"/>
  </r>
  <r>
    <n v="74"/>
    <x v="65"/>
    <n v="11973647595"/>
    <n v="3"/>
    <x v="7"/>
    <x v="2"/>
    <x v="1"/>
    <n v="324"/>
    <x v="1"/>
    <x v="2"/>
  </r>
  <r>
    <n v="75"/>
    <x v="45"/>
    <n v="92982710255"/>
    <n v="9"/>
    <x v="7"/>
    <x v="3"/>
    <x v="5"/>
    <n v="405"/>
    <x v="1"/>
    <x v="11"/>
  </r>
  <r>
    <n v="76"/>
    <x v="66"/>
    <n v="51968538329"/>
    <n v="4"/>
    <x v="7"/>
    <x v="2"/>
    <x v="2"/>
    <n v="432"/>
    <x v="1"/>
    <x v="3"/>
  </r>
  <r>
    <n v="77"/>
    <x v="67"/>
    <n v="61986798828"/>
    <n v="4"/>
    <x v="7"/>
    <x v="3"/>
    <x v="2"/>
    <n v="180"/>
    <x v="1"/>
    <x v="7"/>
  </r>
  <r>
    <n v="78"/>
    <x v="68"/>
    <n v="51982875135"/>
    <n v="4"/>
    <x v="7"/>
    <x v="10"/>
    <x v="5"/>
    <n v="180"/>
    <x v="0"/>
    <x v="3"/>
  </r>
  <r>
    <n v="79"/>
    <x v="69"/>
    <n v="11954244915"/>
    <n v="3"/>
    <x v="7"/>
    <x v="5"/>
    <x v="3"/>
    <n v="94.5"/>
    <x v="1"/>
    <x v="2"/>
  </r>
  <r>
    <n v="80"/>
    <x v="23"/>
    <n v="91993827343"/>
    <n v="2"/>
    <x v="8"/>
    <x v="0"/>
    <x v="1"/>
    <n v="45"/>
    <x v="0"/>
    <x v="8"/>
  </r>
  <r>
    <n v="81"/>
    <x v="70"/>
    <n v="11963570632"/>
    <n v="2"/>
    <x v="8"/>
    <x v="0"/>
    <x v="4"/>
    <n v="45"/>
    <x v="0"/>
    <x v="2"/>
  </r>
  <r>
    <n v="82"/>
    <x v="15"/>
    <n v="61976966425"/>
    <n v="2"/>
    <x v="8"/>
    <x v="1"/>
    <x v="1"/>
    <n v="162"/>
    <x v="1"/>
    <x v="7"/>
  </r>
  <r>
    <n v="83"/>
    <x v="56"/>
    <n v="41982767855"/>
    <n v="8"/>
    <x v="8"/>
    <x v="1"/>
    <x v="5"/>
    <n v="648"/>
    <x v="1"/>
    <x v="6"/>
  </r>
  <r>
    <n v="84"/>
    <x v="71"/>
    <n v="61987718828"/>
    <n v="1"/>
    <x v="8"/>
    <x v="3"/>
    <x v="0"/>
    <n v="50"/>
    <x v="1"/>
    <x v="7"/>
  </r>
  <r>
    <n v="85"/>
    <x v="72"/>
    <n v="71973146430"/>
    <n v="1"/>
    <x v="8"/>
    <x v="1"/>
    <x v="4"/>
    <n v="90"/>
    <x v="1"/>
    <x v="5"/>
  </r>
  <r>
    <n v="86"/>
    <x v="73"/>
    <n v="21997943632"/>
    <n v="4"/>
    <x v="8"/>
    <x v="4"/>
    <x v="3"/>
    <n v="324"/>
    <x v="0"/>
    <x v="0"/>
  </r>
  <r>
    <n v="87"/>
    <x v="45"/>
    <n v="83993449620"/>
    <n v="4"/>
    <x v="8"/>
    <x v="0"/>
    <x v="2"/>
    <n v="90"/>
    <x v="0"/>
    <x v="12"/>
  </r>
  <r>
    <n v="88"/>
    <x v="74"/>
    <n v="81982248656"/>
    <n v="2"/>
    <x v="8"/>
    <x v="8"/>
    <x v="0"/>
    <n v="90"/>
    <x v="0"/>
    <x v="4"/>
  </r>
  <r>
    <n v="89"/>
    <x v="33"/>
    <n v="31982159484"/>
    <n v="3"/>
    <x v="8"/>
    <x v="11"/>
    <x v="0"/>
    <n v="67.5"/>
    <x v="1"/>
    <x v="1"/>
  </r>
  <r>
    <n v="90"/>
    <x v="75"/>
    <n v="65996202786"/>
    <n v="2"/>
    <x v="9"/>
    <x v="0"/>
    <x v="5"/>
    <n v="45"/>
    <x v="0"/>
    <x v="13"/>
  </r>
  <r>
    <n v="91"/>
    <x v="76"/>
    <n v="51987667381"/>
    <n v="2"/>
    <x v="9"/>
    <x v="1"/>
    <x v="0"/>
    <n v="162"/>
    <x v="1"/>
    <x v="3"/>
  </r>
  <r>
    <n v="92"/>
    <x v="28"/>
    <n v="51972775377"/>
    <n v="3"/>
    <x v="9"/>
    <x v="2"/>
    <x v="4"/>
    <n v="324"/>
    <x v="1"/>
    <x v="3"/>
  </r>
  <r>
    <n v="93"/>
    <x v="77"/>
    <n v="21999959655"/>
    <n v="2"/>
    <x v="9"/>
    <x v="1"/>
    <x v="4"/>
    <n v="162"/>
    <x v="1"/>
    <x v="0"/>
  </r>
  <r>
    <n v="94"/>
    <x v="28"/>
    <n v="19994940656"/>
    <n v="1"/>
    <x v="9"/>
    <x v="3"/>
    <x v="1"/>
    <n v="50"/>
    <x v="1"/>
    <x v="2"/>
  </r>
  <r>
    <n v="95"/>
    <x v="73"/>
    <n v="14981884947"/>
    <n v="4"/>
    <x v="9"/>
    <x v="3"/>
    <x v="4"/>
    <n v="180"/>
    <x v="1"/>
    <x v="2"/>
  </r>
  <r>
    <n v="96"/>
    <x v="4"/>
    <n v="21997987793"/>
    <n v="1"/>
    <x v="9"/>
    <x v="11"/>
    <x v="5"/>
    <n v="25"/>
    <x v="1"/>
    <x v="0"/>
  </r>
  <r>
    <n v="97"/>
    <x v="78"/>
    <n v="21999955867"/>
    <n v="1"/>
    <x v="9"/>
    <x v="1"/>
    <x v="5"/>
    <n v="90"/>
    <x v="1"/>
    <x v="0"/>
  </r>
  <r>
    <n v="98"/>
    <x v="2"/>
    <n v="84999118304"/>
    <n v="3"/>
    <x v="9"/>
    <x v="1"/>
    <x v="2"/>
    <n v="243"/>
    <x v="1"/>
    <x v="14"/>
  </r>
  <r>
    <n v="99"/>
    <x v="32"/>
    <n v="11970514949"/>
    <n v="1"/>
    <x v="9"/>
    <x v="4"/>
    <x v="3"/>
    <n v="90"/>
    <x v="0"/>
    <x v="2"/>
  </r>
  <r>
    <n v="100"/>
    <x v="55"/>
    <n v="11971408329"/>
    <n v="3"/>
    <x v="9"/>
    <x v="7"/>
    <x v="5"/>
    <n v="67.5"/>
    <x v="1"/>
    <x v="2"/>
  </r>
  <r>
    <n v="101"/>
    <x v="79"/>
    <n v="16999628668"/>
    <n v="1"/>
    <x v="9"/>
    <x v="8"/>
    <x v="3"/>
    <n v="50"/>
    <x v="0"/>
    <x v="2"/>
  </r>
  <r>
    <n v="102"/>
    <x v="80"/>
    <n v="41992565599"/>
    <n v="2"/>
    <x v="9"/>
    <x v="3"/>
    <x v="0"/>
    <n v="90"/>
    <x v="1"/>
    <x v="6"/>
  </r>
  <r>
    <n v="103"/>
    <x v="81"/>
    <n v="21997685755"/>
    <n v="2"/>
    <x v="9"/>
    <x v="4"/>
    <x v="2"/>
    <n v="162"/>
    <x v="0"/>
    <x v="0"/>
  </r>
  <r>
    <n v="104"/>
    <x v="70"/>
    <n v="61969301983"/>
    <n v="10"/>
    <x v="9"/>
    <x v="10"/>
    <x v="5"/>
    <n v="450"/>
    <x v="0"/>
    <x v="7"/>
  </r>
  <r>
    <n v="105"/>
    <x v="4"/>
    <n v="11975440396"/>
    <n v="1"/>
    <x v="10"/>
    <x v="0"/>
    <x v="5"/>
    <n v="25"/>
    <x v="0"/>
    <x v="2"/>
  </r>
  <r>
    <n v="106"/>
    <x v="82"/>
    <n v="51982586149"/>
    <n v="3"/>
    <x v="10"/>
    <x v="2"/>
    <x v="0"/>
    <n v="324"/>
    <x v="1"/>
    <x v="3"/>
  </r>
  <r>
    <n v="107"/>
    <x v="83"/>
    <n v="21998529120"/>
    <n v="1"/>
    <x v="10"/>
    <x v="3"/>
    <x v="4"/>
    <n v="50"/>
    <x v="1"/>
    <x v="0"/>
  </r>
  <r>
    <n v="108"/>
    <x v="32"/>
    <n v="81991997639"/>
    <n v="4"/>
    <x v="10"/>
    <x v="2"/>
    <x v="1"/>
    <n v="432"/>
    <x v="1"/>
    <x v="4"/>
  </r>
  <r>
    <n v="109"/>
    <x v="84"/>
    <n v="31991978084"/>
    <n v="1"/>
    <x v="10"/>
    <x v="8"/>
    <x v="0"/>
    <n v="50"/>
    <x v="0"/>
    <x v="1"/>
  </r>
  <r>
    <n v="110"/>
    <x v="77"/>
    <n v="22998747793"/>
    <n v="3"/>
    <x v="10"/>
    <x v="3"/>
    <x v="2"/>
    <n v="135"/>
    <x v="1"/>
    <x v="0"/>
  </r>
  <r>
    <n v="111"/>
    <x v="85"/>
    <n v="21994489649"/>
    <n v="1"/>
    <x v="10"/>
    <x v="1"/>
    <x v="2"/>
    <n v="90"/>
    <x v="1"/>
    <x v="0"/>
  </r>
  <r>
    <n v="112"/>
    <x v="86"/>
    <n v="81973229044"/>
    <n v="2"/>
    <x v="10"/>
    <x v="11"/>
    <x v="5"/>
    <n v="45"/>
    <x v="1"/>
    <x v="4"/>
  </r>
  <r>
    <n v="113"/>
    <x v="87"/>
    <n v="11991816226"/>
    <n v="3"/>
    <x v="10"/>
    <x v="5"/>
    <x v="0"/>
    <n v="94.5"/>
    <x v="1"/>
    <x v="2"/>
  </r>
  <r>
    <n v="114"/>
    <x v="88"/>
    <n v="61967116193"/>
    <n v="1"/>
    <x v="10"/>
    <x v="10"/>
    <x v="4"/>
    <n v="50"/>
    <x v="0"/>
    <x v="7"/>
  </r>
  <r>
    <n v="115"/>
    <x v="89"/>
    <n v="71976066320"/>
    <n v="4"/>
    <x v="10"/>
    <x v="13"/>
    <x v="1"/>
    <n v="360"/>
    <x v="0"/>
    <x v="5"/>
  </r>
  <r>
    <n v="116"/>
    <x v="90"/>
    <n v="27999326519"/>
    <n v="3"/>
    <x v="10"/>
    <x v="3"/>
    <x v="3"/>
    <n v="135"/>
    <x v="1"/>
    <x v="15"/>
  </r>
  <r>
    <n v="117"/>
    <x v="91"/>
    <n v="91971394641"/>
    <n v="1"/>
    <x v="10"/>
    <x v="11"/>
    <x v="0"/>
    <n v="25"/>
    <x v="1"/>
    <x v="8"/>
  </r>
  <r>
    <n v="118"/>
    <x v="92"/>
    <n v="31976972259"/>
    <n v="3"/>
    <x v="10"/>
    <x v="12"/>
    <x v="2"/>
    <n v="67.5"/>
    <x v="1"/>
    <x v="1"/>
  </r>
  <r>
    <n v="119"/>
    <x v="34"/>
    <n v="91993625994"/>
    <n v="3"/>
    <x v="10"/>
    <x v="4"/>
    <x v="3"/>
    <n v="243"/>
    <x v="0"/>
    <x v="8"/>
  </r>
  <r>
    <n v="120"/>
    <x v="89"/>
    <n v="61974679917"/>
    <n v="4"/>
    <x v="11"/>
    <x v="0"/>
    <x v="0"/>
    <n v="90"/>
    <x v="0"/>
    <x v="7"/>
  </r>
  <r>
    <n v="121"/>
    <x v="7"/>
    <n v="31971254719"/>
    <n v="3"/>
    <x v="11"/>
    <x v="0"/>
    <x v="1"/>
    <n v="67.5"/>
    <x v="0"/>
    <x v="1"/>
  </r>
  <r>
    <n v="122"/>
    <x v="45"/>
    <n v="61965030764"/>
    <n v="4"/>
    <x v="11"/>
    <x v="1"/>
    <x v="0"/>
    <n v="324"/>
    <x v="1"/>
    <x v="7"/>
  </r>
  <r>
    <n v="123"/>
    <x v="93"/>
    <n v="21999073908"/>
    <n v="10"/>
    <x v="11"/>
    <x v="1"/>
    <x v="1"/>
    <n v="810"/>
    <x v="1"/>
    <x v="0"/>
  </r>
  <r>
    <n v="124"/>
    <x v="94"/>
    <n v="71959030807"/>
    <n v="3"/>
    <x v="11"/>
    <x v="2"/>
    <x v="2"/>
    <n v="324"/>
    <x v="1"/>
    <x v="5"/>
  </r>
  <r>
    <n v="125"/>
    <x v="95"/>
    <n v="21968219371"/>
    <n v="1"/>
    <x v="11"/>
    <x v="3"/>
    <x v="5"/>
    <n v="50"/>
    <x v="1"/>
    <x v="0"/>
  </r>
  <r>
    <n v="126"/>
    <x v="96"/>
    <n v="71992117579"/>
    <n v="2"/>
    <x v="11"/>
    <x v="1"/>
    <x v="2"/>
    <n v="162"/>
    <x v="1"/>
    <x v="5"/>
  </r>
  <r>
    <n v="127"/>
    <x v="97"/>
    <n v="41985971654"/>
    <n v="1"/>
    <x v="11"/>
    <x v="2"/>
    <x v="3"/>
    <n v="120"/>
    <x v="1"/>
    <x v="6"/>
  </r>
  <r>
    <n v="128"/>
    <x v="98"/>
    <n v="13996670764"/>
    <n v="3"/>
    <x v="11"/>
    <x v="7"/>
    <x v="1"/>
    <n v="67.5"/>
    <x v="1"/>
    <x v="2"/>
  </r>
  <r>
    <n v="129"/>
    <x v="55"/>
    <n v="88999007343"/>
    <n v="3"/>
    <x v="11"/>
    <x v="4"/>
    <x v="1"/>
    <n v="243"/>
    <x v="0"/>
    <x v="16"/>
  </r>
  <r>
    <n v="130"/>
    <x v="99"/>
    <n v="21983322507"/>
    <n v="9"/>
    <x v="11"/>
    <x v="8"/>
    <x v="2"/>
    <n v="405"/>
    <x v="0"/>
    <x v="0"/>
  </r>
  <r>
    <n v="131"/>
    <x v="3"/>
    <n v="61970045001"/>
    <n v="3"/>
    <x v="11"/>
    <x v="11"/>
    <x v="0"/>
    <n v="67.5"/>
    <x v="1"/>
    <x v="7"/>
  </r>
  <r>
    <n v="132"/>
    <x v="4"/>
    <n v="31997467552"/>
    <n v="1"/>
    <x v="11"/>
    <x v="11"/>
    <x v="1"/>
    <n v="25"/>
    <x v="1"/>
    <x v="1"/>
  </r>
  <r>
    <n v="133"/>
    <x v="100"/>
    <n v="51965030214"/>
    <n v="1"/>
    <x v="11"/>
    <x v="9"/>
    <x v="4"/>
    <n v="80"/>
    <x v="0"/>
    <x v="3"/>
  </r>
  <r>
    <n v="134"/>
    <x v="74"/>
    <n v="21997319755"/>
    <n v="3"/>
    <x v="12"/>
    <x v="0"/>
    <x v="1"/>
    <n v="67.5"/>
    <x v="0"/>
    <x v="0"/>
  </r>
  <r>
    <n v="135"/>
    <x v="101"/>
    <n v="31998510780"/>
    <n v="2"/>
    <x v="12"/>
    <x v="0"/>
    <x v="0"/>
    <n v="45"/>
    <x v="0"/>
    <x v="1"/>
  </r>
  <r>
    <n v="136"/>
    <x v="48"/>
    <n v="21982032530"/>
    <n v="3"/>
    <x v="12"/>
    <x v="0"/>
    <x v="1"/>
    <n v="67.5"/>
    <x v="0"/>
    <x v="0"/>
  </r>
  <r>
    <n v="137"/>
    <x v="102"/>
    <n v="21997966500"/>
    <n v="3"/>
    <x v="12"/>
    <x v="2"/>
    <x v="5"/>
    <n v="324"/>
    <x v="1"/>
    <x v="0"/>
  </r>
  <r>
    <n v="138"/>
    <x v="96"/>
    <n v="61981262671"/>
    <n v="1"/>
    <x v="12"/>
    <x v="3"/>
    <x v="0"/>
    <n v="50"/>
    <x v="1"/>
    <x v="7"/>
  </r>
  <r>
    <n v="139"/>
    <x v="52"/>
    <n v="31980414012"/>
    <n v="1"/>
    <x v="12"/>
    <x v="5"/>
    <x v="2"/>
    <n v="35"/>
    <x v="1"/>
    <x v="1"/>
  </r>
  <r>
    <n v="140"/>
    <x v="69"/>
    <n v="11960831583"/>
    <n v="4"/>
    <x v="12"/>
    <x v="7"/>
    <x v="3"/>
    <n v="90"/>
    <x v="1"/>
    <x v="2"/>
  </r>
  <r>
    <n v="141"/>
    <x v="103"/>
    <n v="27992364900"/>
    <n v="4"/>
    <x v="12"/>
    <x v="13"/>
    <x v="1"/>
    <n v="360"/>
    <x v="0"/>
    <x v="15"/>
  </r>
  <r>
    <n v="142"/>
    <x v="60"/>
    <n v="91964458656"/>
    <n v="4"/>
    <x v="12"/>
    <x v="8"/>
    <x v="5"/>
    <n v="180"/>
    <x v="0"/>
    <x v="8"/>
  </r>
  <r>
    <n v="143"/>
    <x v="104"/>
    <n v="61964486038"/>
    <n v="3"/>
    <x v="12"/>
    <x v="3"/>
    <x v="5"/>
    <n v="135"/>
    <x v="1"/>
    <x v="7"/>
  </r>
  <r>
    <n v="144"/>
    <x v="32"/>
    <n v="51972523706"/>
    <n v="1"/>
    <x v="12"/>
    <x v="9"/>
    <x v="4"/>
    <n v="80"/>
    <x v="0"/>
    <x v="3"/>
  </r>
  <r>
    <n v="145"/>
    <x v="32"/>
    <n v="11993827059"/>
    <n v="3"/>
    <x v="12"/>
    <x v="6"/>
    <x v="5"/>
    <n v="270"/>
    <x v="1"/>
    <x v="2"/>
  </r>
  <r>
    <n v="146"/>
    <x v="66"/>
    <n v="81965566890"/>
    <n v="2"/>
    <x v="12"/>
    <x v="11"/>
    <x v="3"/>
    <n v="45"/>
    <x v="1"/>
    <x v="4"/>
  </r>
  <r>
    <n v="147"/>
    <x v="33"/>
    <n v="35998039044"/>
    <n v="2"/>
    <x v="12"/>
    <x v="12"/>
    <x v="3"/>
    <n v="45"/>
    <x v="1"/>
    <x v="1"/>
  </r>
  <r>
    <n v="148"/>
    <x v="105"/>
    <n v="79988761670"/>
    <n v="3"/>
    <x v="13"/>
    <x v="0"/>
    <x v="4"/>
    <n v="67.5"/>
    <x v="0"/>
    <x v="17"/>
  </r>
  <r>
    <n v="149"/>
    <x v="77"/>
    <n v="16981567058"/>
    <n v="1"/>
    <x v="13"/>
    <x v="2"/>
    <x v="1"/>
    <n v="120"/>
    <x v="1"/>
    <x v="2"/>
  </r>
  <r>
    <n v="150"/>
    <x v="106"/>
    <n v="91992351783"/>
    <n v="3"/>
    <x v="13"/>
    <x v="1"/>
    <x v="5"/>
    <n v="243"/>
    <x v="1"/>
    <x v="8"/>
  </r>
  <r>
    <n v="151"/>
    <x v="3"/>
    <n v="61981267531"/>
    <n v="6"/>
    <x v="13"/>
    <x v="3"/>
    <x v="1"/>
    <n v="270"/>
    <x v="1"/>
    <x v="7"/>
  </r>
  <r>
    <n v="152"/>
    <x v="107"/>
    <n v="31971250618"/>
    <n v="4"/>
    <x v="13"/>
    <x v="1"/>
    <x v="0"/>
    <n v="324"/>
    <x v="1"/>
    <x v="1"/>
  </r>
  <r>
    <n v="153"/>
    <x v="108"/>
    <n v="31980929873"/>
    <n v="2"/>
    <x v="13"/>
    <x v="1"/>
    <x v="2"/>
    <n v="162"/>
    <x v="1"/>
    <x v="1"/>
  </r>
  <r>
    <n v="154"/>
    <x v="77"/>
    <n v="71982075867"/>
    <n v="2"/>
    <x v="13"/>
    <x v="8"/>
    <x v="2"/>
    <n v="90"/>
    <x v="0"/>
    <x v="5"/>
  </r>
  <r>
    <n v="155"/>
    <x v="109"/>
    <n v="92984633856"/>
    <n v="1"/>
    <x v="13"/>
    <x v="4"/>
    <x v="0"/>
    <n v="90"/>
    <x v="0"/>
    <x v="11"/>
  </r>
  <r>
    <n v="156"/>
    <x v="110"/>
    <n v="85987349873"/>
    <n v="4"/>
    <x v="13"/>
    <x v="6"/>
    <x v="2"/>
    <n v="360"/>
    <x v="1"/>
    <x v="16"/>
  </r>
  <r>
    <n v="157"/>
    <x v="111"/>
    <n v="21981779509"/>
    <n v="3"/>
    <x v="13"/>
    <x v="6"/>
    <x v="4"/>
    <n v="270"/>
    <x v="1"/>
    <x v="0"/>
  </r>
  <r>
    <n v="158"/>
    <x v="42"/>
    <n v="31989523168"/>
    <n v="1"/>
    <x v="13"/>
    <x v="4"/>
    <x v="0"/>
    <n v="90"/>
    <x v="0"/>
    <x v="1"/>
  </r>
  <r>
    <n v="159"/>
    <x v="112"/>
    <n v="11994664641"/>
    <n v="4"/>
    <x v="13"/>
    <x v="7"/>
    <x v="0"/>
    <n v="90"/>
    <x v="1"/>
    <x v="2"/>
  </r>
  <r>
    <n v="160"/>
    <x v="4"/>
    <n v="31974324698"/>
    <n v="3"/>
    <x v="13"/>
    <x v="7"/>
    <x v="1"/>
    <n v="67.5"/>
    <x v="1"/>
    <x v="1"/>
  </r>
  <r>
    <n v="161"/>
    <x v="91"/>
    <n v="11934544966"/>
    <n v="1"/>
    <x v="14"/>
    <x v="0"/>
    <x v="4"/>
    <n v="25"/>
    <x v="0"/>
    <x v="2"/>
  </r>
  <r>
    <n v="162"/>
    <x v="113"/>
    <n v="11988890915"/>
    <n v="2"/>
    <x v="14"/>
    <x v="0"/>
    <x v="1"/>
    <n v="45"/>
    <x v="0"/>
    <x v="2"/>
  </r>
  <r>
    <n v="163"/>
    <x v="114"/>
    <n v="19997383898"/>
    <n v="3"/>
    <x v="14"/>
    <x v="4"/>
    <x v="2"/>
    <n v="243"/>
    <x v="0"/>
    <x v="2"/>
  </r>
  <r>
    <n v="164"/>
    <x v="115"/>
    <n v="71964740302"/>
    <n v="7"/>
    <x v="14"/>
    <x v="3"/>
    <x v="3"/>
    <n v="315"/>
    <x v="1"/>
    <x v="5"/>
  </r>
  <r>
    <n v="165"/>
    <x v="116"/>
    <n v="71984091992"/>
    <n v="3"/>
    <x v="14"/>
    <x v="6"/>
    <x v="0"/>
    <n v="270"/>
    <x v="1"/>
    <x v="5"/>
  </r>
  <r>
    <n v="166"/>
    <x v="117"/>
    <n v="21998106540"/>
    <n v="4"/>
    <x v="14"/>
    <x v="2"/>
    <x v="3"/>
    <n v="432"/>
    <x v="1"/>
    <x v="0"/>
  </r>
  <r>
    <n v="167"/>
    <x v="118"/>
    <n v="51912673662"/>
    <n v="1"/>
    <x v="14"/>
    <x v="13"/>
    <x v="2"/>
    <n v="100"/>
    <x v="0"/>
    <x v="3"/>
  </r>
  <r>
    <n v="168"/>
    <x v="119"/>
    <n v="71986191182"/>
    <n v="2"/>
    <x v="14"/>
    <x v="6"/>
    <x v="4"/>
    <n v="180"/>
    <x v="1"/>
    <x v="5"/>
  </r>
  <r>
    <n v="169"/>
    <x v="120"/>
    <n v="83987796518"/>
    <n v="1"/>
    <x v="14"/>
    <x v="2"/>
    <x v="3"/>
    <n v="120"/>
    <x v="1"/>
    <x v="12"/>
  </r>
  <r>
    <n v="170"/>
    <x v="121"/>
    <n v="61999919214"/>
    <n v="3"/>
    <x v="15"/>
    <x v="0"/>
    <x v="4"/>
    <n v="67.5"/>
    <x v="0"/>
    <x v="7"/>
  </r>
  <r>
    <n v="171"/>
    <x v="28"/>
    <n v="71973604641"/>
    <n v="3"/>
    <x v="15"/>
    <x v="2"/>
    <x v="1"/>
    <n v="324"/>
    <x v="1"/>
    <x v="5"/>
  </r>
  <r>
    <n v="172"/>
    <x v="58"/>
    <n v="61982614558"/>
    <n v="3"/>
    <x v="15"/>
    <x v="10"/>
    <x v="2"/>
    <n v="135"/>
    <x v="0"/>
    <x v="7"/>
  </r>
  <r>
    <n v="173"/>
    <x v="122"/>
    <n v="51966508747"/>
    <n v="3"/>
    <x v="15"/>
    <x v="3"/>
    <x v="2"/>
    <n v="135"/>
    <x v="1"/>
    <x v="3"/>
  </r>
  <r>
    <n v="174"/>
    <x v="123"/>
    <n v="81989828274"/>
    <n v="2"/>
    <x v="15"/>
    <x v="8"/>
    <x v="5"/>
    <n v="90"/>
    <x v="0"/>
    <x v="4"/>
  </r>
  <r>
    <n v="175"/>
    <x v="28"/>
    <n v="34991980417"/>
    <n v="3"/>
    <x v="15"/>
    <x v="7"/>
    <x v="4"/>
    <n v="67.5"/>
    <x v="1"/>
    <x v="1"/>
  </r>
  <r>
    <n v="176"/>
    <x v="124"/>
    <n v="41993726454"/>
    <n v="2"/>
    <x v="15"/>
    <x v="6"/>
    <x v="3"/>
    <n v="180"/>
    <x v="1"/>
    <x v="6"/>
  </r>
  <r>
    <n v="177"/>
    <x v="19"/>
    <n v="61967509692"/>
    <n v="2"/>
    <x v="15"/>
    <x v="12"/>
    <x v="0"/>
    <n v="45"/>
    <x v="1"/>
    <x v="7"/>
  </r>
  <r>
    <n v="178"/>
    <x v="125"/>
    <n v="51989858028"/>
    <n v="3"/>
    <x v="16"/>
    <x v="0"/>
    <x v="0"/>
    <n v="67.5"/>
    <x v="0"/>
    <x v="3"/>
  </r>
  <r>
    <n v="179"/>
    <x v="32"/>
    <n v="91969572096"/>
    <n v="3"/>
    <x v="16"/>
    <x v="3"/>
    <x v="4"/>
    <n v="135"/>
    <x v="1"/>
    <x v="8"/>
  </r>
  <r>
    <n v="180"/>
    <x v="126"/>
    <n v="61987851217"/>
    <n v="3"/>
    <x v="16"/>
    <x v="1"/>
    <x v="4"/>
    <n v="243"/>
    <x v="1"/>
    <x v="7"/>
  </r>
  <r>
    <n v="181"/>
    <x v="127"/>
    <n v="41995879677"/>
    <n v="4"/>
    <x v="16"/>
    <x v="2"/>
    <x v="4"/>
    <n v="432"/>
    <x v="1"/>
    <x v="6"/>
  </r>
  <r>
    <n v="182"/>
    <x v="128"/>
    <n v="51971667802"/>
    <n v="3"/>
    <x v="16"/>
    <x v="2"/>
    <x v="5"/>
    <n v="324"/>
    <x v="1"/>
    <x v="3"/>
  </r>
  <r>
    <n v="183"/>
    <x v="27"/>
    <n v="21999733821"/>
    <n v="4"/>
    <x v="16"/>
    <x v="12"/>
    <x v="1"/>
    <n v="90"/>
    <x v="1"/>
    <x v="0"/>
  </r>
  <r>
    <n v="184"/>
    <x v="32"/>
    <n v="21996429883"/>
    <n v="3"/>
    <x v="16"/>
    <x v="9"/>
    <x v="5"/>
    <n v="216"/>
    <x v="0"/>
    <x v="0"/>
  </r>
  <r>
    <n v="185"/>
    <x v="76"/>
    <n v="11983912974"/>
    <n v="3"/>
    <x v="16"/>
    <x v="12"/>
    <x v="0"/>
    <n v="67.5"/>
    <x v="1"/>
    <x v="2"/>
  </r>
  <r>
    <n v="186"/>
    <x v="129"/>
    <n v="81969309564"/>
    <n v="1"/>
    <x v="16"/>
    <x v="5"/>
    <x v="2"/>
    <n v="35"/>
    <x v="1"/>
    <x v="4"/>
  </r>
  <r>
    <n v="187"/>
    <x v="3"/>
    <n v="31976677337"/>
    <n v="2"/>
    <x v="16"/>
    <x v="10"/>
    <x v="5"/>
    <n v="90"/>
    <x v="0"/>
    <x v="1"/>
  </r>
  <r>
    <n v="188"/>
    <x v="39"/>
    <n v="61980690710"/>
    <n v="2"/>
    <x v="16"/>
    <x v="4"/>
    <x v="0"/>
    <n v="162"/>
    <x v="0"/>
    <x v="7"/>
  </r>
  <r>
    <n v="189"/>
    <x v="24"/>
    <n v="31982209868"/>
    <n v="3"/>
    <x v="17"/>
    <x v="0"/>
    <x v="0"/>
    <n v="67.5"/>
    <x v="0"/>
    <x v="1"/>
  </r>
  <r>
    <n v="190"/>
    <x v="130"/>
    <n v="61998005731"/>
    <n v="3"/>
    <x v="17"/>
    <x v="2"/>
    <x v="4"/>
    <n v="324"/>
    <x v="1"/>
    <x v="7"/>
  </r>
  <r>
    <n v="191"/>
    <x v="131"/>
    <n v="71967111406"/>
    <n v="1"/>
    <x v="17"/>
    <x v="3"/>
    <x v="5"/>
    <n v="50"/>
    <x v="1"/>
    <x v="5"/>
  </r>
  <r>
    <n v="192"/>
    <x v="28"/>
    <n v="22998174678"/>
    <n v="4"/>
    <x v="17"/>
    <x v="1"/>
    <x v="4"/>
    <n v="324"/>
    <x v="1"/>
    <x v="0"/>
  </r>
  <r>
    <n v="193"/>
    <x v="132"/>
    <n v="11984116658"/>
    <n v="3"/>
    <x v="17"/>
    <x v="1"/>
    <x v="1"/>
    <n v="243"/>
    <x v="1"/>
    <x v="2"/>
  </r>
  <r>
    <n v="194"/>
    <x v="44"/>
    <n v="21964110618"/>
    <n v="3"/>
    <x v="17"/>
    <x v="2"/>
    <x v="5"/>
    <n v="324"/>
    <x v="1"/>
    <x v="0"/>
  </r>
  <r>
    <n v="195"/>
    <x v="133"/>
    <n v="11979224113"/>
    <n v="3"/>
    <x v="17"/>
    <x v="1"/>
    <x v="4"/>
    <n v="243"/>
    <x v="1"/>
    <x v="2"/>
  </r>
  <r>
    <n v="196"/>
    <x v="134"/>
    <n v="41971294567"/>
    <n v="3"/>
    <x v="17"/>
    <x v="3"/>
    <x v="4"/>
    <n v="135"/>
    <x v="1"/>
    <x v="6"/>
  </r>
  <r>
    <n v="197"/>
    <x v="135"/>
    <n v="41982208689"/>
    <n v="4"/>
    <x v="17"/>
    <x v="1"/>
    <x v="1"/>
    <n v="324"/>
    <x v="1"/>
    <x v="6"/>
  </r>
  <r>
    <n v="198"/>
    <x v="136"/>
    <n v="43999803390"/>
    <n v="1"/>
    <x v="17"/>
    <x v="11"/>
    <x v="0"/>
    <n v="25"/>
    <x v="1"/>
    <x v="6"/>
  </r>
  <r>
    <n v="199"/>
    <x v="137"/>
    <n v="41972182974"/>
    <n v="3"/>
    <x v="17"/>
    <x v="8"/>
    <x v="2"/>
    <n v="135"/>
    <x v="0"/>
    <x v="6"/>
  </r>
  <r>
    <n v="200"/>
    <x v="138"/>
    <n v="14996450979"/>
    <n v="2"/>
    <x v="17"/>
    <x v="10"/>
    <x v="3"/>
    <n v="90"/>
    <x v="0"/>
    <x v="2"/>
  </r>
  <r>
    <n v="201"/>
    <x v="139"/>
    <n v="11993605741"/>
    <n v="3"/>
    <x v="17"/>
    <x v="4"/>
    <x v="1"/>
    <n v="243"/>
    <x v="0"/>
    <x v="2"/>
  </r>
  <r>
    <n v="202"/>
    <x v="140"/>
    <n v="71973952103"/>
    <n v="3"/>
    <x v="18"/>
    <x v="0"/>
    <x v="5"/>
    <n v="67.5"/>
    <x v="0"/>
    <x v="5"/>
  </r>
  <r>
    <n v="203"/>
    <x v="76"/>
    <n v="62995080336"/>
    <n v="3"/>
    <x v="18"/>
    <x v="8"/>
    <x v="4"/>
    <n v="135"/>
    <x v="0"/>
    <x v="10"/>
  </r>
  <r>
    <n v="204"/>
    <x v="141"/>
    <n v="51979848060"/>
    <n v="3"/>
    <x v="18"/>
    <x v="4"/>
    <x v="5"/>
    <n v="243"/>
    <x v="0"/>
    <x v="3"/>
  </r>
  <r>
    <n v="205"/>
    <x v="45"/>
    <n v="47997720792"/>
    <n v="3"/>
    <x v="18"/>
    <x v="12"/>
    <x v="1"/>
    <n v="67.5"/>
    <x v="1"/>
    <x v="18"/>
  </r>
  <r>
    <n v="206"/>
    <x v="120"/>
    <n v="31982803058"/>
    <n v="1"/>
    <x v="18"/>
    <x v="12"/>
    <x v="3"/>
    <n v="25"/>
    <x v="1"/>
    <x v="1"/>
  </r>
  <r>
    <n v="207"/>
    <x v="136"/>
    <n v="41975930892"/>
    <n v="4"/>
    <x v="18"/>
    <x v="3"/>
    <x v="1"/>
    <n v="180"/>
    <x v="1"/>
    <x v="6"/>
  </r>
  <r>
    <n v="208"/>
    <x v="142"/>
    <n v="11981799120"/>
    <n v="4"/>
    <x v="19"/>
    <x v="2"/>
    <x v="0"/>
    <n v="432"/>
    <x v="1"/>
    <x v="2"/>
  </r>
  <r>
    <n v="209"/>
    <x v="143"/>
    <n v="11951574833"/>
    <n v="4"/>
    <x v="19"/>
    <x v="2"/>
    <x v="0"/>
    <n v="432"/>
    <x v="1"/>
    <x v="2"/>
  </r>
  <r>
    <n v="210"/>
    <x v="144"/>
    <n v="81991634646"/>
    <n v="3"/>
    <x v="19"/>
    <x v="13"/>
    <x v="4"/>
    <n v="270"/>
    <x v="0"/>
    <x v="4"/>
  </r>
  <r>
    <n v="211"/>
    <x v="28"/>
    <n v="61965528448"/>
    <n v="3"/>
    <x v="19"/>
    <x v="5"/>
    <x v="4"/>
    <n v="94.5"/>
    <x v="1"/>
    <x v="7"/>
  </r>
  <r>
    <n v="212"/>
    <x v="11"/>
    <n v="21984088601"/>
    <n v="1"/>
    <x v="20"/>
    <x v="0"/>
    <x v="4"/>
    <n v="25"/>
    <x v="0"/>
    <x v="0"/>
  </r>
  <r>
    <n v="213"/>
    <x v="66"/>
    <n v="21996722198"/>
    <n v="3"/>
    <x v="20"/>
    <x v="2"/>
    <x v="4"/>
    <n v="324"/>
    <x v="1"/>
    <x v="0"/>
  </r>
  <r>
    <n v="214"/>
    <x v="145"/>
    <n v="41981601759"/>
    <n v="2"/>
    <x v="20"/>
    <x v="3"/>
    <x v="4"/>
    <n v="90"/>
    <x v="1"/>
    <x v="6"/>
  </r>
  <r>
    <n v="215"/>
    <x v="27"/>
    <n v="11930203898"/>
    <n v="1"/>
    <x v="20"/>
    <x v="1"/>
    <x v="1"/>
    <n v="90"/>
    <x v="1"/>
    <x v="2"/>
  </r>
  <r>
    <n v="216"/>
    <x v="146"/>
    <n v="11988077639"/>
    <n v="3"/>
    <x v="20"/>
    <x v="1"/>
    <x v="1"/>
    <n v="243"/>
    <x v="1"/>
    <x v="2"/>
  </r>
  <r>
    <n v="217"/>
    <x v="119"/>
    <n v="71973447639"/>
    <n v="2"/>
    <x v="20"/>
    <x v="1"/>
    <x v="4"/>
    <n v="162"/>
    <x v="1"/>
    <x v="5"/>
  </r>
  <r>
    <n v="218"/>
    <x v="147"/>
    <n v="21997782168"/>
    <n v="1"/>
    <x v="20"/>
    <x v="2"/>
    <x v="1"/>
    <n v="120"/>
    <x v="1"/>
    <x v="0"/>
  </r>
  <r>
    <n v="219"/>
    <x v="148"/>
    <n v="81991040132"/>
    <n v="3"/>
    <x v="20"/>
    <x v="2"/>
    <x v="5"/>
    <n v="324"/>
    <x v="1"/>
    <x v="4"/>
  </r>
  <r>
    <n v="220"/>
    <x v="149"/>
    <n v="21999456518"/>
    <n v="4"/>
    <x v="20"/>
    <x v="1"/>
    <x v="1"/>
    <n v="324"/>
    <x v="1"/>
    <x v="0"/>
  </r>
  <r>
    <n v="221"/>
    <x v="110"/>
    <n v="41964294595"/>
    <n v="3"/>
    <x v="20"/>
    <x v="2"/>
    <x v="0"/>
    <n v="324"/>
    <x v="1"/>
    <x v="6"/>
  </r>
  <r>
    <n v="222"/>
    <x v="48"/>
    <n v="91974676606"/>
    <n v="3"/>
    <x v="20"/>
    <x v="3"/>
    <x v="1"/>
    <n v="135"/>
    <x v="1"/>
    <x v="8"/>
  </r>
  <r>
    <n v="223"/>
    <x v="96"/>
    <n v="22998177802"/>
    <n v="3"/>
    <x v="20"/>
    <x v="2"/>
    <x v="3"/>
    <n v="324"/>
    <x v="1"/>
    <x v="0"/>
  </r>
  <r>
    <n v="224"/>
    <x v="150"/>
    <n v="41974619963"/>
    <n v="4"/>
    <x v="20"/>
    <x v="10"/>
    <x v="1"/>
    <n v="180"/>
    <x v="0"/>
    <x v="6"/>
  </r>
  <r>
    <n v="225"/>
    <x v="151"/>
    <n v="71964987690"/>
    <n v="1"/>
    <x v="20"/>
    <x v="4"/>
    <x v="4"/>
    <n v="90"/>
    <x v="0"/>
    <x v="5"/>
  </r>
  <r>
    <n v="226"/>
    <x v="13"/>
    <n v="21996819449"/>
    <n v="1"/>
    <x v="20"/>
    <x v="1"/>
    <x v="1"/>
    <n v="90"/>
    <x v="1"/>
    <x v="0"/>
  </r>
  <r>
    <n v="227"/>
    <x v="61"/>
    <n v="21975931125"/>
    <n v="3"/>
    <x v="21"/>
    <x v="0"/>
    <x v="0"/>
    <n v="67.5"/>
    <x v="0"/>
    <x v="0"/>
  </r>
  <r>
    <n v="228"/>
    <x v="90"/>
    <n v="21979094141"/>
    <n v="1"/>
    <x v="21"/>
    <x v="9"/>
    <x v="3"/>
    <n v="80"/>
    <x v="0"/>
    <x v="0"/>
  </r>
  <r>
    <n v="229"/>
    <x v="152"/>
    <n v="11989575776"/>
    <n v="3"/>
    <x v="21"/>
    <x v="5"/>
    <x v="0"/>
    <n v="94.5"/>
    <x v="1"/>
    <x v="2"/>
  </r>
  <r>
    <n v="230"/>
    <x v="153"/>
    <n v="21999770292"/>
    <n v="3"/>
    <x v="21"/>
    <x v="5"/>
    <x v="0"/>
    <n v="94.5"/>
    <x v="1"/>
    <x v="0"/>
  </r>
  <r>
    <n v="231"/>
    <x v="27"/>
    <n v="11980879014"/>
    <n v="4"/>
    <x v="21"/>
    <x v="2"/>
    <x v="1"/>
    <n v="432"/>
    <x v="1"/>
    <x v="2"/>
  </r>
  <r>
    <n v="232"/>
    <x v="154"/>
    <n v="31985191413"/>
    <n v="4"/>
    <x v="21"/>
    <x v="12"/>
    <x v="5"/>
    <n v="90"/>
    <x v="1"/>
    <x v="1"/>
  </r>
  <r>
    <n v="233"/>
    <x v="155"/>
    <n v="81993726452"/>
    <n v="1"/>
    <x v="22"/>
    <x v="0"/>
    <x v="0"/>
    <n v="25"/>
    <x v="0"/>
    <x v="4"/>
  </r>
  <r>
    <n v="234"/>
    <x v="156"/>
    <n v="51976934986"/>
    <n v="1"/>
    <x v="22"/>
    <x v="0"/>
    <x v="4"/>
    <n v="25"/>
    <x v="0"/>
    <x v="3"/>
  </r>
  <r>
    <n v="235"/>
    <x v="157"/>
    <n v="16997770111"/>
    <n v="3"/>
    <x v="22"/>
    <x v="1"/>
    <x v="0"/>
    <n v="243"/>
    <x v="1"/>
    <x v="2"/>
  </r>
  <r>
    <n v="236"/>
    <x v="136"/>
    <n v="91970034742"/>
    <n v="4"/>
    <x v="22"/>
    <x v="2"/>
    <x v="3"/>
    <n v="432"/>
    <x v="1"/>
    <x v="8"/>
  </r>
  <r>
    <n v="237"/>
    <x v="158"/>
    <n v="51964216551"/>
    <n v="4"/>
    <x v="22"/>
    <x v="3"/>
    <x v="0"/>
    <n v="180"/>
    <x v="1"/>
    <x v="3"/>
  </r>
  <r>
    <n v="238"/>
    <x v="4"/>
    <n v="38988447195"/>
    <n v="1"/>
    <x v="22"/>
    <x v="9"/>
    <x v="3"/>
    <n v="80"/>
    <x v="0"/>
    <x v="1"/>
  </r>
  <r>
    <n v="239"/>
    <x v="77"/>
    <n v="11934544445"/>
    <n v="3"/>
    <x v="22"/>
    <x v="7"/>
    <x v="3"/>
    <n v="67.5"/>
    <x v="1"/>
    <x v="2"/>
  </r>
  <r>
    <n v="240"/>
    <x v="159"/>
    <n v="41974862423"/>
    <n v="4"/>
    <x v="22"/>
    <x v="4"/>
    <x v="5"/>
    <n v="324"/>
    <x v="0"/>
    <x v="6"/>
  </r>
  <r>
    <n v="241"/>
    <x v="39"/>
    <n v="13997259963"/>
    <n v="3"/>
    <x v="22"/>
    <x v="0"/>
    <x v="4"/>
    <n v="67.5"/>
    <x v="0"/>
    <x v="2"/>
  </r>
  <r>
    <n v="242"/>
    <x v="160"/>
    <n v="71986572317"/>
    <n v="1"/>
    <x v="22"/>
    <x v="8"/>
    <x v="2"/>
    <n v="50"/>
    <x v="0"/>
    <x v="5"/>
  </r>
  <r>
    <n v="243"/>
    <x v="161"/>
    <n v="61988154454"/>
    <n v="1"/>
    <x v="22"/>
    <x v="13"/>
    <x v="2"/>
    <n v="100"/>
    <x v="0"/>
    <x v="7"/>
  </r>
  <r>
    <n v="244"/>
    <x v="4"/>
    <n v="91964827949"/>
    <n v="1"/>
    <x v="23"/>
    <x v="0"/>
    <x v="5"/>
    <n v="25"/>
    <x v="0"/>
    <x v="8"/>
  </r>
  <r>
    <n v="245"/>
    <x v="21"/>
    <n v="91971410214"/>
    <n v="2"/>
    <x v="23"/>
    <x v="3"/>
    <x v="5"/>
    <n v="90"/>
    <x v="1"/>
    <x v="8"/>
  </r>
  <r>
    <n v="246"/>
    <x v="162"/>
    <n v="71969576282"/>
    <n v="3"/>
    <x v="23"/>
    <x v="1"/>
    <x v="4"/>
    <n v="243"/>
    <x v="1"/>
    <x v="5"/>
  </r>
  <r>
    <n v="247"/>
    <x v="98"/>
    <n v="21998744374"/>
    <n v="1"/>
    <x v="23"/>
    <x v="2"/>
    <x v="5"/>
    <n v="120"/>
    <x v="1"/>
    <x v="0"/>
  </r>
  <r>
    <n v="248"/>
    <x v="163"/>
    <n v="21999778304"/>
    <n v="4"/>
    <x v="23"/>
    <x v="1"/>
    <x v="1"/>
    <n v="324"/>
    <x v="1"/>
    <x v="0"/>
  </r>
  <r>
    <n v="249"/>
    <x v="164"/>
    <n v="81969304100"/>
    <n v="4"/>
    <x v="23"/>
    <x v="4"/>
    <x v="0"/>
    <n v="324"/>
    <x v="0"/>
    <x v="4"/>
  </r>
  <r>
    <n v="250"/>
    <x v="71"/>
    <n v="21968623140"/>
    <n v="5"/>
    <x v="23"/>
    <x v="4"/>
    <x v="4"/>
    <n v="405"/>
    <x v="0"/>
    <x v="0"/>
  </r>
  <r>
    <n v="251"/>
    <x v="40"/>
    <n v="11964726062"/>
    <n v="4"/>
    <x v="23"/>
    <x v="12"/>
    <x v="2"/>
    <n v="90"/>
    <x v="1"/>
    <x v="2"/>
  </r>
  <r>
    <n v="252"/>
    <x v="165"/>
    <n v="21996427381"/>
    <n v="2"/>
    <x v="23"/>
    <x v="3"/>
    <x v="4"/>
    <n v="90"/>
    <x v="1"/>
    <x v="0"/>
  </r>
  <r>
    <n v="253"/>
    <x v="70"/>
    <n v="41995009524"/>
    <n v="4"/>
    <x v="23"/>
    <x v="12"/>
    <x v="0"/>
    <n v="90"/>
    <x v="1"/>
    <x v="6"/>
  </r>
  <r>
    <n v="254"/>
    <x v="166"/>
    <n v="31988787639"/>
    <n v="1"/>
    <x v="23"/>
    <x v="5"/>
    <x v="0"/>
    <n v="35"/>
    <x v="1"/>
    <x v="1"/>
  </r>
  <r>
    <n v="255"/>
    <x v="19"/>
    <n v="35999967637"/>
    <n v="3"/>
    <x v="23"/>
    <x v="11"/>
    <x v="1"/>
    <n v="67.5"/>
    <x v="1"/>
    <x v="1"/>
  </r>
  <r>
    <n v="256"/>
    <x v="167"/>
    <n v="31967005104"/>
    <n v="3"/>
    <x v="23"/>
    <x v="4"/>
    <x v="2"/>
    <n v="243"/>
    <x v="0"/>
    <x v="1"/>
  </r>
  <r>
    <n v="257"/>
    <x v="66"/>
    <n v="19996629367"/>
    <n v="3"/>
    <x v="24"/>
    <x v="2"/>
    <x v="4"/>
    <n v="324"/>
    <x v="1"/>
    <x v="2"/>
  </r>
  <r>
    <n v="258"/>
    <x v="55"/>
    <n v="61986299727"/>
    <n v="1"/>
    <x v="24"/>
    <x v="3"/>
    <x v="5"/>
    <n v="50"/>
    <x v="1"/>
    <x v="7"/>
  </r>
  <r>
    <n v="259"/>
    <x v="19"/>
    <n v="21999097514"/>
    <n v="4"/>
    <x v="24"/>
    <x v="1"/>
    <x v="4"/>
    <n v="324"/>
    <x v="1"/>
    <x v="0"/>
  </r>
  <r>
    <n v="260"/>
    <x v="168"/>
    <n v="61981261583"/>
    <n v="4"/>
    <x v="24"/>
    <x v="2"/>
    <x v="4"/>
    <n v="432"/>
    <x v="1"/>
    <x v="7"/>
  </r>
  <r>
    <n v="261"/>
    <x v="169"/>
    <n v="83998332778"/>
    <n v="4"/>
    <x v="24"/>
    <x v="3"/>
    <x v="0"/>
    <n v="180"/>
    <x v="1"/>
    <x v="12"/>
  </r>
  <r>
    <n v="262"/>
    <x v="139"/>
    <n v="91994860979"/>
    <n v="4"/>
    <x v="24"/>
    <x v="9"/>
    <x v="5"/>
    <n v="288"/>
    <x v="0"/>
    <x v="8"/>
  </r>
  <r>
    <n v="263"/>
    <x v="170"/>
    <n v="21999206672"/>
    <n v="4"/>
    <x v="24"/>
    <x v="2"/>
    <x v="1"/>
    <n v="432"/>
    <x v="1"/>
    <x v="0"/>
  </r>
  <r>
    <n v="264"/>
    <x v="171"/>
    <n v="91980026749"/>
    <n v="4"/>
    <x v="25"/>
    <x v="0"/>
    <x v="1"/>
    <n v="90"/>
    <x v="0"/>
    <x v="8"/>
  </r>
  <r>
    <n v="265"/>
    <x v="28"/>
    <n v="61986178140"/>
    <n v="1"/>
    <x v="25"/>
    <x v="0"/>
    <x v="5"/>
    <n v="25"/>
    <x v="0"/>
    <x v="7"/>
  </r>
  <r>
    <n v="266"/>
    <x v="172"/>
    <n v="21992068828"/>
    <n v="3"/>
    <x v="25"/>
    <x v="2"/>
    <x v="5"/>
    <n v="324"/>
    <x v="1"/>
    <x v="0"/>
  </r>
  <r>
    <n v="267"/>
    <x v="173"/>
    <n v="11971526555"/>
    <n v="3"/>
    <x v="25"/>
    <x v="3"/>
    <x v="5"/>
    <n v="135"/>
    <x v="1"/>
    <x v="2"/>
  </r>
  <r>
    <n v="268"/>
    <x v="174"/>
    <n v="31993335642"/>
    <n v="4"/>
    <x v="25"/>
    <x v="3"/>
    <x v="4"/>
    <n v="180"/>
    <x v="1"/>
    <x v="1"/>
  </r>
  <r>
    <n v="269"/>
    <x v="50"/>
    <n v="71972928183"/>
    <n v="4"/>
    <x v="25"/>
    <x v="1"/>
    <x v="0"/>
    <n v="324"/>
    <x v="1"/>
    <x v="5"/>
  </r>
  <r>
    <n v="270"/>
    <x v="175"/>
    <n v="21991151998"/>
    <n v="1"/>
    <x v="25"/>
    <x v="6"/>
    <x v="3"/>
    <n v="100"/>
    <x v="1"/>
    <x v="0"/>
  </r>
  <r>
    <n v="271"/>
    <x v="32"/>
    <n v="31998696518"/>
    <n v="2"/>
    <x v="25"/>
    <x v="1"/>
    <x v="5"/>
    <n v="162"/>
    <x v="1"/>
    <x v="1"/>
  </r>
  <r>
    <n v="272"/>
    <x v="176"/>
    <n v="21972825697"/>
    <n v="3"/>
    <x v="25"/>
    <x v="6"/>
    <x v="0"/>
    <n v="270"/>
    <x v="1"/>
    <x v="0"/>
  </r>
  <r>
    <n v="273"/>
    <x v="52"/>
    <n v="27992369494"/>
    <n v="2"/>
    <x v="25"/>
    <x v="9"/>
    <x v="0"/>
    <n v="144"/>
    <x v="0"/>
    <x v="15"/>
  </r>
  <r>
    <n v="274"/>
    <x v="177"/>
    <n v="51986592133"/>
    <n v="2"/>
    <x v="25"/>
    <x v="12"/>
    <x v="0"/>
    <n v="45"/>
    <x v="1"/>
    <x v="3"/>
  </r>
  <r>
    <n v="275"/>
    <x v="76"/>
    <n v="18996881744"/>
    <n v="2"/>
    <x v="26"/>
    <x v="2"/>
    <x v="1"/>
    <n v="216"/>
    <x v="1"/>
    <x v="2"/>
  </r>
  <r>
    <n v="276"/>
    <x v="178"/>
    <n v="81971452138"/>
    <n v="4"/>
    <x v="26"/>
    <x v="1"/>
    <x v="4"/>
    <n v="324"/>
    <x v="1"/>
    <x v="4"/>
  </r>
  <r>
    <n v="277"/>
    <x v="77"/>
    <n v="21999827501"/>
    <n v="4"/>
    <x v="26"/>
    <x v="9"/>
    <x v="2"/>
    <n v="288"/>
    <x v="0"/>
    <x v="0"/>
  </r>
  <r>
    <n v="278"/>
    <x v="179"/>
    <n v="31980875867"/>
    <n v="2"/>
    <x v="26"/>
    <x v="5"/>
    <x v="4"/>
    <n v="63"/>
    <x v="1"/>
    <x v="1"/>
  </r>
  <r>
    <n v="279"/>
    <x v="180"/>
    <n v="19993219078"/>
    <n v="3"/>
    <x v="26"/>
    <x v="12"/>
    <x v="5"/>
    <n v="67.5"/>
    <x v="1"/>
    <x v="2"/>
  </r>
  <r>
    <n v="280"/>
    <x v="96"/>
    <n v="31995213856"/>
    <n v="4"/>
    <x v="26"/>
    <x v="0"/>
    <x v="1"/>
    <n v="90"/>
    <x v="0"/>
    <x v="1"/>
  </r>
  <r>
    <n v="281"/>
    <x v="181"/>
    <n v="11934548223"/>
    <n v="2"/>
    <x v="26"/>
    <x v="8"/>
    <x v="1"/>
    <n v="90"/>
    <x v="0"/>
    <x v="2"/>
  </r>
  <r>
    <n v="282"/>
    <x v="15"/>
    <n v="81973225977"/>
    <n v="3"/>
    <x v="26"/>
    <x v="9"/>
    <x v="1"/>
    <n v="216"/>
    <x v="0"/>
    <x v="4"/>
  </r>
  <r>
    <n v="283"/>
    <x v="182"/>
    <n v="61989532786"/>
    <n v="2"/>
    <x v="26"/>
    <x v="6"/>
    <x v="4"/>
    <n v="180"/>
    <x v="1"/>
    <x v="7"/>
  </r>
  <r>
    <n v="284"/>
    <x v="183"/>
    <n v="51979536030"/>
    <n v="4"/>
    <x v="27"/>
    <x v="2"/>
    <x v="0"/>
    <n v="432"/>
    <x v="1"/>
    <x v="3"/>
  </r>
  <r>
    <n v="285"/>
    <x v="70"/>
    <n v="27992363140"/>
    <n v="1"/>
    <x v="27"/>
    <x v="2"/>
    <x v="1"/>
    <n v="120"/>
    <x v="1"/>
    <x v="15"/>
  </r>
  <r>
    <n v="286"/>
    <x v="19"/>
    <n v="31993205909"/>
    <n v="1"/>
    <x v="27"/>
    <x v="3"/>
    <x v="5"/>
    <n v="50"/>
    <x v="1"/>
    <x v="1"/>
  </r>
  <r>
    <n v="287"/>
    <x v="89"/>
    <n v="42991394394"/>
    <n v="2"/>
    <x v="27"/>
    <x v="3"/>
    <x v="0"/>
    <n v="90"/>
    <x v="1"/>
    <x v="6"/>
  </r>
  <r>
    <n v="288"/>
    <x v="184"/>
    <n v="51981444394"/>
    <n v="1"/>
    <x v="27"/>
    <x v="3"/>
    <x v="5"/>
    <n v="50"/>
    <x v="1"/>
    <x v="3"/>
  </r>
  <r>
    <n v="289"/>
    <x v="37"/>
    <n v="11968229905"/>
    <n v="1"/>
    <x v="27"/>
    <x v="3"/>
    <x v="4"/>
    <n v="50"/>
    <x v="1"/>
    <x v="2"/>
  </r>
  <r>
    <n v="290"/>
    <x v="96"/>
    <n v="11982037861"/>
    <n v="1"/>
    <x v="27"/>
    <x v="1"/>
    <x v="1"/>
    <n v="90"/>
    <x v="1"/>
    <x v="2"/>
  </r>
  <r>
    <n v="291"/>
    <x v="185"/>
    <n v="24988320806"/>
    <n v="3"/>
    <x v="27"/>
    <x v="2"/>
    <x v="4"/>
    <n v="324"/>
    <x v="1"/>
    <x v="0"/>
  </r>
  <r>
    <n v="292"/>
    <x v="186"/>
    <n v="51988517639"/>
    <n v="2"/>
    <x v="27"/>
    <x v="11"/>
    <x v="3"/>
    <n v="45"/>
    <x v="1"/>
    <x v="3"/>
  </r>
  <r>
    <n v="293"/>
    <x v="28"/>
    <n v="21999696164"/>
    <n v="4"/>
    <x v="27"/>
    <x v="12"/>
    <x v="3"/>
    <n v="90"/>
    <x v="1"/>
    <x v="0"/>
  </r>
  <r>
    <n v="294"/>
    <x v="32"/>
    <n v="11964339336"/>
    <n v="4"/>
    <x v="27"/>
    <x v="2"/>
    <x v="0"/>
    <n v="432"/>
    <x v="1"/>
    <x v="2"/>
  </r>
  <r>
    <n v="295"/>
    <x v="70"/>
    <n v="71971419779"/>
    <n v="1"/>
    <x v="27"/>
    <x v="13"/>
    <x v="1"/>
    <n v="100"/>
    <x v="0"/>
    <x v="5"/>
  </r>
  <r>
    <n v="296"/>
    <x v="187"/>
    <n v="41976326500"/>
    <n v="4"/>
    <x v="28"/>
    <x v="3"/>
    <x v="1"/>
    <n v="180"/>
    <x v="1"/>
    <x v="6"/>
  </r>
  <r>
    <n v="297"/>
    <x v="188"/>
    <n v="11995213168"/>
    <n v="3"/>
    <x v="28"/>
    <x v="1"/>
    <x v="4"/>
    <n v="243"/>
    <x v="1"/>
    <x v="2"/>
  </r>
  <r>
    <n v="298"/>
    <x v="3"/>
    <n v="71980672895"/>
    <n v="4"/>
    <x v="28"/>
    <x v="2"/>
    <x v="5"/>
    <n v="432"/>
    <x v="1"/>
    <x v="5"/>
  </r>
  <r>
    <n v="299"/>
    <x v="168"/>
    <n v="21999914932"/>
    <n v="1"/>
    <x v="28"/>
    <x v="4"/>
    <x v="3"/>
    <n v="90"/>
    <x v="0"/>
    <x v="0"/>
  </r>
  <r>
    <n v="300"/>
    <x v="15"/>
    <n v="11971662317"/>
    <n v="1"/>
    <x v="28"/>
    <x v="6"/>
    <x v="5"/>
    <n v="100"/>
    <x v="1"/>
    <x v="2"/>
  </r>
  <r>
    <n v="301"/>
    <x v="171"/>
    <n v="71986469394"/>
    <n v="4"/>
    <x v="28"/>
    <x v="7"/>
    <x v="0"/>
    <n v="90"/>
    <x v="1"/>
    <x v="5"/>
  </r>
  <r>
    <n v="302"/>
    <x v="3"/>
    <n v="16997771909"/>
    <n v="2"/>
    <x v="28"/>
    <x v="12"/>
    <x v="4"/>
    <n v="45"/>
    <x v="1"/>
    <x v="2"/>
  </r>
  <r>
    <n v="303"/>
    <x v="27"/>
    <n v="51970149280"/>
    <n v="1"/>
    <x v="28"/>
    <x v="2"/>
    <x v="3"/>
    <n v="120"/>
    <x v="1"/>
    <x v="3"/>
  </r>
  <r>
    <n v="304"/>
    <x v="189"/>
    <n v="24998545984"/>
    <n v="3"/>
    <x v="29"/>
    <x v="0"/>
    <x v="0"/>
    <n v="67.5"/>
    <x v="0"/>
    <x v="0"/>
  </r>
  <r>
    <n v="305"/>
    <x v="61"/>
    <n v="21994697588"/>
    <n v="1"/>
    <x v="29"/>
    <x v="2"/>
    <x v="4"/>
    <n v="120"/>
    <x v="1"/>
    <x v="0"/>
  </r>
  <r>
    <n v="306"/>
    <x v="190"/>
    <n v="81974320048"/>
    <n v="4"/>
    <x v="29"/>
    <x v="3"/>
    <x v="5"/>
    <n v="180"/>
    <x v="1"/>
    <x v="4"/>
  </r>
  <r>
    <n v="307"/>
    <x v="32"/>
    <n v="11980677977"/>
    <n v="3"/>
    <x v="29"/>
    <x v="1"/>
    <x v="1"/>
    <n v="243"/>
    <x v="1"/>
    <x v="2"/>
  </r>
  <r>
    <n v="308"/>
    <x v="191"/>
    <n v="31967339442"/>
    <n v="4"/>
    <x v="29"/>
    <x v="2"/>
    <x v="5"/>
    <n v="432"/>
    <x v="1"/>
    <x v="1"/>
  </r>
  <r>
    <n v="309"/>
    <x v="192"/>
    <n v="85988425224"/>
    <n v="4"/>
    <x v="29"/>
    <x v="0"/>
    <x v="1"/>
    <n v="90"/>
    <x v="0"/>
    <x v="16"/>
  </r>
  <r>
    <n v="310"/>
    <x v="193"/>
    <n v="81975211406"/>
    <n v="2"/>
    <x v="29"/>
    <x v="5"/>
    <x v="1"/>
    <n v="63"/>
    <x v="1"/>
    <x v="4"/>
  </r>
  <r>
    <n v="311"/>
    <x v="4"/>
    <n v="35998167003"/>
    <n v="3"/>
    <x v="29"/>
    <x v="12"/>
    <x v="1"/>
    <n v="67.5"/>
    <x v="1"/>
    <x v="1"/>
  </r>
  <r>
    <n v="312"/>
    <x v="194"/>
    <n v="71980870115"/>
    <n v="3"/>
    <x v="29"/>
    <x v="1"/>
    <x v="5"/>
    <n v="243"/>
    <x v="1"/>
    <x v="5"/>
  </r>
  <r>
    <n v="313"/>
    <x v="195"/>
    <n v="31976973383"/>
    <n v="3"/>
    <x v="29"/>
    <x v="3"/>
    <x v="5"/>
    <n v="135"/>
    <x v="1"/>
    <x v="1"/>
  </r>
  <r>
    <n v="314"/>
    <x v="125"/>
    <n v="71979847326"/>
    <n v="4"/>
    <x v="29"/>
    <x v="12"/>
    <x v="1"/>
    <n v="90"/>
    <x v="1"/>
    <x v="5"/>
  </r>
  <r>
    <n v="315"/>
    <x v="196"/>
    <n v="51986489416"/>
    <n v="1"/>
    <x v="29"/>
    <x v="7"/>
    <x v="5"/>
    <n v="25"/>
    <x v="1"/>
    <x v="3"/>
  </r>
  <r>
    <n v="316"/>
    <x v="197"/>
    <n v="24988455697"/>
    <n v="4"/>
    <x v="29"/>
    <x v="11"/>
    <x v="5"/>
    <n v="90"/>
    <x v="1"/>
    <x v="0"/>
  </r>
  <r>
    <n v="317"/>
    <x v="198"/>
    <n v="11977892150"/>
    <n v="4"/>
    <x v="29"/>
    <x v="3"/>
    <x v="4"/>
    <n v="180"/>
    <x v="1"/>
    <x v="2"/>
  </r>
  <r>
    <n v="318"/>
    <x v="125"/>
    <n v="61969668656"/>
    <n v="3"/>
    <x v="29"/>
    <x v="7"/>
    <x v="5"/>
    <n v="67.5"/>
    <x v="1"/>
    <x v="7"/>
  </r>
  <r>
    <n v="319"/>
    <x v="55"/>
    <n v="51983705755"/>
    <n v="4"/>
    <x v="29"/>
    <x v="8"/>
    <x v="3"/>
    <n v="180"/>
    <x v="0"/>
    <x v="3"/>
  </r>
  <r>
    <n v="320"/>
    <x v="151"/>
    <n v="31973953856"/>
    <n v="3"/>
    <x v="29"/>
    <x v="9"/>
    <x v="2"/>
    <n v="216"/>
    <x v="0"/>
    <x v="1"/>
  </r>
  <r>
    <n v="321"/>
    <x v="199"/>
    <n v="12991982760"/>
    <n v="2"/>
    <x v="29"/>
    <x v="9"/>
    <x v="2"/>
    <n v="144"/>
    <x v="0"/>
    <x v="2"/>
  </r>
  <r>
    <n v="322"/>
    <x v="200"/>
    <n v="21999954972"/>
    <n v="2"/>
    <x v="29"/>
    <x v="12"/>
    <x v="4"/>
    <n v="45"/>
    <x v="1"/>
    <x v="0"/>
  </r>
  <r>
    <n v="323"/>
    <x v="89"/>
    <n v="31969495776"/>
    <n v="4"/>
    <x v="30"/>
    <x v="0"/>
    <x v="1"/>
    <n v="90"/>
    <x v="0"/>
    <x v="1"/>
  </r>
  <r>
    <n v="324"/>
    <x v="201"/>
    <n v="41990457976"/>
    <n v="4"/>
    <x v="30"/>
    <x v="0"/>
    <x v="5"/>
    <n v="90"/>
    <x v="0"/>
    <x v="6"/>
  </r>
  <r>
    <n v="325"/>
    <x v="140"/>
    <n v="21997211301"/>
    <n v="2"/>
    <x v="30"/>
    <x v="0"/>
    <x v="1"/>
    <n v="45"/>
    <x v="0"/>
    <x v="0"/>
  </r>
  <r>
    <n v="326"/>
    <x v="48"/>
    <n v="12991981962"/>
    <n v="2"/>
    <x v="30"/>
    <x v="3"/>
    <x v="1"/>
    <n v="90"/>
    <x v="1"/>
    <x v="2"/>
  </r>
  <r>
    <n v="327"/>
    <x v="202"/>
    <n v="51964281395"/>
    <n v="2"/>
    <x v="30"/>
    <x v="1"/>
    <x v="1"/>
    <n v="162"/>
    <x v="1"/>
    <x v="3"/>
  </r>
  <r>
    <n v="328"/>
    <x v="203"/>
    <n v="41972185811"/>
    <n v="4"/>
    <x v="30"/>
    <x v="2"/>
    <x v="4"/>
    <n v="432"/>
    <x v="1"/>
    <x v="6"/>
  </r>
  <r>
    <n v="329"/>
    <x v="161"/>
    <n v="31976978490"/>
    <n v="4"/>
    <x v="30"/>
    <x v="1"/>
    <x v="1"/>
    <n v="324"/>
    <x v="1"/>
    <x v="1"/>
  </r>
  <r>
    <n v="330"/>
    <x v="77"/>
    <n v="21971595969"/>
    <n v="2"/>
    <x v="30"/>
    <x v="4"/>
    <x v="4"/>
    <n v="162"/>
    <x v="0"/>
    <x v="0"/>
  </r>
  <r>
    <n v="331"/>
    <x v="204"/>
    <n v="41987394631"/>
    <n v="3"/>
    <x v="30"/>
    <x v="8"/>
    <x v="0"/>
    <n v="135"/>
    <x v="0"/>
    <x v="6"/>
  </r>
  <r>
    <n v="332"/>
    <x v="205"/>
    <n v="21993300973"/>
    <n v="4"/>
    <x v="30"/>
    <x v="9"/>
    <x v="1"/>
    <n v="288"/>
    <x v="0"/>
    <x v="0"/>
  </r>
  <r>
    <n v="333"/>
    <x v="206"/>
    <n v="11993307579"/>
    <n v="3"/>
    <x v="30"/>
    <x v="1"/>
    <x v="5"/>
    <n v="243"/>
    <x v="1"/>
    <x v="2"/>
  </r>
  <r>
    <n v="334"/>
    <x v="30"/>
    <n v="24992042151"/>
    <n v="3"/>
    <x v="30"/>
    <x v="3"/>
    <x v="4"/>
    <n v="135"/>
    <x v="1"/>
    <x v="0"/>
  </r>
  <r>
    <n v="335"/>
    <x v="6"/>
    <n v="24999896034"/>
    <n v="3"/>
    <x v="30"/>
    <x v="2"/>
    <x v="3"/>
    <n v="324"/>
    <x v="1"/>
    <x v="0"/>
  </r>
  <r>
    <n v="336"/>
    <x v="55"/>
    <n v="31997461514"/>
    <n v="4"/>
    <x v="30"/>
    <x v="2"/>
    <x v="2"/>
    <n v="432"/>
    <x v="1"/>
    <x v="1"/>
  </r>
  <r>
    <n v="337"/>
    <x v="30"/>
    <n v="21999853714"/>
    <n v="4"/>
    <x v="30"/>
    <x v="1"/>
    <x v="4"/>
    <n v="324"/>
    <x v="1"/>
    <x v="0"/>
  </r>
  <r>
    <n v="338"/>
    <x v="77"/>
    <n v="81979678295"/>
    <n v="1"/>
    <x v="31"/>
    <x v="0"/>
    <x v="4"/>
    <n v="25"/>
    <x v="0"/>
    <x v="4"/>
  </r>
  <r>
    <n v="339"/>
    <x v="207"/>
    <n v="31996044509"/>
    <n v="3"/>
    <x v="31"/>
    <x v="3"/>
    <x v="5"/>
    <n v="135"/>
    <x v="1"/>
    <x v="1"/>
  </r>
  <r>
    <n v="340"/>
    <x v="32"/>
    <n v="51964524966"/>
    <n v="2"/>
    <x v="31"/>
    <x v="2"/>
    <x v="1"/>
    <n v="216"/>
    <x v="1"/>
    <x v="3"/>
  </r>
  <r>
    <n v="341"/>
    <x v="208"/>
    <n v="91964993149"/>
    <n v="3"/>
    <x v="31"/>
    <x v="1"/>
    <x v="1"/>
    <n v="243"/>
    <x v="1"/>
    <x v="8"/>
  </r>
  <r>
    <n v="342"/>
    <x v="209"/>
    <n v="71964477322"/>
    <n v="4"/>
    <x v="31"/>
    <x v="4"/>
    <x v="3"/>
    <n v="324"/>
    <x v="0"/>
    <x v="5"/>
  </r>
  <r>
    <n v="343"/>
    <x v="6"/>
    <n v="27992369484"/>
    <n v="2"/>
    <x v="31"/>
    <x v="12"/>
    <x v="4"/>
    <n v="45"/>
    <x v="1"/>
    <x v="15"/>
  </r>
  <r>
    <n v="344"/>
    <x v="4"/>
    <n v="31993362225"/>
    <n v="1"/>
    <x v="31"/>
    <x v="6"/>
    <x v="1"/>
    <n v="100"/>
    <x v="1"/>
    <x v="1"/>
  </r>
  <r>
    <n v="345"/>
    <x v="210"/>
    <n v="31980877791"/>
    <n v="1"/>
    <x v="31"/>
    <x v="11"/>
    <x v="3"/>
    <n v="25"/>
    <x v="1"/>
    <x v="1"/>
  </r>
  <r>
    <n v="346"/>
    <x v="211"/>
    <n v="61991900914"/>
    <n v="2"/>
    <x v="32"/>
    <x v="0"/>
    <x v="5"/>
    <n v="45"/>
    <x v="0"/>
    <x v="7"/>
  </r>
  <r>
    <n v="347"/>
    <x v="2"/>
    <n v="61976815152"/>
    <n v="2"/>
    <x v="32"/>
    <x v="2"/>
    <x v="0"/>
    <n v="216"/>
    <x v="1"/>
    <x v="7"/>
  </r>
  <r>
    <n v="348"/>
    <x v="55"/>
    <n v="11974509179"/>
    <n v="2"/>
    <x v="32"/>
    <x v="0"/>
    <x v="1"/>
    <n v="45"/>
    <x v="0"/>
    <x v="2"/>
  </r>
  <r>
    <n v="349"/>
    <x v="212"/>
    <n v="91965097595"/>
    <n v="2"/>
    <x v="32"/>
    <x v="4"/>
    <x v="4"/>
    <n v="162"/>
    <x v="0"/>
    <x v="8"/>
  </r>
  <r>
    <n v="350"/>
    <x v="32"/>
    <n v="11964997976"/>
    <n v="3"/>
    <x v="32"/>
    <x v="3"/>
    <x v="4"/>
    <n v="135"/>
    <x v="1"/>
    <x v="2"/>
  </r>
  <r>
    <n v="351"/>
    <x v="213"/>
    <n v="81966339688"/>
    <n v="6"/>
    <x v="32"/>
    <x v="12"/>
    <x v="1"/>
    <n v="135"/>
    <x v="1"/>
    <x v="4"/>
  </r>
  <r>
    <n v="352"/>
    <x v="47"/>
    <n v="41987448504"/>
    <n v="4"/>
    <x v="32"/>
    <x v="7"/>
    <x v="3"/>
    <n v="90"/>
    <x v="1"/>
    <x v="6"/>
  </r>
  <r>
    <n v="353"/>
    <x v="76"/>
    <n v="21999053706"/>
    <n v="3"/>
    <x v="32"/>
    <x v="3"/>
    <x v="0"/>
    <n v="135"/>
    <x v="1"/>
    <x v="0"/>
  </r>
  <r>
    <n v="354"/>
    <x v="61"/>
    <n v="31964913357"/>
    <n v="2"/>
    <x v="33"/>
    <x v="0"/>
    <x v="4"/>
    <n v="45"/>
    <x v="0"/>
    <x v="1"/>
  </r>
  <r>
    <n v="355"/>
    <x v="66"/>
    <n v="41969304776"/>
    <n v="4"/>
    <x v="33"/>
    <x v="0"/>
    <x v="0"/>
    <n v="90"/>
    <x v="0"/>
    <x v="6"/>
  </r>
  <r>
    <n v="356"/>
    <x v="30"/>
    <n v="11984841685"/>
    <n v="3"/>
    <x v="33"/>
    <x v="0"/>
    <x v="5"/>
    <n v="67.5"/>
    <x v="0"/>
    <x v="2"/>
  </r>
  <r>
    <n v="357"/>
    <x v="214"/>
    <n v="11976963181"/>
    <n v="3"/>
    <x v="33"/>
    <x v="0"/>
    <x v="1"/>
    <n v="67.5"/>
    <x v="0"/>
    <x v="2"/>
  </r>
  <r>
    <n v="358"/>
    <x v="215"/>
    <n v="51984507337"/>
    <n v="4"/>
    <x v="33"/>
    <x v="1"/>
    <x v="1"/>
    <n v="324"/>
    <x v="1"/>
    <x v="3"/>
  </r>
  <r>
    <n v="359"/>
    <x v="216"/>
    <n v="71971504394"/>
    <n v="4"/>
    <x v="33"/>
    <x v="3"/>
    <x v="0"/>
    <n v="180"/>
    <x v="1"/>
    <x v="5"/>
  </r>
  <r>
    <n v="360"/>
    <x v="13"/>
    <n v="21996815693"/>
    <n v="4"/>
    <x v="33"/>
    <x v="2"/>
    <x v="1"/>
    <n v="432"/>
    <x v="1"/>
    <x v="0"/>
  </r>
  <r>
    <n v="361"/>
    <x v="217"/>
    <n v="92982719764"/>
    <n v="3"/>
    <x v="33"/>
    <x v="10"/>
    <x v="1"/>
    <n v="135"/>
    <x v="0"/>
    <x v="11"/>
  </r>
  <r>
    <n v="362"/>
    <x v="24"/>
    <n v="21999249120"/>
    <n v="3"/>
    <x v="33"/>
    <x v="6"/>
    <x v="2"/>
    <n v="270"/>
    <x v="1"/>
    <x v="0"/>
  </r>
  <r>
    <n v="363"/>
    <x v="218"/>
    <n v="81965493821"/>
    <n v="3"/>
    <x v="33"/>
    <x v="6"/>
    <x v="3"/>
    <n v="270"/>
    <x v="1"/>
    <x v="4"/>
  </r>
  <r>
    <n v="364"/>
    <x v="76"/>
    <n v="11975143991"/>
    <n v="2"/>
    <x v="33"/>
    <x v="4"/>
    <x v="5"/>
    <n v="162"/>
    <x v="0"/>
    <x v="2"/>
  </r>
  <r>
    <n v="365"/>
    <x v="93"/>
    <n v="91973149694"/>
    <n v="4"/>
    <x v="33"/>
    <x v="3"/>
    <x v="0"/>
    <n v="180"/>
    <x v="1"/>
    <x v="8"/>
  </r>
  <r>
    <n v="366"/>
    <x v="71"/>
    <n v="81994509481"/>
    <n v="2"/>
    <x v="33"/>
    <x v="11"/>
    <x v="0"/>
    <n v="45"/>
    <x v="1"/>
    <x v="4"/>
  </r>
  <r>
    <n v="367"/>
    <x v="219"/>
    <n v="19981290214"/>
    <n v="2"/>
    <x v="33"/>
    <x v="4"/>
    <x v="1"/>
    <n v="162"/>
    <x v="0"/>
    <x v="2"/>
  </r>
  <r>
    <n v="368"/>
    <x v="96"/>
    <n v="21996778136"/>
    <n v="2"/>
    <x v="33"/>
    <x v="13"/>
    <x v="1"/>
    <n v="180"/>
    <x v="0"/>
    <x v="0"/>
  </r>
  <r>
    <n v="369"/>
    <x v="220"/>
    <n v="43996375397"/>
    <n v="1"/>
    <x v="34"/>
    <x v="0"/>
    <x v="1"/>
    <n v="25"/>
    <x v="0"/>
    <x v="6"/>
  </r>
  <r>
    <n v="370"/>
    <x v="140"/>
    <n v="11991724741"/>
    <n v="4"/>
    <x v="34"/>
    <x v="0"/>
    <x v="1"/>
    <n v="90"/>
    <x v="0"/>
    <x v="2"/>
  </r>
  <r>
    <n v="371"/>
    <x v="119"/>
    <n v="31989775522"/>
    <n v="1"/>
    <x v="34"/>
    <x v="1"/>
    <x v="4"/>
    <n v="90"/>
    <x v="1"/>
    <x v="1"/>
  </r>
  <r>
    <n v="372"/>
    <x v="221"/>
    <n v="31973567057"/>
    <n v="4"/>
    <x v="34"/>
    <x v="3"/>
    <x v="4"/>
    <n v="180"/>
    <x v="1"/>
    <x v="1"/>
  </r>
  <r>
    <n v="373"/>
    <x v="222"/>
    <n v="11979980227"/>
    <n v="4"/>
    <x v="34"/>
    <x v="1"/>
    <x v="5"/>
    <n v="324"/>
    <x v="1"/>
    <x v="2"/>
  </r>
  <r>
    <n v="374"/>
    <x v="33"/>
    <n v="91985046457"/>
    <n v="3"/>
    <x v="34"/>
    <x v="13"/>
    <x v="2"/>
    <n v="270"/>
    <x v="0"/>
    <x v="8"/>
  </r>
  <r>
    <n v="375"/>
    <x v="223"/>
    <n v="31980376917"/>
    <n v="1"/>
    <x v="34"/>
    <x v="11"/>
    <x v="2"/>
    <n v="25"/>
    <x v="1"/>
    <x v="1"/>
  </r>
  <r>
    <n v="376"/>
    <x v="165"/>
    <n v="21997332151"/>
    <n v="4"/>
    <x v="34"/>
    <x v="12"/>
    <x v="4"/>
    <n v="90"/>
    <x v="1"/>
    <x v="0"/>
  </r>
  <r>
    <n v="377"/>
    <x v="27"/>
    <n v="81987504949"/>
    <n v="4"/>
    <x v="34"/>
    <x v="13"/>
    <x v="0"/>
    <n v="360"/>
    <x v="0"/>
    <x v="4"/>
  </r>
  <r>
    <n v="378"/>
    <x v="89"/>
    <n v="11975734631"/>
    <n v="2"/>
    <x v="34"/>
    <x v="10"/>
    <x v="0"/>
    <n v="90"/>
    <x v="0"/>
    <x v="2"/>
  </r>
  <r>
    <n v="379"/>
    <x v="94"/>
    <n v="61981315546"/>
    <n v="1"/>
    <x v="34"/>
    <x v="1"/>
    <x v="2"/>
    <n v="90"/>
    <x v="1"/>
    <x v="7"/>
  </r>
  <r>
    <n v="380"/>
    <x v="39"/>
    <n v="71994382184"/>
    <n v="1"/>
    <x v="34"/>
    <x v="10"/>
    <x v="5"/>
    <n v="50"/>
    <x v="0"/>
    <x v="5"/>
  </r>
  <r>
    <n v="381"/>
    <x v="224"/>
    <n v="11947040812"/>
    <n v="3"/>
    <x v="35"/>
    <x v="0"/>
    <x v="1"/>
    <n v="67.5"/>
    <x v="0"/>
    <x v="2"/>
  </r>
  <r>
    <n v="382"/>
    <x v="225"/>
    <n v="34991988630"/>
    <n v="1"/>
    <x v="35"/>
    <x v="2"/>
    <x v="1"/>
    <n v="120"/>
    <x v="1"/>
    <x v="1"/>
  </r>
  <r>
    <n v="383"/>
    <x v="226"/>
    <n v="88981388576"/>
    <n v="1"/>
    <x v="35"/>
    <x v="9"/>
    <x v="1"/>
    <n v="80"/>
    <x v="0"/>
    <x v="16"/>
  </r>
  <r>
    <n v="384"/>
    <x v="36"/>
    <n v="11985798630"/>
    <n v="1"/>
    <x v="35"/>
    <x v="1"/>
    <x v="3"/>
    <n v="90"/>
    <x v="1"/>
    <x v="2"/>
  </r>
  <r>
    <n v="385"/>
    <x v="13"/>
    <n v="61986805065"/>
    <n v="3"/>
    <x v="35"/>
    <x v="1"/>
    <x v="3"/>
    <n v="243"/>
    <x v="1"/>
    <x v="7"/>
  </r>
  <r>
    <n v="386"/>
    <x v="133"/>
    <n v="31995115890"/>
    <n v="1"/>
    <x v="36"/>
    <x v="1"/>
    <x v="1"/>
    <n v="90"/>
    <x v="1"/>
    <x v="1"/>
  </r>
  <r>
    <n v="387"/>
    <x v="227"/>
    <n v="51985192214"/>
    <n v="3"/>
    <x v="36"/>
    <x v="3"/>
    <x v="1"/>
    <n v="135"/>
    <x v="1"/>
    <x v="3"/>
  </r>
  <r>
    <n v="388"/>
    <x v="228"/>
    <n v="51981961655"/>
    <n v="3"/>
    <x v="36"/>
    <x v="1"/>
    <x v="1"/>
    <n v="243"/>
    <x v="1"/>
    <x v="3"/>
  </r>
  <r>
    <n v="389"/>
    <x v="61"/>
    <n v="11991524043"/>
    <n v="2"/>
    <x v="36"/>
    <x v="12"/>
    <x v="0"/>
    <n v="45"/>
    <x v="1"/>
    <x v="2"/>
  </r>
  <r>
    <n v="390"/>
    <x v="229"/>
    <n v="61964058525"/>
    <n v="2"/>
    <x v="37"/>
    <x v="0"/>
    <x v="1"/>
    <n v="45"/>
    <x v="0"/>
    <x v="7"/>
  </r>
  <r>
    <n v="391"/>
    <x v="230"/>
    <n v="41988471162"/>
    <n v="1"/>
    <x v="37"/>
    <x v="3"/>
    <x v="0"/>
    <n v="50"/>
    <x v="1"/>
    <x v="6"/>
  </r>
  <r>
    <n v="392"/>
    <x v="21"/>
    <n v="61988684909"/>
    <n v="4"/>
    <x v="37"/>
    <x v="1"/>
    <x v="5"/>
    <n v="324"/>
    <x v="1"/>
    <x v="7"/>
  </r>
  <r>
    <n v="393"/>
    <x v="231"/>
    <n v="11954247337"/>
    <n v="2"/>
    <x v="37"/>
    <x v="3"/>
    <x v="0"/>
    <n v="90"/>
    <x v="1"/>
    <x v="2"/>
  </r>
  <r>
    <n v="394"/>
    <x v="232"/>
    <n v="77988678204"/>
    <n v="3"/>
    <x v="37"/>
    <x v="3"/>
    <x v="0"/>
    <n v="135"/>
    <x v="1"/>
    <x v="5"/>
  </r>
  <r>
    <n v="395"/>
    <x v="24"/>
    <n v="51965322446"/>
    <n v="3"/>
    <x v="37"/>
    <x v="2"/>
    <x v="0"/>
    <n v="324"/>
    <x v="1"/>
    <x v="3"/>
  </r>
  <r>
    <n v="396"/>
    <x v="233"/>
    <n v="91981496446"/>
    <n v="4"/>
    <x v="37"/>
    <x v="2"/>
    <x v="1"/>
    <n v="432"/>
    <x v="1"/>
    <x v="8"/>
  </r>
  <r>
    <n v="397"/>
    <x v="15"/>
    <n v="14996458329"/>
    <n v="2"/>
    <x v="37"/>
    <x v="3"/>
    <x v="4"/>
    <n v="90"/>
    <x v="1"/>
    <x v="2"/>
  </r>
  <r>
    <n v="398"/>
    <x v="197"/>
    <n v="92981941301"/>
    <n v="1"/>
    <x v="37"/>
    <x v="3"/>
    <x v="2"/>
    <n v="50"/>
    <x v="1"/>
    <x v="11"/>
  </r>
  <r>
    <n v="399"/>
    <x v="89"/>
    <n v="21998852702"/>
    <n v="1"/>
    <x v="37"/>
    <x v="7"/>
    <x v="5"/>
    <n v="25"/>
    <x v="1"/>
    <x v="0"/>
  </r>
  <r>
    <n v="400"/>
    <x v="27"/>
    <n v="41981080208"/>
    <n v="1"/>
    <x v="38"/>
    <x v="2"/>
    <x v="5"/>
    <n v="120"/>
    <x v="1"/>
    <x v="6"/>
  </r>
  <r>
    <n v="401"/>
    <x v="21"/>
    <n v="71982184548"/>
    <n v="1"/>
    <x v="38"/>
    <x v="1"/>
    <x v="1"/>
    <n v="90"/>
    <x v="1"/>
    <x v="5"/>
  </r>
  <r>
    <n v="402"/>
    <x v="55"/>
    <n v="81964070480"/>
    <n v="3"/>
    <x v="38"/>
    <x v="2"/>
    <x v="0"/>
    <n v="324"/>
    <x v="1"/>
    <x v="4"/>
  </r>
  <r>
    <n v="403"/>
    <x v="234"/>
    <n v="21971182836"/>
    <n v="3"/>
    <x v="38"/>
    <x v="4"/>
    <x v="4"/>
    <n v="243"/>
    <x v="0"/>
    <x v="0"/>
  </r>
  <r>
    <n v="404"/>
    <x v="44"/>
    <n v="16479137397"/>
    <n v="4"/>
    <x v="38"/>
    <x v="11"/>
    <x v="5"/>
    <n v="90"/>
    <x v="1"/>
    <x v="2"/>
  </r>
  <r>
    <n v="405"/>
    <x v="235"/>
    <n v="11985208601"/>
    <n v="3"/>
    <x v="38"/>
    <x v="10"/>
    <x v="0"/>
    <n v="135"/>
    <x v="0"/>
    <x v="2"/>
  </r>
  <r>
    <n v="406"/>
    <x v="236"/>
    <n v="31973958920"/>
    <n v="3"/>
    <x v="38"/>
    <x v="7"/>
    <x v="2"/>
    <n v="67.5"/>
    <x v="1"/>
    <x v="1"/>
  </r>
  <r>
    <n v="407"/>
    <x v="237"/>
    <n v="21996675909"/>
    <n v="1"/>
    <x v="38"/>
    <x v="3"/>
    <x v="0"/>
    <n v="50"/>
    <x v="1"/>
    <x v="0"/>
  </r>
  <r>
    <n v="408"/>
    <x v="110"/>
    <n v="31999909634"/>
    <n v="2"/>
    <x v="38"/>
    <x v="12"/>
    <x v="4"/>
    <n v="45"/>
    <x v="1"/>
    <x v="1"/>
  </r>
  <r>
    <n v="409"/>
    <x v="168"/>
    <n v="21985616395"/>
    <n v="2"/>
    <x v="39"/>
    <x v="0"/>
    <x v="4"/>
    <n v="45"/>
    <x v="0"/>
    <x v="0"/>
  </r>
  <r>
    <n v="410"/>
    <x v="238"/>
    <n v="41985977551"/>
    <n v="3"/>
    <x v="39"/>
    <x v="2"/>
    <x v="4"/>
    <n v="324"/>
    <x v="1"/>
    <x v="6"/>
  </r>
  <r>
    <n v="411"/>
    <x v="239"/>
    <n v="41979205570"/>
    <n v="3"/>
    <x v="39"/>
    <x v="2"/>
    <x v="0"/>
    <n v="324"/>
    <x v="1"/>
    <x v="6"/>
  </r>
  <r>
    <n v="412"/>
    <x v="3"/>
    <n v="71971182259"/>
    <n v="2"/>
    <x v="39"/>
    <x v="1"/>
    <x v="5"/>
    <n v="162"/>
    <x v="1"/>
    <x v="5"/>
  </r>
  <r>
    <n v="413"/>
    <x v="240"/>
    <n v="71976930283"/>
    <n v="3"/>
    <x v="39"/>
    <x v="3"/>
    <x v="2"/>
    <n v="135"/>
    <x v="1"/>
    <x v="5"/>
  </r>
  <r>
    <n v="414"/>
    <x v="37"/>
    <n v="51972634999"/>
    <n v="1"/>
    <x v="39"/>
    <x v="5"/>
    <x v="5"/>
    <n v="35"/>
    <x v="1"/>
    <x v="3"/>
  </r>
  <r>
    <n v="415"/>
    <x v="21"/>
    <n v="21998496895"/>
    <n v="4"/>
    <x v="39"/>
    <x v="1"/>
    <x v="3"/>
    <n v="324"/>
    <x v="1"/>
    <x v="0"/>
  </r>
  <r>
    <n v="416"/>
    <x v="241"/>
    <n v="31991464394"/>
    <n v="4"/>
    <x v="39"/>
    <x v="12"/>
    <x v="1"/>
    <n v="90"/>
    <x v="1"/>
    <x v="1"/>
  </r>
  <r>
    <n v="417"/>
    <x v="4"/>
    <n v="61994382958"/>
    <n v="3"/>
    <x v="39"/>
    <x v="4"/>
    <x v="2"/>
    <n v="243"/>
    <x v="0"/>
    <x v="7"/>
  </r>
  <r>
    <n v="418"/>
    <x v="242"/>
    <n v="81976816411"/>
    <n v="2"/>
    <x v="40"/>
    <x v="0"/>
    <x v="4"/>
    <n v="45"/>
    <x v="0"/>
    <x v="4"/>
  </r>
  <r>
    <n v="419"/>
    <x v="243"/>
    <n v="51992560807"/>
    <n v="3"/>
    <x v="40"/>
    <x v="0"/>
    <x v="4"/>
    <n v="67.5"/>
    <x v="0"/>
    <x v="3"/>
  </r>
  <r>
    <n v="420"/>
    <x v="7"/>
    <n v="83981620000"/>
    <n v="2"/>
    <x v="40"/>
    <x v="2"/>
    <x v="5"/>
    <n v="216"/>
    <x v="1"/>
    <x v="12"/>
  </r>
  <r>
    <n v="421"/>
    <x v="32"/>
    <n v="31999018689"/>
    <n v="3"/>
    <x v="40"/>
    <x v="2"/>
    <x v="1"/>
    <n v="324"/>
    <x v="1"/>
    <x v="1"/>
  </r>
  <r>
    <n v="422"/>
    <x v="50"/>
    <n v="71973909416"/>
    <n v="2"/>
    <x v="40"/>
    <x v="3"/>
    <x v="1"/>
    <n v="90"/>
    <x v="1"/>
    <x v="5"/>
  </r>
  <r>
    <n v="423"/>
    <x v="244"/>
    <n v="81971384937"/>
    <n v="4"/>
    <x v="40"/>
    <x v="2"/>
    <x v="4"/>
    <n v="432"/>
    <x v="1"/>
    <x v="4"/>
  </r>
  <r>
    <n v="424"/>
    <x v="245"/>
    <n v="16981170756"/>
    <n v="3"/>
    <x v="40"/>
    <x v="11"/>
    <x v="0"/>
    <n v="67.5"/>
    <x v="1"/>
    <x v="2"/>
  </r>
  <r>
    <n v="425"/>
    <x v="27"/>
    <n v="51981757614"/>
    <n v="4"/>
    <x v="40"/>
    <x v="8"/>
    <x v="1"/>
    <n v="180"/>
    <x v="0"/>
    <x v="3"/>
  </r>
  <r>
    <n v="426"/>
    <x v="246"/>
    <n v="12991631435"/>
    <n v="1"/>
    <x v="40"/>
    <x v="10"/>
    <x v="4"/>
    <n v="50"/>
    <x v="0"/>
    <x v="2"/>
  </r>
  <r>
    <n v="427"/>
    <x v="247"/>
    <n v="21978420383"/>
    <n v="2"/>
    <x v="40"/>
    <x v="13"/>
    <x v="2"/>
    <n v="180"/>
    <x v="0"/>
    <x v="0"/>
  </r>
  <r>
    <n v="428"/>
    <x v="52"/>
    <n v="24998546858"/>
    <n v="1"/>
    <x v="40"/>
    <x v="7"/>
    <x v="3"/>
    <n v="25"/>
    <x v="1"/>
    <x v="0"/>
  </r>
  <r>
    <n v="429"/>
    <x v="140"/>
    <n v="21970142709"/>
    <n v="4"/>
    <x v="40"/>
    <x v="2"/>
    <x v="2"/>
    <n v="432"/>
    <x v="1"/>
    <x v="0"/>
  </r>
  <r>
    <n v="430"/>
    <x v="14"/>
    <n v="71984614289"/>
    <n v="2"/>
    <x v="41"/>
    <x v="0"/>
    <x v="5"/>
    <n v="45"/>
    <x v="0"/>
    <x v="5"/>
  </r>
  <r>
    <n v="431"/>
    <x v="204"/>
    <n v="21998685599"/>
    <n v="2"/>
    <x v="41"/>
    <x v="0"/>
    <x v="5"/>
    <n v="45"/>
    <x v="0"/>
    <x v="0"/>
  </r>
  <r>
    <n v="432"/>
    <x v="27"/>
    <n v="51965774763"/>
    <n v="2"/>
    <x v="41"/>
    <x v="0"/>
    <x v="1"/>
    <n v="45"/>
    <x v="0"/>
    <x v="3"/>
  </r>
  <r>
    <n v="433"/>
    <x v="3"/>
    <n v="51972775969"/>
    <n v="3"/>
    <x v="41"/>
    <x v="3"/>
    <x v="4"/>
    <n v="135"/>
    <x v="1"/>
    <x v="3"/>
  </r>
  <r>
    <n v="434"/>
    <x v="98"/>
    <n v="41964250914"/>
    <n v="1"/>
    <x v="41"/>
    <x v="1"/>
    <x v="4"/>
    <n v="90"/>
    <x v="1"/>
    <x v="6"/>
  </r>
  <r>
    <n v="435"/>
    <x v="77"/>
    <n v="24988780979"/>
    <n v="3"/>
    <x v="41"/>
    <x v="2"/>
    <x v="0"/>
    <n v="324"/>
    <x v="1"/>
    <x v="0"/>
  </r>
  <r>
    <n v="436"/>
    <x v="248"/>
    <n v="19992470500"/>
    <n v="2"/>
    <x v="41"/>
    <x v="3"/>
    <x v="3"/>
    <n v="90"/>
    <x v="1"/>
    <x v="2"/>
  </r>
  <r>
    <n v="437"/>
    <x v="76"/>
    <n v="79996776895"/>
    <n v="4"/>
    <x v="41"/>
    <x v="3"/>
    <x v="1"/>
    <n v="180"/>
    <x v="1"/>
    <x v="17"/>
  </r>
  <r>
    <n v="438"/>
    <x v="21"/>
    <n v="71993699014"/>
    <n v="1"/>
    <x v="41"/>
    <x v="5"/>
    <x v="3"/>
    <n v="35"/>
    <x v="1"/>
    <x v="5"/>
  </r>
  <r>
    <n v="439"/>
    <x v="249"/>
    <n v="35999242138"/>
    <n v="3"/>
    <x v="41"/>
    <x v="4"/>
    <x v="4"/>
    <n v="243"/>
    <x v="0"/>
    <x v="1"/>
  </r>
  <r>
    <n v="440"/>
    <x v="250"/>
    <n v="21999979370"/>
    <n v="4"/>
    <x v="41"/>
    <x v="12"/>
    <x v="1"/>
    <n v="90"/>
    <x v="1"/>
    <x v="0"/>
  </r>
  <r>
    <n v="441"/>
    <x v="239"/>
    <n v="11969420973"/>
    <n v="3"/>
    <x v="41"/>
    <x v="6"/>
    <x v="0"/>
    <n v="270"/>
    <x v="1"/>
    <x v="2"/>
  </r>
  <r>
    <n v="442"/>
    <x v="55"/>
    <n v="61981131656"/>
    <n v="2"/>
    <x v="42"/>
    <x v="3"/>
    <x v="5"/>
    <n v="90"/>
    <x v="1"/>
    <x v="7"/>
  </r>
  <r>
    <n v="443"/>
    <x v="251"/>
    <n v="21998136931"/>
    <n v="3"/>
    <x v="42"/>
    <x v="11"/>
    <x v="5"/>
    <n v="67.5"/>
    <x v="1"/>
    <x v="0"/>
  </r>
  <r>
    <n v="444"/>
    <x v="94"/>
    <n v="91969002096"/>
    <n v="1"/>
    <x v="42"/>
    <x v="10"/>
    <x v="1"/>
    <n v="50"/>
    <x v="0"/>
    <x v="8"/>
  </r>
  <r>
    <n v="445"/>
    <x v="77"/>
    <n v="41976083395"/>
    <n v="2"/>
    <x v="42"/>
    <x v="3"/>
    <x v="4"/>
    <n v="90"/>
    <x v="1"/>
    <x v="6"/>
  </r>
  <r>
    <n v="446"/>
    <x v="202"/>
    <n v="91978429769"/>
    <n v="4"/>
    <x v="42"/>
    <x v="0"/>
    <x v="3"/>
    <n v="90"/>
    <x v="0"/>
    <x v="8"/>
  </r>
  <r>
    <n v="447"/>
    <x v="154"/>
    <n v="71991845642"/>
    <n v="3"/>
    <x v="42"/>
    <x v="3"/>
    <x v="2"/>
    <n v="135"/>
    <x v="1"/>
    <x v="5"/>
  </r>
  <r>
    <n v="448"/>
    <x v="33"/>
    <n v="81987540048"/>
    <n v="3"/>
    <x v="43"/>
    <x v="0"/>
    <x v="1"/>
    <n v="67.5"/>
    <x v="0"/>
    <x v="4"/>
  </r>
  <r>
    <n v="449"/>
    <x v="192"/>
    <n v="11983831217"/>
    <n v="3"/>
    <x v="43"/>
    <x v="0"/>
    <x v="1"/>
    <n v="67.5"/>
    <x v="0"/>
    <x v="2"/>
  </r>
  <r>
    <n v="450"/>
    <x v="171"/>
    <n v="32999354763"/>
    <n v="4"/>
    <x v="43"/>
    <x v="3"/>
    <x v="4"/>
    <n v="180"/>
    <x v="1"/>
    <x v="1"/>
  </r>
  <r>
    <n v="451"/>
    <x v="27"/>
    <n v="41969081627"/>
    <n v="3"/>
    <x v="43"/>
    <x v="2"/>
    <x v="4"/>
    <n v="324"/>
    <x v="1"/>
    <x v="6"/>
  </r>
  <r>
    <n v="452"/>
    <x v="140"/>
    <n v="27992369764"/>
    <n v="2"/>
    <x v="43"/>
    <x v="1"/>
    <x v="4"/>
    <n v="162"/>
    <x v="1"/>
    <x v="15"/>
  </r>
  <r>
    <n v="453"/>
    <x v="252"/>
    <n v="11971444227"/>
    <n v="2"/>
    <x v="43"/>
    <x v="3"/>
    <x v="4"/>
    <n v="90"/>
    <x v="1"/>
    <x v="2"/>
  </r>
  <r>
    <n v="454"/>
    <x v="253"/>
    <n v="61985196672"/>
    <n v="2"/>
    <x v="43"/>
    <x v="3"/>
    <x v="4"/>
    <n v="90"/>
    <x v="1"/>
    <x v="7"/>
  </r>
  <r>
    <n v="455"/>
    <x v="254"/>
    <n v="21999665977"/>
    <n v="4"/>
    <x v="43"/>
    <x v="1"/>
    <x v="5"/>
    <n v="324"/>
    <x v="1"/>
    <x v="0"/>
  </r>
  <r>
    <n v="456"/>
    <x v="143"/>
    <n v="21996974909"/>
    <n v="4"/>
    <x v="43"/>
    <x v="2"/>
    <x v="0"/>
    <n v="432"/>
    <x v="1"/>
    <x v="0"/>
  </r>
  <r>
    <n v="457"/>
    <x v="140"/>
    <n v="41971843181"/>
    <n v="2"/>
    <x v="43"/>
    <x v="10"/>
    <x v="5"/>
    <n v="90"/>
    <x v="0"/>
    <x v="6"/>
  </r>
  <r>
    <n v="458"/>
    <x v="34"/>
    <n v="62998312184"/>
    <n v="4"/>
    <x v="43"/>
    <x v="10"/>
    <x v="4"/>
    <n v="180"/>
    <x v="0"/>
    <x v="10"/>
  </r>
  <r>
    <n v="459"/>
    <x v="204"/>
    <n v="21988687680"/>
    <n v="3"/>
    <x v="43"/>
    <x v="13"/>
    <x v="1"/>
    <n v="270"/>
    <x v="0"/>
    <x v="0"/>
  </r>
  <r>
    <n v="460"/>
    <x v="255"/>
    <n v="21979539442"/>
    <n v="2"/>
    <x v="43"/>
    <x v="12"/>
    <x v="3"/>
    <n v="45"/>
    <x v="1"/>
    <x v="0"/>
  </r>
  <r>
    <n v="461"/>
    <x v="199"/>
    <n v="83987794192"/>
    <n v="3"/>
    <x v="43"/>
    <x v="2"/>
    <x v="3"/>
    <n v="324"/>
    <x v="1"/>
    <x v="12"/>
  </r>
  <r>
    <n v="462"/>
    <x v="230"/>
    <n v="81969081849"/>
    <n v="2"/>
    <x v="43"/>
    <x v="9"/>
    <x v="1"/>
    <n v="144"/>
    <x v="0"/>
    <x v="4"/>
  </r>
  <r>
    <n v="463"/>
    <x v="256"/>
    <n v="81996963487"/>
    <n v="1"/>
    <x v="43"/>
    <x v="0"/>
    <x v="1"/>
    <n v="25"/>
    <x v="0"/>
    <x v="4"/>
  </r>
  <r>
    <n v="464"/>
    <x v="257"/>
    <n v="11965149551"/>
    <n v="1"/>
    <x v="43"/>
    <x v="13"/>
    <x v="1"/>
    <n v="100"/>
    <x v="0"/>
    <x v="2"/>
  </r>
  <r>
    <n v="465"/>
    <x v="202"/>
    <n v="61994862184"/>
    <n v="3"/>
    <x v="43"/>
    <x v="6"/>
    <x v="3"/>
    <n v="270"/>
    <x v="1"/>
    <x v="7"/>
  </r>
  <r>
    <n v="466"/>
    <x v="165"/>
    <n v="21967514909"/>
    <n v="4"/>
    <x v="43"/>
    <x v="4"/>
    <x v="1"/>
    <n v="324"/>
    <x v="0"/>
    <x v="0"/>
  </r>
  <r>
    <n v="467"/>
    <x v="3"/>
    <n v="21999890095"/>
    <n v="1"/>
    <x v="44"/>
    <x v="3"/>
    <x v="0"/>
    <n v="50"/>
    <x v="1"/>
    <x v="0"/>
  </r>
  <r>
    <n v="468"/>
    <x v="23"/>
    <n v="21989852184"/>
    <n v="1"/>
    <x v="44"/>
    <x v="1"/>
    <x v="4"/>
    <n v="90"/>
    <x v="1"/>
    <x v="0"/>
  </r>
  <r>
    <n v="469"/>
    <x v="258"/>
    <n v="35999637504"/>
    <n v="4"/>
    <x v="44"/>
    <x v="1"/>
    <x v="1"/>
    <n v="324"/>
    <x v="1"/>
    <x v="1"/>
  </r>
  <r>
    <n v="470"/>
    <x v="24"/>
    <n v="41967206500"/>
    <n v="1"/>
    <x v="44"/>
    <x v="2"/>
    <x v="1"/>
    <n v="120"/>
    <x v="1"/>
    <x v="6"/>
  </r>
  <r>
    <n v="471"/>
    <x v="160"/>
    <n v="21998569120"/>
    <n v="4"/>
    <x v="44"/>
    <x v="8"/>
    <x v="2"/>
    <n v="180"/>
    <x v="0"/>
    <x v="0"/>
  </r>
  <r>
    <n v="472"/>
    <x v="20"/>
    <n v="81991046738"/>
    <n v="1"/>
    <x v="45"/>
    <x v="0"/>
    <x v="4"/>
    <n v="25"/>
    <x v="0"/>
    <x v="4"/>
  </r>
  <r>
    <n v="473"/>
    <x v="259"/>
    <n v="31980637429"/>
    <n v="2"/>
    <x v="45"/>
    <x v="1"/>
    <x v="0"/>
    <n v="162"/>
    <x v="1"/>
    <x v="1"/>
  </r>
  <r>
    <n v="474"/>
    <x v="203"/>
    <n v="21996013551"/>
    <n v="3"/>
    <x v="45"/>
    <x v="2"/>
    <x v="1"/>
    <n v="324"/>
    <x v="1"/>
    <x v="0"/>
  </r>
  <r>
    <n v="475"/>
    <x v="201"/>
    <n v="21985744454"/>
    <n v="4"/>
    <x v="45"/>
    <x v="3"/>
    <x v="1"/>
    <n v="180"/>
    <x v="1"/>
    <x v="0"/>
  </r>
  <r>
    <n v="476"/>
    <x v="260"/>
    <n v="21969352078"/>
    <n v="4"/>
    <x v="45"/>
    <x v="2"/>
    <x v="0"/>
    <n v="432"/>
    <x v="1"/>
    <x v="0"/>
  </r>
  <r>
    <n v="477"/>
    <x v="261"/>
    <n v="11989579868"/>
    <n v="3"/>
    <x v="45"/>
    <x v="3"/>
    <x v="5"/>
    <n v="135"/>
    <x v="1"/>
    <x v="2"/>
  </r>
  <r>
    <n v="478"/>
    <x v="108"/>
    <n v="71968695915"/>
    <n v="2"/>
    <x v="45"/>
    <x v="1"/>
    <x v="3"/>
    <n v="162"/>
    <x v="1"/>
    <x v="5"/>
  </r>
  <r>
    <n v="479"/>
    <x v="45"/>
    <n v="21999199039"/>
    <n v="4"/>
    <x v="45"/>
    <x v="2"/>
    <x v="1"/>
    <n v="432"/>
    <x v="1"/>
    <x v="0"/>
  </r>
  <r>
    <n v="480"/>
    <x v="262"/>
    <n v="35999188984"/>
    <n v="3"/>
    <x v="45"/>
    <x v="6"/>
    <x v="1"/>
    <n v="270"/>
    <x v="1"/>
    <x v="1"/>
  </r>
  <r>
    <n v="481"/>
    <x v="28"/>
    <n v="71985978568"/>
    <n v="1"/>
    <x v="45"/>
    <x v="3"/>
    <x v="0"/>
    <n v="50"/>
    <x v="1"/>
    <x v="5"/>
  </r>
  <r>
    <n v="482"/>
    <x v="263"/>
    <n v="61991436255"/>
    <n v="2"/>
    <x v="45"/>
    <x v="4"/>
    <x v="0"/>
    <n v="162"/>
    <x v="0"/>
    <x v="7"/>
  </r>
  <r>
    <n v="483"/>
    <x v="264"/>
    <n v="11964050678"/>
    <n v="3"/>
    <x v="45"/>
    <x v="2"/>
    <x v="5"/>
    <n v="324"/>
    <x v="1"/>
    <x v="2"/>
  </r>
  <r>
    <n v="484"/>
    <x v="237"/>
    <n v="21997334289"/>
    <n v="4"/>
    <x v="45"/>
    <x v="11"/>
    <x v="0"/>
    <n v="90"/>
    <x v="1"/>
    <x v="0"/>
  </r>
  <r>
    <n v="485"/>
    <x v="265"/>
    <n v="81964991627"/>
    <n v="4"/>
    <x v="45"/>
    <x v="10"/>
    <x v="0"/>
    <n v="180"/>
    <x v="0"/>
    <x v="4"/>
  </r>
  <r>
    <n v="486"/>
    <x v="266"/>
    <n v="62996425152"/>
    <n v="1"/>
    <x v="45"/>
    <x v="1"/>
    <x v="3"/>
    <n v="90"/>
    <x v="1"/>
    <x v="10"/>
  </r>
  <r>
    <n v="487"/>
    <x v="19"/>
    <n v="11965868630"/>
    <n v="3"/>
    <x v="46"/>
    <x v="0"/>
    <x v="5"/>
    <n v="67.5"/>
    <x v="0"/>
    <x v="2"/>
  </r>
  <r>
    <n v="488"/>
    <x v="20"/>
    <n v="35999245050"/>
    <n v="1"/>
    <x v="46"/>
    <x v="1"/>
    <x v="2"/>
    <n v="90"/>
    <x v="1"/>
    <x v="1"/>
  </r>
  <r>
    <n v="489"/>
    <x v="267"/>
    <n v="19981294949"/>
    <n v="3"/>
    <x v="46"/>
    <x v="10"/>
    <x v="5"/>
    <n v="135"/>
    <x v="0"/>
    <x v="2"/>
  </r>
  <r>
    <n v="490"/>
    <x v="102"/>
    <n v="71980413305"/>
    <n v="3"/>
    <x v="46"/>
    <x v="4"/>
    <x v="2"/>
    <n v="243"/>
    <x v="0"/>
    <x v="5"/>
  </r>
  <r>
    <n v="491"/>
    <x v="70"/>
    <n v="21993294415"/>
    <n v="1"/>
    <x v="46"/>
    <x v="2"/>
    <x v="4"/>
    <n v="120"/>
    <x v="1"/>
    <x v="0"/>
  </r>
  <r>
    <n v="492"/>
    <x v="268"/>
    <n v="11970516555"/>
    <n v="3"/>
    <x v="46"/>
    <x v="6"/>
    <x v="4"/>
    <n v="270"/>
    <x v="1"/>
    <x v="2"/>
  </r>
  <r>
    <n v="493"/>
    <x v="19"/>
    <n v="11989309779"/>
    <n v="4"/>
    <x v="46"/>
    <x v="12"/>
    <x v="3"/>
    <n v="90"/>
    <x v="1"/>
    <x v="2"/>
  </r>
  <r>
    <n v="494"/>
    <x v="15"/>
    <n v="71980183923"/>
    <n v="1"/>
    <x v="46"/>
    <x v="8"/>
    <x v="0"/>
    <n v="50"/>
    <x v="0"/>
    <x v="5"/>
  </r>
  <r>
    <n v="495"/>
    <x v="269"/>
    <n v="61975481418"/>
    <n v="3"/>
    <x v="47"/>
    <x v="0"/>
    <x v="4"/>
    <n v="67.5"/>
    <x v="0"/>
    <x v="7"/>
  </r>
  <r>
    <n v="496"/>
    <x v="214"/>
    <n v="41976767438"/>
    <n v="3"/>
    <x v="47"/>
    <x v="0"/>
    <x v="4"/>
    <n v="67.5"/>
    <x v="0"/>
    <x v="6"/>
  </r>
  <r>
    <n v="497"/>
    <x v="96"/>
    <n v="85988428889"/>
    <n v="4"/>
    <x v="47"/>
    <x v="3"/>
    <x v="4"/>
    <n v="180"/>
    <x v="1"/>
    <x v="16"/>
  </r>
  <r>
    <n v="498"/>
    <x v="3"/>
    <n v="31967339079"/>
    <n v="4"/>
    <x v="47"/>
    <x v="3"/>
    <x v="0"/>
    <n v="180"/>
    <x v="1"/>
    <x v="1"/>
  </r>
  <r>
    <n v="499"/>
    <x v="270"/>
    <n v="21999028568"/>
    <n v="3"/>
    <x v="47"/>
    <x v="1"/>
    <x v="4"/>
    <n v="243"/>
    <x v="1"/>
    <x v="0"/>
  </r>
  <r>
    <n v="500"/>
    <x v="239"/>
    <n v="41973600907"/>
    <n v="3"/>
    <x v="47"/>
    <x v="1"/>
    <x v="4"/>
    <n v="243"/>
    <x v="1"/>
    <x v="6"/>
  </r>
  <r>
    <n v="501"/>
    <x v="165"/>
    <n v="51987821978"/>
    <n v="6"/>
    <x v="47"/>
    <x v="2"/>
    <x v="1"/>
    <n v="648"/>
    <x v="1"/>
    <x v="3"/>
  </r>
  <r>
    <n v="502"/>
    <x v="56"/>
    <n v="21997665693"/>
    <n v="1"/>
    <x v="47"/>
    <x v="10"/>
    <x v="2"/>
    <n v="50"/>
    <x v="0"/>
    <x v="0"/>
  </r>
  <r>
    <n v="503"/>
    <x v="271"/>
    <n v="41991526669"/>
    <n v="4"/>
    <x v="47"/>
    <x v="12"/>
    <x v="5"/>
    <n v="90"/>
    <x v="1"/>
    <x v="6"/>
  </r>
  <r>
    <n v="504"/>
    <x v="272"/>
    <n v="71982644724"/>
    <n v="1"/>
    <x v="47"/>
    <x v="2"/>
    <x v="4"/>
    <n v="120"/>
    <x v="1"/>
    <x v="5"/>
  </r>
  <r>
    <n v="505"/>
    <x v="273"/>
    <n v="21985199828"/>
    <n v="1"/>
    <x v="47"/>
    <x v="12"/>
    <x v="2"/>
    <n v="25"/>
    <x v="1"/>
    <x v="0"/>
  </r>
  <r>
    <n v="506"/>
    <x v="274"/>
    <n v="91985047524"/>
    <n v="1"/>
    <x v="48"/>
    <x v="2"/>
    <x v="0"/>
    <n v="120"/>
    <x v="1"/>
    <x v="8"/>
  </r>
  <r>
    <n v="507"/>
    <x v="98"/>
    <n v="84998526749"/>
    <n v="4"/>
    <x v="48"/>
    <x v="1"/>
    <x v="4"/>
    <n v="324"/>
    <x v="1"/>
    <x v="14"/>
  </r>
  <r>
    <n v="508"/>
    <x v="96"/>
    <n v="21982850764"/>
    <n v="2"/>
    <x v="48"/>
    <x v="3"/>
    <x v="1"/>
    <n v="90"/>
    <x v="1"/>
    <x v="0"/>
  </r>
  <r>
    <n v="509"/>
    <x v="275"/>
    <n v="11973868903"/>
    <n v="4"/>
    <x v="48"/>
    <x v="3"/>
    <x v="0"/>
    <n v="180"/>
    <x v="1"/>
    <x v="2"/>
  </r>
  <r>
    <n v="510"/>
    <x v="168"/>
    <n v="81968749779"/>
    <n v="1"/>
    <x v="48"/>
    <x v="3"/>
    <x v="4"/>
    <n v="50"/>
    <x v="1"/>
    <x v="4"/>
  </r>
  <r>
    <n v="511"/>
    <x v="27"/>
    <n v="11981967976"/>
    <n v="3"/>
    <x v="48"/>
    <x v="3"/>
    <x v="4"/>
    <n v="135"/>
    <x v="1"/>
    <x v="2"/>
  </r>
  <r>
    <n v="512"/>
    <x v="27"/>
    <n v="51983029056"/>
    <n v="10"/>
    <x v="48"/>
    <x v="1"/>
    <x v="1"/>
    <n v="810"/>
    <x v="1"/>
    <x v="3"/>
  </r>
  <r>
    <n v="513"/>
    <x v="60"/>
    <n v="24981532836"/>
    <n v="3"/>
    <x v="48"/>
    <x v="1"/>
    <x v="3"/>
    <n v="243"/>
    <x v="1"/>
    <x v="0"/>
  </r>
  <r>
    <n v="514"/>
    <x v="23"/>
    <n v="51976082478"/>
    <n v="4"/>
    <x v="48"/>
    <x v="11"/>
    <x v="3"/>
    <n v="90"/>
    <x v="1"/>
    <x v="3"/>
  </r>
  <r>
    <n v="515"/>
    <x v="276"/>
    <n v="19983589715"/>
    <n v="1"/>
    <x v="48"/>
    <x v="9"/>
    <x v="2"/>
    <n v="80"/>
    <x v="0"/>
    <x v="2"/>
  </r>
  <r>
    <n v="516"/>
    <x v="277"/>
    <n v="91980503935"/>
    <n v="4"/>
    <x v="48"/>
    <x v="11"/>
    <x v="3"/>
    <n v="90"/>
    <x v="1"/>
    <x v="8"/>
  </r>
  <r>
    <n v="517"/>
    <x v="19"/>
    <n v="31979774900"/>
    <n v="3"/>
    <x v="48"/>
    <x v="11"/>
    <x v="0"/>
    <n v="67.5"/>
    <x v="1"/>
    <x v="1"/>
  </r>
  <r>
    <n v="518"/>
    <x v="278"/>
    <n v="91993602836"/>
    <n v="2"/>
    <x v="48"/>
    <x v="2"/>
    <x v="4"/>
    <n v="216"/>
    <x v="1"/>
    <x v="8"/>
  </r>
  <r>
    <n v="519"/>
    <x v="279"/>
    <n v="11973841088"/>
    <n v="3"/>
    <x v="48"/>
    <x v="9"/>
    <x v="5"/>
    <n v="216"/>
    <x v="0"/>
    <x v="2"/>
  </r>
  <r>
    <n v="520"/>
    <x v="211"/>
    <n v="51991722760"/>
    <n v="4"/>
    <x v="48"/>
    <x v="7"/>
    <x v="5"/>
    <n v="90"/>
    <x v="1"/>
    <x v="3"/>
  </r>
  <r>
    <n v="521"/>
    <x v="229"/>
    <n v="81972587524"/>
    <n v="3"/>
    <x v="49"/>
    <x v="0"/>
    <x v="1"/>
    <n v="67.5"/>
    <x v="0"/>
    <x v="4"/>
  </r>
  <r>
    <n v="522"/>
    <x v="39"/>
    <n v="11989305446"/>
    <n v="3"/>
    <x v="49"/>
    <x v="0"/>
    <x v="5"/>
    <n v="67.5"/>
    <x v="0"/>
    <x v="2"/>
  </r>
  <r>
    <n v="523"/>
    <x v="280"/>
    <n v="41969915008"/>
    <n v="1"/>
    <x v="49"/>
    <x v="3"/>
    <x v="1"/>
    <n v="50"/>
    <x v="1"/>
    <x v="6"/>
  </r>
  <r>
    <n v="524"/>
    <x v="281"/>
    <n v="21997069494"/>
    <n v="2"/>
    <x v="49"/>
    <x v="1"/>
    <x v="4"/>
    <n v="162"/>
    <x v="1"/>
    <x v="0"/>
  </r>
  <r>
    <n v="525"/>
    <x v="282"/>
    <n v="71987204799"/>
    <n v="4"/>
    <x v="49"/>
    <x v="2"/>
    <x v="5"/>
    <n v="432"/>
    <x v="1"/>
    <x v="5"/>
  </r>
  <r>
    <n v="526"/>
    <x v="34"/>
    <n v="81975858668"/>
    <n v="4"/>
    <x v="49"/>
    <x v="1"/>
    <x v="0"/>
    <n v="324"/>
    <x v="1"/>
    <x v="4"/>
  </r>
  <r>
    <n v="527"/>
    <x v="283"/>
    <n v="21997664641"/>
    <n v="4"/>
    <x v="49"/>
    <x v="1"/>
    <x v="4"/>
    <n v="324"/>
    <x v="1"/>
    <x v="0"/>
  </r>
  <r>
    <n v="528"/>
    <x v="48"/>
    <n v="91985367337"/>
    <n v="3"/>
    <x v="49"/>
    <x v="3"/>
    <x v="0"/>
    <n v="135"/>
    <x v="1"/>
    <x v="8"/>
  </r>
  <r>
    <n v="529"/>
    <x v="33"/>
    <n v="24992883551"/>
    <n v="4"/>
    <x v="49"/>
    <x v="2"/>
    <x v="5"/>
    <n v="432"/>
    <x v="1"/>
    <x v="0"/>
  </r>
  <r>
    <n v="530"/>
    <x v="284"/>
    <n v="81965032005"/>
    <n v="2"/>
    <x v="49"/>
    <x v="1"/>
    <x v="0"/>
    <n v="162"/>
    <x v="1"/>
    <x v="4"/>
  </r>
  <r>
    <n v="531"/>
    <x v="90"/>
    <n v="79988763058"/>
    <n v="2"/>
    <x v="49"/>
    <x v="6"/>
    <x v="5"/>
    <n v="180"/>
    <x v="1"/>
    <x v="17"/>
  </r>
  <r>
    <n v="532"/>
    <x v="94"/>
    <n v="18319173856"/>
    <n v="4"/>
    <x v="49"/>
    <x v="11"/>
    <x v="0"/>
    <n v="90"/>
    <x v="1"/>
    <x v="2"/>
  </r>
  <r>
    <n v="533"/>
    <x v="34"/>
    <n v="21997154763"/>
    <n v="1"/>
    <x v="50"/>
    <x v="0"/>
    <x v="5"/>
    <n v="25"/>
    <x v="0"/>
    <x v="0"/>
  </r>
  <r>
    <n v="534"/>
    <x v="285"/>
    <n v="83998442542"/>
    <n v="3"/>
    <x v="50"/>
    <x v="0"/>
    <x v="1"/>
    <n v="67.5"/>
    <x v="0"/>
    <x v="12"/>
  </r>
  <r>
    <n v="535"/>
    <x v="286"/>
    <n v="61982859187"/>
    <n v="1"/>
    <x v="50"/>
    <x v="1"/>
    <x v="0"/>
    <n v="90"/>
    <x v="1"/>
    <x v="7"/>
  </r>
  <r>
    <n v="536"/>
    <x v="121"/>
    <n v="55981342895"/>
    <n v="2"/>
    <x v="50"/>
    <x v="1"/>
    <x v="0"/>
    <n v="162"/>
    <x v="1"/>
    <x v="3"/>
  </r>
  <r>
    <n v="537"/>
    <x v="13"/>
    <n v="71987221670"/>
    <n v="3"/>
    <x v="50"/>
    <x v="2"/>
    <x v="2"/>
    <n v="324"/>
    <x v="1"/>
    <x v="5"/>
  </r>
  <r>
    <n v="538"/>
    <x v="42"/>
    <n v="12991885994"/>
    <n v="1"/>
    <x v="50"/>
    <x v="5"/>
    <x v="2"/>
    <n v="35"/>
    <x v="1"/>
    <x v="2"/>
  </r>
  <r>
    <n v="539"/>
    <x v="287"/>
    <n v="21964821066"/>
    <n v="1"/>
    <x v="50"/>
    <x v="5"/>
    <x v="2"/>
    <n v="35"/>
    <x v="1"/>
    <x v="0"/>
  </r>
  <r>
    <n v="540"/>
    <x v="288"/>
    <n v="61967389022"/>
    <n v="3"/>
    <x v="50"/>
    <x v="11"/>
    <x v="5"/>
    <n v="67.5"/>
    <x v="1"/>
    <x v="7"/>
  </r>
  <r>
    <n v="541"/>
    <x v="91"/>
    <n v="41993307588"/>
    <n v="4"/>
    <x v="50"/>
    <x v="12"/>
    <x v="1"/>
    <n v="90"/>
    <x v="1"/>
    <x v="6"/>
  </r>
  <r>
    <n v="542"/>
    <x v="255"/>
    <n v="81969351579"/>
    <n v="3"/>
    <x v="50"/>
    <x v="13"/>
    <x v="4"/>
    <n v="270"/>
    <x v="0"/>
    <x v="4"/>
  </r>
  <r>
    <n v="543"/>
    <x v="151"/>
    <n v="11985977608"/>
    <n v="3"/>
    <x v="50"/>
    <x v="12"/>
    <x v="3"/>
    <n v="67.5"/>
    <x v="1"/>
    <x v="2"/>
  </r>
  <r>
    <n v="544"/>
    <x v="27"/>
    <n v="62998315977"/>
    <n v="1"/>
    <x v="50"/>
    <x v="8"/>
    <x v="0"/>
    <n v="50"/>
    <x v="0"/>
    <x v="10"/>
  </r>
  <r>
    <n v="545"/>
    <x v="77"/>
    <n v="11993959449"/>
    <n v="3"/>
    <x v="51"/>
    <x v="0"/>
    <x v="1"/>
    <n v="67.5"/>
    <x v="0"/>
    <x v="2"/>
  </r>
  <r>
    <n v="546"/>
    <x v="61"/>
    <n v="24988456457"/>
    <n v="2"/>
    <x v="51"/>
    <x v="1"/>
    <x v="4"/>
    <n v="162"/>
    <x v="1"/>
    <x v="0"/>
  </r>
  <r>
    <n v="547"/>
    <x v="4"/>
    <n v="14996479655"/>
    <n v="1"/>
    <x v="51"/>
    <x v="3"/>
    <x v="5"/>
    <n v="50"/>
    <x v="1"/>
    <x v="2"/>
  </r>
  <r>
    <n v="548"/>
    <x v="14"/>
    <n v="21983835909"/>
    <n v="4"/>
    <x v="51"/>
    <x v="1"/>
    <x v="4"/>
    <n v="324"/>
    <x v="1"/>
    <x v="0"/>
  </r>
  <r>
    <n v="549"/>
    <x v="289"/>
    <n v="51969800302"/>
    <n v="1"/>
    <x v="51"/>
    <x v="2"/>
    <x v="5"/>
    <n v="120"/>
    <x v="1"/>
    <x v="3"/>
  </r>
  <r>
    <n v="550"/>
    <x v="94"/>
    <n v="91983028140"/>
    <n v="2"/>
    <x v="51"/>
    <x v="1"/>
    <x v="2"/>
    <n v="162"/>
    <x v="1"/>
    <x v="8"/>
  </r>
  <r>
    <n v="551"/>
    <x v="290"/>
    <n v="91984233390"/>
    <n v="1"/>
    <x v="51"/>
    <x v="2"/>
    <x v="1"/>
    <n v="120"/>
    <x v="1"/>
    <x v="8"/>
  </r>
  <r>
    <n v="552"/>
    <x v="291"/>
    <n v="51979673937"/>
    <n v="4"/>
    <x v="51"/>
    <x v="6"/>
    <x v="5"/>
    <n v="360"/>
    <x v="1"/>
    <x v="3"/>
  </r>
  <r>
    <n v="553"/>
    <x v="69"/>
    <n v="43996226519"/>
    <n v="2"/>
    <x v="52"/>
    <x v="2"/>
    <x v="1"/>
    <n v="216"/>
    <x v="1"/>
    <x v="6"/>
  </r>
  <r>
    <n v="554"/>
    <x v="292"/>
    <n v="61992694227"/>
    <n v="3"/>
    <x v="52"/>
    <x v="1"/>
    <x v="1"/>
    <n v="243"/>
    <x v="1"/>
    <x v="7"/>
  </r>
  <r>
    <n v="555"/>
    <x v="144"/>
    <n v="51993537525"/>
    <n v="2"/>
    <x v="52"/>
    <x v="3"/>
    <x v="5"/>
    <n v="90"/>
    <x v="1"/>
    <x v="3"/>
  </r>
  <r>
    <n v="556"/>
    <x v="23"/>
    <n v="41975449828"/>
    <n v="1"/>
    <x v="52"/>
    <x v="13"/>
    <x v="4"/>
    <n v="100"/>
    <x v="0"/>
    <x v="6"/>
  </r>
  <r>
    <n v="557"/>
    <x v="77"/>
    <n v="41964052245"/>
    <n v="2"/>
    <x v="52"/>
    <x v="13"/>
    <x v="4"/>
    <n v="180"/>
    <x v="0"/>
    <x v="6"/>
  </r>
  <r>
    <n v="558"/>
    <x v="36"/>
    <n v="21996603714"/>
    <n v="3"/>
    <x v="52"/>
    <x v="2"/>
    <x v="1"/>
    <n v="324"/>
    <x v="1"/>
    <x v="0"/>
  </r>
  <r>
    <n v="559"/>
    <x v="28"/>
    <n v="67992924374"/>
    <n v="4"/>
    <x v="52"/>
    <x v="12"/>
    <x v="4"/>
    <n v="90"/>
    <x v="1"/>
    <x v="9"/>
  </r>
  <r>
    <n v="560"/>
    <x v="121"/>
    <n v="75932618211"/>
    <n v="3"/>
    <x v="52"/>
    <x v="6"/>
    <x v="2"/>
    <n v="270"/>
    <x v="1"/>
    <x v="5"/>
  </r>
  <r>
    <n v="561"/>
    <x v="211"/>
    <n v="21996967977"/>
    <n v="4"/>
    <x v="52"/>
    <x v="3"/>
    <x v="0"/>
    <n v="180"/>
    <x v="1"/>
    <x v="0"/>
  </r>
  <r>
    <n v="562"/>
    <x v="293"/>
    <n v="71968055513"/>
    <n v="2"/>
    <x v="52"/>
    <x v="0"/>
    <x v="2"/>
    <n v="45"/>
    <x v="0"/>
    <x v="5"/>
  </r>
  <r>
    <n v="563"/>
    <x v="279"/>
    <n v="11991750942"/>
    <n v="1"/>
    <x v="52"/>
    <x v="2"/>
    <x v="0"/>
    <n v="120"/>
    <x v="1"/>
    <x v="2"/>
  </r>
  <r>
    <n v="564"/>
    <x v="277"/>
    <n v="12996496554"/>
    <n v="1"/>
    <x v="52"/>
    <x v="3"/>
    <x v="1"/>
    <n v="50"/>
    <x v="1"/>
    <x v="2"/>
  </r>
  <r>
    <n v="565"/>
    <x v="66"/>
    <n v="21968346282"/>
    <n v="4"/>
    <x v="52"/>
    <x v="13"/>
    <x v="1"/>
    <n v="360"/>
    <x v="0"/>
    <x v="0"/>
  </r>
  <r>
    <n v="566"/>
    <x v="294"/>
    <n v="51982181654"/>
    <n v="1"/>
    <x v="53"/>
    <x v="0"/>
    <x v="0"/>
    <n v="25"/>
    <x v="0"/>
    <x v="3"/>
  </r>
  <r>
    <n v="567"/>
    <x v="295"/>
    <n v="21964961182"/>
    <n v="2"/>
    <x v="53"/>
    <x v="2"/>
    <x v="5"/>
    <n v="216"/>
    <x v="1"/>
    <x v="0"/>
  </r>
  <r>
    <n v="568"/>
    <x v="113"/>
    <n v="21996371182"/>
    <n v="4"/>
    <x v="53"/>
    <x v="1"/>
    <x v="4"/>
    <n v="324"/>
    <x v="1"/>
    <x v="0"/>
  </r>
  <r>
    <n v="569"/>
    <x v="296"/>
    <n v="71994731818"/>
    <n v="1"/>
    <x v="53"/>
    <x v="1"/>
    <x v="2"/>
    <n v="90"/>
    <x v="1"/>
    <x v="5"/>
  </r>
  <r>
    <n v="570"/>
    <x v="70"/>
    <n v="24988421088"/>
    <n v="3"/>
    <x v="53"/>
    <x v="4"/>
    <x v="5"/>
    <n v="243"/>
    <x v="0"/>
    <x v="0"/>
  </r>
  <r>
    <n v="571"/>
    <x v="23"/>
    <n v="41988479172"/>
    <n v="2"/>
    <x v="53"/>
    <x v="1"/>
    <x v="5"/>
    <n v="162"/>
    <x v="1"/>
    <x v="6"/>
  </r>
  <r>
    <n v="572"/>
    <x v="297"/>
    <n v="61981643102"/>
    <n v="3"/>
    <x v="53"/>
    <x v="5"/>
    <x v="4"/>
    <n v="94.5"/>
    <x v="1"/>
    <x v="7"/>
  </r>
  <r>
    <n v="573"/>
    <x v="192"/>
    <n v="81988329639"/>
    <n v="2"/>
    <x v="54"/>
    <x v="0"/>
    <x v="0"/>
    <n v="45"/>
    <x v="0"/>
    <x v="4"/>
  </r>
  <r>
    <n v="574"/>
    <x v="298"/>
    <n v="71984254757"/>
    <n v="2"/>
    <x v="54"/>
    <x v="0"/>
    <x v="5"/>
    <n v="45"/>
    <x v="0"/>
    <x v="5"/>
  </r>
  <r>
    <n v="575"/>
    <x v="299"/>
    <n v="43996228140"/>
    <n v="2"/>
    <x v="54"/>
    <x v="3"/>
    <x v="4"/>
    <n v="90"/>
    <x v="1"/>
    <x v="6"/>
  </r>
  <r>
    <n v="576"/>
    <x v="55"/>
    <n v="21997519187"/>
    <n v="1"/>
    <x v="54"/>
    <x v="3"/>
    <x v="5"/>
    <n v="50"/>
    <x v="1"/>
    <x v="0"/>
  </r>
  <r>
    <n v="577"/>
    <x v="45"/>
    <n v="11970518828"/>
    <n v="2"/>
    <x v="54"/>
    <x v="1"/>
    <x v="4"/>
    <n v="162"/>
    <x v="1"/>
    <x v="2"/>
  </r>
  <r>
    <n v="578"/>
    <x v="279"/>
    <n v="51971398402"/>
    <n v="3"/>
    <x v="54"/>
    <x v="10"/>
    <x v="5"/>
    <n v="135"/>
    <x v="0"/>
    <x v="3"/>
  </r>
  <r>
    <n v="579"/>
    <x v="169"/>
    <n v="11984124761"/>
    <n v="2"/>
    <x v="55"/>
    <x v="0"/>
    <x v="0"/>
    <n v="45"/>
    <x v="0"/>
    <x v="2"/>
  </r>
  <r>
    <n v="580"/>
    <x v="140"/>
    <n v="81985749999"/>
    <n v="2"/>
    <x v="55"/>
    <x v="1"/>
    <x v="4"/>
    <n v="162"/>
    <x v="1"/>
    <x v="4"/>
  </r>
  <r>
    <n v="581"/>
    <x v="61"/>
    <n v="21995928295"/>
    <n v="2"/>
    <x v="55"/>
    <x v="2"/>
    <x v="5"/>
    <n v="216"/>
    <x v="1"/>
    <x v="0"/>
  </r>
  <r>
    <n v="582"/>
    <x v="300"/>
    <n v="21996425008"/>
    <n v="4"/>
    <x v="55"/>
    <x v="11"/>
    <x v="1"/>
    <n v="90"/>
    <x v="1"/>
    <x v="0"/>
  </r>
  <r>
    <n v="583"/>
    <x v="301"/>
    <n v="11983669696"/>
    <n v="2"/>
    <x v="55"/>
    <x v="11"/>
    <x v="4"/>
    <n v="45"/>
    <x v="1"/>
    <x v="2"/>
  </r>
  <r>
    <n v="584"/>
    <x v="27"/>
    <n v="91994389370"/>
    <n v="1"/>
    <x v="55"/>
    <x v="11"/>
    <x v="3"/>
    <n v="25"/>
    <x v="1"/>
    <x v="8"/>
  </r>
  <r>
    <n v="585"/>
    <x v="140"/>
    <n v="31992090780"/>
    <n v="3"/>
    <x v="55"/>
    <x v="10"/>
    <x v="3"/>
    <n v="135"/>
    <x v="0"/>
    <x v="1"/>
  </r>
  <r>
    <n v="586"/>
    <x v="24"/>
    <n v="11980064716"/>
    <n v="3"/>
    <x v="55"/>
    <x v="1"/>
    <x v="1"/>
    <n v="243"/>
    <x v="1"/>
    <x v="2"/>
  </r>
  <r>
    <n v="587"/>
    <x v="302"/>
    <n v="91994507976"/>
    <n v="3"/>
    <x v="55"/>
    <x v="7"/>
    <x v="3"/>
    <n v="67.5"/>
    <x v="1"/>
    <x v="8"/>
  </r>
  <r>
    <n v="588"/>
    <x v="1"/>
    <n v="91994289039"/>
    <n v="2"/>
    <x v="56"/>
    <x v="0"/>
    <x v="1"/>
    <n v="45"/>
    <x v="0"/>
    <x v="8"/>
  </r>
  <r>
    <n v="589"/>
    <x v="211"/>
    <n v="19982917681"/>
    <n v="1"/>
    <x v="56"/>
    <x v="1"/>
    <x v="0"/>
    <n v="90"/>
    <x v="1"/>
    <x v="2"/>
  </r>
  <r>
    <n v="590"/>
    <x v="303"/>
    <n v="91975444066"/>
    <n v="2"/>
    <x v="56"/>
    <x v="2"/>
    <x v="4"/>
    <n v="216"/>
    <x v="1"/>
    <x v="8"/>
  </r>
  <r>
    <n v="591"/>
    <x v="77"/>
    <n v="31983699873"/>
    <n v="3"/>
    <x v="56"/>
    <x v="2"/>
    <x v="1"/>
    <n v="324"/>
    <x v="1"/>
    <x v="1"/>
  </r>
  <r>
    <n v="592"/>
    <x v="90"/>
    <n v="19996624696"/>
    <n v="7"/>
    <x v="56"/>
    <x v="2"/>
    <x v="1"/>
    <n v="756"/>
    <x v="1"/>
    <x v="2"/>
  </r>
  <r>
    <n v="593"/>
    <x v="304"/>
    <n v="21997949370"/>
    <n v="3"/>
    <x v="56"/>
    <x v="11"/>
    <x v="2"/>
    <n v="67.5"/>
    <x v="1"/>
    <x v="0"/>
  </r>
  <r>
    <n v="594"/>
    <x v="198"/>
    <n v="75999565755"/>
    <n v="2"/>
    <x v="56"/>
    <x v="2"/>
    <x v="5"/>
    <n v="216"/>
    <x v="1"/>
    <x v="5"/>
  </r>
  <r>
    <n v="595"/>
    <x v="305"/>
    <n v="91989450632"/>
    <n v="4"/>
    <x v="56"/>
    <x v="3"/>
    <x v="1"/>
    <n v="180"/>
    <x v="1"/>
    <x v="8"/>
  </r>
  <r>
    <n v="596"/>
    <x v="306"/>
    <n v="21996604799"/>
    <n v="2"/>
    <x v="56"/>
    <x v="12"/>
    <x v="2"/>
    <n v="45"/>
    <x v="1"/>
    <x v="0"/>
  </r>
  <r>
    <n v="597"/>
    <x v="307"/>
    <n v="51972586931"/>
    <n v="1"/>
    <x v="56"/>
    <x v="9"/>
    <x v="4"/>
    <n v="80"/>
    <x v="0"/>
    <x v="3"/>
  </r>
  <r>
    <n v="598"/>
    <x v="140"/>
    <n v="41972765896"/>
    <n v="4"/>
    <x v="56"/>
    <x v="9"/>
    <x v="0"/>
    <n v="288"/>
    <x v="0"/>
    <x v="6"/>
  </r>
  <r>
    <n v="599"/>
    <x v="308"/>
    <n v="21987940699"/>
    <n v="3"/>
    <x v="56"/>
    <x v="6"/>
    <x v="3"/>
    <n v="270"/>
    <x v="1"/>
    <x v="0"/>
  </r>
  <r>
    <n v="600"/>
    <x v="309"/>
    <n v="61981230756"/>
    <n v="1"/>
    <x v="57"/>
    <x v="0"/>
    <x v="4"/>
    <n v="25"/>
    <x v="0"/>
    <x v="7"/>
  </r>
  <r>
    <n v="601"/>
    <x v="70"/>
    <n v="51987947608"/>
    <n v="1"/>
    <x v="57"/>
    <x v="2"/>
    <x v="5"/>
    <n v="120"/>
    <x v="1"/>
    <x v="3"/>
  </r>
  <r>
    <n v="602"/>
    <x v="37"/>
    <n v="44984518889"/>
    <n v="4"/>
    <x v="57"/>
    <x v="3"/>
    <x v="5"/>
    <n v="180"/>
    <x v="1"/>
    <x v="6"/>
  </r>
  <r>
    <n v="603"/>
    <x v="255"/>
    <n v="83987791406"/>
    <n v="2"/>
    <x v="57"/>
    <x v="2"/>
    <x v="5"/>
    <n v="216"/>
    <x v="1"/>
    <x v="12"/>
  </r>
  <r>
    <n v="604"/>
    <x v="211"/>
    <n v="31991460780"/>
    <n v="3"/>
    <x v="57"/>
    <x v="2"/>
    <x v="4"/>
    <n v="324"/>
    <x v="1"/>
    <x v="1"/>
  </r>
  <r>
    <n v="605"/>
    <x v="69"/>
    <n v="21988678188"/>
    <n v="3"/>
    <x v="57"/>
    <x v="0"/>
    <x v="1"/>
    <n v="67.5"/>
    <x v="0"/>
    <x v="0"/>
  </r>
  <r>
    <n v="606"/>
    <x v="231"/>
    <n v="21999692373"/>
    <n v="2"/>
    <x v="57"/>
    <x v="12"/>
    <x v="5"/>
    <n v="45"/>
    <x v="1"/>
    <x v="0"/>
  </r>
  <r>
    <n v="607"/>
    <x v="310"/>
    <n v="21997944719"/>
    <n v="4"/>
    <x v="57"/>
    <x v="12"/>
    <x v="1"/>
    <n v="90"/>
    <x v="1"/>
    <x v="0"/>
  </r>
  <r>
    <n v="608"/>
    <x v="311"/>
    <n v="61967330915"/>
    <n v="2"/>
    <x v="57"/>
    <x v="10"/>
    <x v="2"/>
    <n v="90"/>
    <x v="0"/>
    <x v="7"/>
  </r>
  <r>
    <n v="609"/>
    <x v="312"/>
    <n v="41984506038"/>
    <n v="4"/>
    <x v="57"/>
    <x v="9"/>
    <x v="1"/>
    <n v="288"/>
    <x v="0"/>
    <x v="6"/>
  </r>
  <r>
    <n v="610"/>
    <x v="313"/>
    <n v="91992353410"/>
    <n v="3"/>
    <x v="57"/>
    <x v="2"/>
    <x v="2"/>
    <n v="324"/>
    <x v="1"/>
    <x v="8"/>
  </r>
  <r>
    <n v="611"/>
    <x v="314"/>
    <n v="35984046976"/>
    <n v="4"/>
    <x v="57"/>
    <x v="6"/>
    <x v="4"/>
    <n v="360"/>
    <x v="1"/>
    <x v="1"/>
  </r>
  <r>
    <n v="612"/>
    <x v="23"/>
    <n v="91995849367"/>
    <n v="2"/>
    <x v="57"/>
    <x v="3"/>
    <x v="0"/>
    <n v="90"/>
    <x v="1"/>
    <x v="8"/>
  </r>
  <r>
    <n v="613"/>
    <x v="315"/>
    <n v="71995921536"/>
    <n v="2"/>
    <x v="58"/>
    <x v="3"/>
    <x v="5"/>
    <n v="90"/>
    <x v="1"/>
    <x v="5"/>
  </r>
  <r>
    <n v="614"/>
    <x v="3"/>
    <n v="19999743655"/>
    <n v="3"/>
    <x v="58"/>
    <x v="3"/>
    <x v="5"/>
    <n v="135"/>
    <x v="1"/>
    <x v="2"/>
  </r>
  <r>
    <n v="615"/>
    <x v="316"/>
    <n v="41979770914"/>
    <n v="3"/>
    <x v="58"/>
    <x v="4"/>
    <x v="2"/>
    <n v="243"/>
    <x v="0"/>
    <x v="6"/>
  </r>
  <r>
    <n v="616"/>
    <x v="165"/>
    <n v="51967456583"/>
    <n v="3"/>
    <x v="58"/>
    <x v="13"/>
    <x v="5"/>
    <n v="270"/>
    <x v="0"/>
    <x v="3"/>
  </r>
  <r>
    <n v="617"/>
    <x v="33"/>
    <n v="21985495772"/>
    <n v="2"/>
    <x v="58"/>
    <x v="11"/>
    <x v="2"/>
    <n v="45"/>
    <x v="1"/>
    <x v="0"/>
  </r>
  <r>
    <n v="618"/>
    <x v="105"/>
    <n v="21998560915"/>
    <n v="1"/>
    <x v="58"/>
    <x v="6"/>
    <x v="0"/>
    <n v="100"/>
    <x v="1"/>
    <x v="0"/>
  </r>
  <r>
    <n v="619"/>
    <x v="317"/>
    <n v="53999916738"/>
    <n v="4"/>
    <x v="58"/>
    <x v="13"/>
    <x v="3"/>
    <n v="360"/>
    <x v="0"/>
    <x v="3"/>
  </r>
  <r>
    <n v="620"/>
    <x v="27"/>
    <n v="91966129769"/>
    <n v="3"/>
    <x v="59"/>
    <x v="0"/>
    <x v="4"/>
    <n v="67.5"/>
    <x v="0"/>
    <x v="8"/>
  </r>
  <r>
    <n v="621"/>
    <x v="19"/>
    <n v="91993729014"/>
    <n v="1"/>
    <x v="59"/>
    <x v="3"/>
    <x v="1"/>
    <n v="50"/>
    <x v="1"/>
    <x v="8"/>
  </r>
  <r>
    <n v="622"/>
    <x v="318"/>
    <n v="24988454249"/>
    <n v="2"/>
    <x v="59"/>
    <x v="1"/>
    <x v="0"/>
    <n v="162"/>
    <x v="1"/>
    <x v="0"/>
  </r>
  <r>
    <n v="623"/>
    <x v="50"/>
    <n v="21980505604"/>
    <n v="4"/>
    <x v="59"/>
    <x v="2"/>
    <x v="0"/>
    <n v="432"/>
    <x v="1"/>
    <x v="0"/>
  </r>
  <r>
    <n v="624"/>
    <x v="319"/>
    <n v="71994487462"/>
    <n v="4"/>
    <x v="59"/>
    <x v="2"/>
    <x v="1"/>
    <n v="432"/>
    <x v="1"/>
    <x v="5"/>
  </r>
  <r>
    <n v="625"/>
    <x v="33"/>
    <n v="31999904249"/>
    <n v="1"/>
    <x v="59"/>
    <x v="1"/>
    <x v="1"/>
    <n v="90"/>
    <x v="1"/>
    <x v="1"/>
  </r>
  <r>
    <n v="626"/>
    <x v="96"/>
    <n v="41992744966"/>
    <n v="3"/>
    <x v="59"/>
    <x v="1"/>
    <x v="0"/>
    <n v="243"/>
    <x v="1"/>
    <x v="6"/>
  </r>
  <r>
    <n v="627"/>
    <x v="320"/>
    <n v="31969012288"/>
    <n v="3"/>
    <x v="59"/>
    <x v="3"/>
    <x v="0"/>
    <n v="135"/>
    <x v="1"/>
    <x v="1"/>
  </r>
  <r>
    <n v="628"/>
    <x v="291"/>
    <n v="91965176555"/>
    <n v="2"/>
    <x v="59"/>
    <x v="2"/>
    <x v="5"/>
    <n v="216"/>
    <x v="1"/>
    <x v="8"/>
  </r>
  <r>
    <n v="629"/>
    <x v="203"/>
    <n v="81980837713"/>
    <n v="1"/>
    <x v="59"/>
    <x v="12"/>
    <x v="2"/>
    <n v="25"/>
    <x v="1"/>
    <x v="4"/>
  </r>
  <r>
    <n v="630"/>
    <x v="321"/>
    <n v="31988853381"/>
    <n v="4"/>
    <x v="59"/>
    <x v="3"/>
    <x v="5"/>
    <n v="180"/>
    <x v="1"/>
    <x v="1"/>
  </r>
  <r>
    <n v="631"/>
    <x v="322"/>
    <n v="91993621359"/>
    <n v="3"/>
    <x v="59"/>
    <x v="11"/>
    <x v="0"/>
    <n v="67.5"/>
    <x v="1"/>
    <x v="8"/>
  </r>
  <r>
    <n v="632"/>
    <x v="174"/>
    <n v="32999355604"/>
    <n v="2"/>
    <x v="59"/>
    <x v="6"/>
    <x v="5"/>
    <n v="180"/>
    <x v="1"/>
    <x v="1"/>
  </r>
  <r>
    <n v="633"/>
    <x v="323"/>
    <n v="71994666446"/>
    <n v="3"/>
    <x v="59"/>
    <x v="9"/>
    <x v="1"/>
    <n v="216"/>
    <x v="0"/>
    <x v="5"/>
  </r>
  <r>
    <n v="634"/>
    <x v="15"/>
    <n v="31980699917"/>
    <n v="2"/>
    <x v="59"/>
    <x v="9"/>
    <x v="3"/>
    <n v="144"/>
    <x v="0"/>
    <x v="1"/>
  </r>
  <r>
    <n v="635"/>
    <x v="324"/>
    <n v="61979844838"/>
    <n v="2"/>
    <x v="59"/>
    <x v="13"/>
    <x v="3"/>
    <n v="180"/>
    <x v="0"/>
    <x v="7"/>
  </r>
  <r>
    <n v="636"/>
    <x v="325"/>
    <n v="85997334915"/>
    <n v="3"/>
    <x v="59"/>
    <x v="0"/>
    <x v="3"/>
    <n v="67.5"/>
    <x v="0"/>
    <x v="16"/>
  </r>
  <r>
    <n v="637"/>
    <x v="326"/>
    <n v="61970393990"/>
    <n v="4"/>
    <x v="60"/>
    <x v="3"/>
    <x v="4"/>
    <n v="180"/>
    <x v="1"/>
    <x v="7"/>
  </r>
  <r>
    <n v="638"/>
    <x v="327"/>
    <n v="75991922895"/>
    <n v="1"/>
    <x v="60"/>
    <x v="1"/>
    <x v="5"/>
    <n v="90"/>
    <x v="1"/>
    <x v="5"/>
  </r>
  <r>
    <n v="639"/>
    <x v="47"/>
    <n v="81988965994"/>
    <n v="3"/>
    <x v="60"/>
    <x v="1"/>
    <x v="4"/>
    <n v="243"/>
    <x v="1"/>
    <x v="4"/>
  </r>
  <r>
    <n v="640"/>
    <x v="203"/>
    <n v="17997084558"/>
    <n v="3"/>
    <x v="60"/>
    <x v="2"/>
    <x v="5"/>
    <n v="324"/>
    <x v="1"/>
    <x v="2"/>
  </r>
  <r>
    <n v="641"/>
    <x v="56"/>
    <n v="61976742096"/>
    <n v="4"/>
    <x v="60"/>
    <x v="2"/>
    <x v="1"/>
    <n v="432"/>
    <x v="1"/>
    <x v="7"/>
  </r>
  <r>
    <n v="642"/>
    <x v="40"/>
    <n v="11992063140"/>
    <n v="4"/>
    <x v="60"/>
    <x v="1"/>
    <x v="1"/>
    <n v="324"/>
    <x v="1"/>
    <x v="2"/>
  </r>
  <r>
    <n v="643"/>
    <x v="229"/>
    <n v="51994249677"/>
    <n v="3"/>
    <x v="60"/>
    <x v="8"/>
    <x v="4"/>
    <n v="135"/>
    <x v="0"/>
    <x v="3"/>
  </r>
  <r>
    <n v="644"/>
    <x v="13"/>
    <n v="71990553842"/>
    <n v="3"/>
    <x v="60"/>
    <x v="0"/>
    <x v="1"/>
    <n v="67.5"/>
    <x v="0"/>
    <x v="5"/>
  </r>
  <r>
    <n v="645"/>
    <x v="328"/>
    <n v="71967503080"/>
    <n v="4"/>
    <x v="60"/>
    <x v="2"/>
    <x v="2"/>
    <n v="432"/>
    <x v="1"/>
    <x v="5"/>
  </r>
  <r>
    <n v="646"/>
    <x v="329"/>
    <n v="21992097827"/>
    <n v="3"/>
    <x v="60"/>
    <x v="6"/>
    <x v="4"/>
    <n v="270"/>
    <x v="1"/>
    <x v="0"/>
  </r>
  <r>
    <n v="647"/>
    <x v="76"/>
    <n v="21999955570"/>
    <n v="2"/>
    <x v="60"/>
    <x v="1"/>
    <x v="4"/>
    <n v="162"/>
    <x v="1"/>
    <x v="0"/>
  </r>
  <r>
    <n v="648"/>
    <x v="229"/>
    <n v="21996971188"/>
    <n v="4"/>
    <x v="61"/>
    <x v="0"/>
    <x v="5"/>
    <n v="90"/>
    <x v="0"/>
    <x v="0"/>
  </r>
  <r>
    <n v="649"/>
    <x v="245"/>
    <n v="81986196890"/>
    <n v="2"/>
    <x v="61"/>
    <x v="1"/>
    <x v="0"/>
    <n v="162"/>
    <x v="1"/>
    <x v="4"/>
  </r>
  <r>
    <n v="650"/>
    <x v="91"/>
    <n v="21999955130"/>
    <n v="4"/>
    <x v="61"/>
    <x v="1"/>
    <x v="1"/>
    <n v="324"/>
    <x v="1"/>
    <x v="0"/>
  </r>
  <r>
    <n v="651"/>
    <x v="330"/>
    <n v="86994832288"/>
    <n v="1"/>
    <x v="61"/>
    <x v="3"/>
    <x v="3"/>
    <n v="50"/>
    <x v="1"/>
    <x v="19"/>
  </r>
  <r>
    <n v="652"/>
    <x v="30"/>
    <n v="19998665850"/>
    <n v="7"/>
    <x v="61"/>
    <x v="0"/>
    <x v="3"/>
    <n v="157.5"/>
    <x v="0"/>
    <x v="2"/>
  </r>
  <r>
    <n v="653"/>
    <x v="331"/>
    <n v="31986782003"/>
    <n v="4"/>
    <x v="61"/>
    <x v="11"/>
    <x v="4"/>
    <n v="90"/>
    <x v="1"/>
    <x v="1"/>
  </r>
  <r>
    <n v="654"/>
    <x v="82"/>
    <n v="41987396500"/>
    <n v="1"/>
    <x v="61"/>
    <x v="7"/>
    <x v="1"/>
    <n v="25"/>
    <x v="1"/>
    <x v="6"/>
  </r>
  <r>
    <n v="655"/>
    <x v="165"/>
    <n v="75932610701"/>
    <n v="3"/>
    <x v="61"/>
    <x v="4"/>
    <x v="4"/>
    <n v="243"/>
    <x v="0"/>
    <x v="5"/>
  </r>
  <r>
    <n v="656"/>
    <x v="332"/>
    <n v="31971184894"/>
    <n v="2"/>
    <x v="62"/>
    <x v="7"/>
    <x v="4"/>
    <n v="45"/>
    <x v="1"/>
    <x v="1"/>
  </r>
  <r>
    <n v="657"/>
    <x v="333"/>
    <n v="21998525521"/>
    <n v="3"/>
    <x v="62"/>
    <x v="13"/>
    <x v="0"/>
    <n v="270"/>
    <x v="0"/>
    <x v="0"/>
  </r>
  <r>
    <n v="658"/>
    <x v="279"/>
    <n v="21987558656"/>
    <n v="8"/>
    <x v="63"/>
    <x v="3"/>
    <x v="1"/>
    <n v="360"/>
    <x v="1"/>
    <x v="0"/>
  </r>
  <r>
    <n v="659"/>
    <x v="40"/>
    <n v="11949726804"/>
    <n v="2"/>
    <x v="64"/>
    <x v="1"/>
    <x v="5"/>
    <n v="162"/>
    <x v="1"/>
    <x v="2"/>
  </r>
  <r>
    <n v="660"/>
    <x v="141"/>
    <n v="11972338447"/>
    <n v="4"/>
    <x v="64"/>
    <x v="2"/>
    <x v="5"/>
    <n v="432"/>
    <x v="1"/>
    <x v="2"/>
  </r>
  <r>
    <n v="661"/>
    <x v="76"/>
    <n v="51969660327"/>
    <n v="3"/>
    <x v="64"/>
    <x v="9"/>
    <x v="5"/>
    <n v="216"/>
    <x v="0"/>
    <x v="3"/>
  </r>
  <r>
    <n v="662"/>
    <x v="334"/>
    <n v="31971067861"/>
    <n v="4"/>
    <x v="64"/>
    <x v="0"/>
    <x v="2"/>
    <n v="90"/>
    <x v="0"/>
    <x v="1"/>
  </r>
  <r>
    <n v="663"/>
    <x v="140"/>
    <n v="91992357588"/>
    <n v="2"/>
    <x v="65"/>
    <x v="1"/>
    <x v="5"/>
    <n v="162"/>
    <x v="1"/>
    <x v="8"/>
  </r>
  <r>
    <n v="664"/>
    <x v="32"/>
    <n v="21996977700"/>
    <n v="3"/>
    <x v="65"/>
    <x v="10"/>
    <x v="4"/>
    <n v="135"/>
    <x v="0"/>
    <x v="0"/>
  </r>
  <r>
    <n v="665"/>
    <x v="335"/>
    <n v="91981496672"/>
    <n v="1"/>
    <x v="66"/>
    <x v="2"/>
    <x v="4"/>
    <n v="120"/>
    <x v="1"/>
    <x v="8"/>
  </r>
  <r>
    <n v="666"/>
    <x v="336"/>
    <n v="11982409280"/>
    <n v="4"/>
    <x v="66"/>
    <x v="3"/>
    <x v="1"/>
    <n v="180"/>
    <x v="1"/>
    <x v="2"/>
  </r>
  <r>
    <n v="667"/>
    <x v="55"/>
    <n v="71983919554"/>
    <n v="1"/>
    <x v="66"/>
    <x v="2"/>
    <x v="3"/>
    <n v="120"/>
    <x v="1"/>
    <x v="5"/>
  </r>
  <r>
    <n v="668"/>
    <x v="317"/>
    <n v="53999454947"/>
    <n v="4"/>
    <x v="66"/>
    <x v="6"/>
    <x v="4"/>
    <n v="360"/>
    <x v="1"/>
    <x v="3"/>
  </r>
  <r>
    <n v="669"/>
    <x v="11"/>
    <n v="21995481301"/>
    <n v="2"/>
    <x v="67"/>
    <x v="3"/>
    <x v="0"/>
    <n v="90"/>
    <x v="1"/>
    <x v="0"/>
  </r>
  <r>
    <n v="670"/>
    <x v="19"/>
    <n v="21994500132"/>
    <n v="2"/>
    <x v="67"/>
    <x v="6"/>
    <x v="2"/>
    <n v="180"/>
    <x v="1"/>
    <x v="0"/>
  </r>
  <r>
    <n v="671"/>
    <x v="77"/>
    <n v="31992940837"/>
    <n v="6"/>
    <x v="68"/>
    <x v="13"/>
    <x v="0"/>
    <n v="540"/>
    <x v="0"/>
    <x v="1"/>
  </r>
  <r>
    <n v="672"/>
    <x v="337"/>
    <n v="31982338060"/>
    <n v="3"/>
    <x v="69"/>
    <x v="1"/>
    <x v="1"/>
    <n v="243"/>
    <x v="1"/>
    <x v="1"/>
  </r>
  <r>
    <n v="673"/>
    <x v="229"/>
    <n v="91970396351"/>
    <n v="1"/>
    <x v="70"/>
    <x v="0"/>
    <x v="1"/>
    <n v="25"/>
    <x v="0"/>
    <x v="8"/>
  </r>
  <r>
    <n v="674"/>
    <x v="338"/>
    <n v="41990058084"/>
    <n v="1"/>
    <x v="70"/>
    <x v="8"/>
    <x v="2"/>
    <n v="50"/>
    <x v="0"/>
    <x v="6"/>
  </r>
  <r>
    <n v="675"/>
    <x v="76"/>
    <n v="21996421734"/>
    <n v="8"/>
    <x v="70"/>
    <x v="13"/>
    <x v="2"/>
    <n v="720"/>
    <x v="0"/>
    <x v="0"/>
  </r>
  <r>
    <n v="676"/>
    <x v="55"/>
    <n v="11971779172"/>
    <n v="4"/>
    <x v="71"/>
    <x v="0"/>
    <x v="4"/>
    <n v="90"/>
    <x v="0"/>
    <x v="2"/>
  </r>
  <r>
    <n v="677"/>
    <x v="61"/>
    <n v="41987220336"/>
    <n v="1"/>
    <x v="72"/>
    <x v="0"/>
    <x v="4"/>
    <n v="25"/>
    <x v="0"/>
    <x v="6"/>
  </r>
  <r>
    <n v="678"/>
    <x v="91"/>
    <n v="31995384227"/>
    <n v="1"/>
    <x v="72"/>
    <x v="2"/>
    <x v="5"/>
    <n v="120"/>
    <x v="1"/>
    <x v="1"/>
  </r>
  <r>
    <n v="679"/>
    <x v="339"/>
    <n v="91985318500"/>
    <n v="1"/>
    <x v="72"/>
    <x v="0"/>
    <x v="3"/>
    <n v="25"/>
    <x v="0"/>
    <x v="8"/>
  </r>
  <r>
    <n v="680"/>
    <x v="340"/>
    <n v="61991997353"/>
    <n v="8"/>
    <x v="73"/>
    <x v="2"/>
    <x v="4"/>
    <n v="864"/>
    <x v="1"/>
    <x v="7"/>
  </r>
  <r>
    <n v="681"/>
    <x v="341"/>
    <n v="19997384103"/>
    <n v="4"/>
    <x v="73"/>
    <x v="2"/>
    <x v="0"/>
    <n v="432"/>
    <x v="1"/>
    <x v="2"/>
  </r>
  <r>
    <n v="682"/>
    <x v="342"/>
    <n v="34999950907"/>
    <n v="1"/>
    <x v="74"/>
    <x v="3"/>
    <x v="1"/>
    <n v="50"/>
    <x v="1"/>
    <x v="1"/>
  </r>
  <r>
    <n v="683"/>
    <x v="69"/>
    <n v="21998475130"/>
    <n v="4"/>
    <x v="74"/>
    <x v="3"/>
    <x v="0"/>
    <n v="180"/>
    <x v="1"/>
    <x v="0"/>
  </r>
  <r>
    <n v="684"/>
    <x v="98"/>
    <n v="51983328136"/>
    <n v="2"/>
    <x v="74"/>
    <x v="2"/>
    <x v="1"/>
    <n v="216"/>
    <x v="1"/>
    <x v="3"/>
  </r>
  <r>
    <n v="685"/>
    <x v="343"/>
    <n v="71991035259"/>
    <n v="1"/>
    <x v="74"/>
    <x v="3"/>
    <x v="4"/>
    <n v="50"/>
    <x v="1"/>
    <x v="5"/>
  </r>
  <r>
    <n v="686"/>
    <x v="96"/>
    <n v="19971446763"/>
    <n v="1"/>
    <x v="74"/>
    <x v="6"/>
    <x v="5"/>
    <n v="100"/>
    <x v="1"/>
    <x v="2"/>
  </r>
  <r>
    <n v="687"/>
    <x v="139"/>
    <n v="21987773384"/>
    <n v="1"/>
    <x v="75"/>
    <x v="3"/>
    <x v="1"/>
    <n v="50"/>
    <x v="1"/>
    <x v="0"/>
  </r>
  <r>
    <n v="688"/>
    <x v="52"/>
    <n v="91964058920"/>
    <n v="2"/>
    <x v="75"/>
    <x v="13"/>
    <x v="1"/>
    <n v="180"/>
    <x v="0"/>
    <x v="8"/>
  </r>
  <r>
    <n v="689"/>
    <x v="322"/>
    <n v="21999084757"/>
    <n v="4"/>
    <x v="76"/>
    <x v="0"/>
    <x v="1"/>
    <n v="90"/>
    <x v="0"/>
    <x v="0"/>
  </r>
  <r>
    <n v="690"/>
    <x v="61"/>
    <n v="71983831651"/>
    <n v="1"/>
    <x v="76"/>
    <x v="0"/>
    <x v="4"/>
    <n v="25"/>
    <x v="0"/>
    <x v="5"/>
  </r>
  <r>
    <n v="691"/>
    <x v="30"/>
    <n v="91984648447"/>
    <n v="4"/>
    <x v="77"/>
    <x v="13"/>
    <x v="4"/>
    <n v="360"/>
    <x v="0"/>
    <x v="8"/>
  </r>
  <r>
    <n v="692"/>
    <x v="344"/>
    <n v="88999003908"/>
    <n v="4"/>
    <x v="78"/>
    <x v="0"/>
    <x v="4"/>
    <n v="90"/>
    <x v="0"/>
    <x v="16"/>
  </r>
  <r>
    <n v="693"/>
    <x v="345"/>
    <n v="71982252638"/>
    <n v="4"/>
    <x v="79"/>
    <x v="0"/>
    <x v="4"/>
    <n v="90"/>
    <x v="0"/>
    <x v="5"/>
  </r>
  <r>
    <n v="694"/>
    <x v="346"/>
    <n v="21985294334"/>
    <n v="2"/>
    <x v="79"/>
    <x v="2"/>
    <x v="1"/>
    <n v="216"/>
    <x v="1"/>
    <x v="0"/>
  </r>
  <r>
    <n v="695"/>
    <x v="69"/>
    <n v="61970404900"/>
    <n v="2"/>
    <x v="79"/>
    <x v="3"/>
    <x v="4"/>
    <n v="90"/>
    <x v="1"/>
    <x v="7"/>
  </r>
  <r>
    <n v="696"/>
    <x v="347"/>
    <n v="83998336863"/>
    <n v="1"/>
    <x v="79"/>
    <x v="2"/>
    <x v="1"/>
    <n v="120"/>
    <x v="1"/>
    <x v="12"/>
  </r>
  <r>
    <n v="697"/>
    <x v="348"/>
    <n v="81964316977"/>
    <n v="2"/>
    <x v="79"/>
    <x v="4"/>
    <x v="5"/>
    <n v="162"/>
    <x v="0"/>
    <x v="4"/>
  </r>
  <r>
    <n v="698"/>
    <x v="349"/>
    <n v="81968627780"/>
    <n v="8"/>
    <x v="80"/>
    <x v="1"/>
    <x v="4"/>
    <n v="648"/>
    <x v="1"/>
    <x v="4"/>
  </r>
  <r>
    <n v="699"/>
    <x v="24"/>
    <n v="51967519634"/>
    <n v="2"/>
    <x v="80"/>
    <x v="3"/>
    <x v="4"/>
    <n v="90"/>
    <x v="1"/>
    <x v="3"/>
  </r>
  <r>
    <n v="700"/>
    <x v="139"/>
    <n v="21986644949"/>
    <n v="2"/>
    <x v="81"/>
    <x v="0"/>
    <x v="0"/>
    <n v="45"/>
    <x v="0"/>
    <x v="0"/>
  </r>
  <r>
    <n v="701"/>
    <x v="350"/>
    <n v="21997964900"/>
    <n v="2"/>
    <x v="81"/>
    <x v="2"/>
    <x v="1"/>
    <n v="216"/>
    <x v="1"/>
    <x v="0"/>
  </r>
  <r>
    <n v="702"/>
    <x v="322"/>
    <n v="31986398028"/>
    <n v="1"/>
    <x v="81"/>
    <x v="3"/>
    <x v="0"/>
    <n v="50"/>
    <x v="1"/>
    <x v="1"/>
  </r>
  <r>
    <n v="703"/>
    <x v="351"/>
    <n v="31999906606"/>
    <n v="10"/>
    <x v="82"/>
    <x v="3"/>
    <x v="5"/>
    <n v="450"/>
    <x v="1"/>
    <x v="1"/>
  </r>
  <r>
    <n v="704"/>
    <x v="281"/>
    <n v="91984847429"/>
    <n v="3"/>
    <x v="82"/>
    <x v="10"/>
    <x v="5"/>
    <n v="135"/>
    <x v="0"/>
    <x v="8"/>
  </r>
  <r>
    <n v="705"/>
    <x v="33"/>
    <n v="81968349883"/>
    <n v="2"/>
    <x v="83"/>
    <x v="0"/>
    <x v="2"/>
    <n v="45"/>
    <x v="0"/>
    <x v="4"/>
  </r>
  <r>
    <n v="706"/>
    <x v="279"/>
    <n v="61971612750"/>
    <n v="2"/>
    <x v="84"/>
    <x v="0"/>
    <x v="0"/>
    <n v="45"/>
    <x v="0"/>
    <x v="7"/>
  </r>
  <r>
    <n v="707"/>
    <x v="352"/>
    <n v="91972002198"/>
    <n v="3"/>
    <x v="84"/>
    <x v="11"/>
    <x v="5"/>
    <n v="67.5"/>
    <x v="1"/>
    <x v="8"/>
  </r>
  <r>
    <n v="708"/>
    <x v="353"/>
    <n v="81971704334"/>
    <n v="4"/>
    <x v="84"/>
    <x v="8"/>
    <x v="5"/>
    <n v="180"/>
    <x v="0"/>
    <x v="4"/>
  </r>
  <r>
    <n v="709"/>
    <x v="354"/>
    <n v="83998441627"/>
    <n v="2"/>
    <x v="85"/>
    <x v="1"/>
    <x v="0"/>
    <n v="162"/>
    <x v="1"/>
    <x v="12"/>
  </r>
  <r>
    <n v="710"/>
    <x v="52"/>
    <n v="91969358984"/>
    <n v="6"/>
    <x v="86"/>
    <x v="0"/>
    <x v="4"/>
    <n v="135"/>
    <x v="0"/>
    <x v="8"/>
  </r>
  <r>
    <n v="711"/>
    <x v="355"/>
    <n v="11966906994"/>
    <n v="2"/>
    <x v="86"/>
    <x v="1"/>
    <x v="1"/>
    <n v="162"/>
    <x v="1"/>
    <x v="2"/>
  </r>
  <r>
    <n v="712"/>
    <x v="330"/>
    <n v="61982183991"/>
    <n v="4"/>
    <x v="86"/>
    <x v="3"/>
    <x v="4"/>
    <n v="180"/>
    <x v="1"/>
    <x v="7"/>
  </r>
  <r>
    <n v="713"/>
    <x v="356"/>
    <n v="31991698718"/>
    <n v="4"/>
    <x v="86"/>
    <x v="11"/>
    <x v="3"/>
    <n v="90"/>
    <x v="1"/>
    <x v="1"/>
  </r>
  <r>
    <n v="714"/>
    <x v="357"/>
    <n v="83981755969"/>
    <n v="2"/>
    <x v="86"/>
    <x v="1"/>
    <x v="5"/>
    <n v="162"/>
    <x v="1"/>
    <x v="12"/>
  </r>
  <r>
    <n v="715"/>
    <x v="358"/>
    <n v="91989666647"/>
    <n v="2"/>
    <x v="87"/>
    <x v="1"/>
    <x v="5"/>
    <n v="162"/>
    <x v="1"/>
    <x v="8"/>
  </r>
  <r>
    <n v="716"/>
    <x v="359"/>
    <n v="21999956249"/>
    <n v="2"/>
    <x v="87"/>
    <x v="2"/>
    <x v="4"/>
    <n v="216"/>
    <x v="1"/>
    <x v="0"/>
  </r>
  <r>
    <n v="717"/>
    <x v="360"/>
    <n v="11966122446"/>
    <n v="1"/>
    <x v="87"/>
    <x v="1"/>
    <x v="1"/>
    <n v="90"/>
    <x v="1"/>
    <x v="2"/>
  </r>
  <r>
    <n v="718"/>
    <x v="361"/>
    <n v="31979775955"/>
    <n v="4"/>
    <x v="87"/>
    <x v="1"/>
    <x v="3"/>
    <n v="324"/>
    <x v="1"/>
    <x v="1"/>
  </r>
  <r>
    <n v="719"/>
    <x v="362"/>
    <n v="21998566292"/>
    <n v="3"/>
    <x v="88"/>
    <x v="1"/>
    <x v="4"/>
    <n v="243"/>
    <x v="1"/>
    <x v="0"/>
  </r>
  <r>
    <n v="720"/>
    <x v="363"/>
    <n v="21995821670"/>
    <n v="6"/>
    <x v="88"/>
    <x v="2"/>
    <x v="4"/>
    <n v="648"/>
    <x v="1"/>
    <x v="0"/>
  </r>
  <r>
    <n v="721"/>
    <x v="364"/>
    <n v="83999173696"/>
    <n v="2"/>
    <x v="88"/>
    <x v="2"/>
    <x v="0"/>
    <n v="216"/>
    <x v="1"/>
    <x v="12"/>
  </r>
  <r>
    <n v="722"/>
    <x v="83"/>
    <n v="91984843856"/>
    <n v="3"/>
    <x v="88"/>
    <x v="4"/>
    <x v="2"/>
    <n v="243"/>
    <x v="0"/>
    <x v="8"/>
  </r>
  <r>
    <n v="723"/>
    <x v="133"/>
    <n v="21998973662"/>
    <n v="3"/>
    <x v="88"/>
    <x v="13"/>
    <x v="3"/>
    <n v="270"/>
    <x v="0"/>
    <x v="0"/>
  </r>
  <r>
    <n v="724"/>
    <x v="365"/>
    <n v="11972003632"/>
    <n v="2"/>
    <x v="89"/>
    <x v="0"/>
    <x v="0"/>
    <n v="45"/>
    <x v="0"/>
    <x v="2"/>
  </r>
  <r>
    <n v="725"/>
    <x v="15"/>
    <n v="19992309056"/>
    <n v="3"/>
    <x v="89"/>
    <x v="2"/>
    <x v="4"/>
    <n v="324"/>
    <x v="1"/>
    <x v="2"/>
  </r>
  <r>
    <n v="726"/>
    <x v="32"/>
    <n v="21996482150"/>
    <n v="4"/>
    <x v="89"/>
    <x v="13"/>
    <x v="4"/>
    <n v="360"/>
    <x v="0"/>
    <x v="0"/>
  </r>
  <r>
    <n v="727"/>
    <x v="141"/>
    <n v="84999114573"/>
    <n v="1"/>
    <x v="90"/>
    <x v="3"/>
    <x v="4"/>
    <n v="50"/>
    <x v="1"/>
    <x v="14"/>
  </r>
  <r>
    <n v="728"/>
    <x v="13"/>
    <n v="31991974776"/>
    <n v="3"/>
    <x v="90"/>
    <x v="0"/>
    <x v="4"/>
    <n v="67.5"/>
    <x v="0"/>
    <x v="1"/>
  </r>
  <r>
    <n v="729"/>
    <x v="366"/>
    <n v="91993625955"/>
    <n v="4"/>
    <x v="90"/>
    <x v="9"/>
    <x v="5"/>
    <n v="288"/>
    <x v="0"/>
    <x v="8"/>
  </r>
  <r>
    <n v="730"/>
    <x v="56"/>
    <n v="16479134595"/>
    <n v="1"/>
    <x v="91"/>
    <x v="2"/>
    <x v="0"/>
    <n v="120"/>
    <x v="1"/>
    <x v="2"/>
  </r>
  <r>
    <n v="731"/>
    <x v="367"/>
    <n v="16997390238"/>
    <n v="1"/>
    <x v="91"/>
    <x v="1"/>
    <x v="1"/>
    <n v="90"/>
    <x v="1"/>
    <x v="2"/>
  </r>
  <r>
    <n v="732"/>
    <x v="37"/>
    <n v="71992670807"/>
    <n v="3"/>
    <x v="92"/>
    <x v="0"/>
    <x v="0"/>
    <n v="67.5"/>
    <x v="0"/>
    <x v="5"/>
  </r>
  <r>
    <n v="733"/>
    <x v="160"/>
    <n v="31983643898"/>
    <n v="9"/>
    <x v="92"/>
    <x v="2"/>
    <x v="4"/>
    <n v="972"/>
    <x v="1"/>
    <x v="1"/>
  </r>
  <r>
    <n v="734"/>
    <x v="33"/>
    <n v="34999957976"/>
    <n v="4"/>
    <x v="92"/>
    <x v="3"/>
    <x v="5"/>
    <n v="180"/>
    <x v="1"/>
    <x v="1"/>
  </r>
  <r>
    <n v="735"/>
    <x v="231"/>
    <n v="21999962201"/>
    <n v="3"/>
    <x v="92"/>
    <x v="3"/>
    <x v="5"/>
    <n v="135"/>
    <x v="1"/>
    <x v="0"/>
  </r>
  <r>
    <n v="736"/>
    <x v="110"/>
    <n v="41995144334"/>
    <n v="3"/>
    <x v="92"/>
    <x v="10"/>
    <x v="5"/>
    <n v="135"/>
    <x v="0"/>
    <x v="6"/>
  </r>
  <r>
    <n v="737"/>
    <x v="33"/>
    <n v="11973541962"/>
    <n v="10"/>
    <x v="93"/>
    <x v="1"/>
    <x v="0"/>
    <n v="810"/>
    <x v="1"/>
    <x v="2"/>
  </r>
  <r>
    <n v="738"/>
    <x v="368"/>
    <n v="81991268028"/>
    <n v="2"/>
    <x v="93"/>
    <x v="3"/>
    <x v="1"/>
    <n v="90"/>
    <x v="1"/>
    <x v="4"/>
  </r>
  <r>
    <n v="739"/>
    <x v="66"/>
    <n v="83998444567"/>
    <n v="1"/>
    <x v="93"/>
    <x v="0"/>
    <x v="3"/>
    <n v="25"/>
    <x v="0"/>
    <x v="12"/>
  </r>
  <r>
    <n v="740"/>
    <x v="369"/>
    <n v="11982403140"/>
    <n v="1"/>
    <x v="94"/>
    <x v="2"/>
    <x v="4"/>
    <n v="120"/>
    <x v="1"/>
    <x v="2"/>
  </r>
  <r>
    <n v="741"/>
    <x v="165"/>
    <n v="91971032150"/>
    <n v="5"/>
    <x v="94"/>
    <x v="2"/>
    <x v="1"/>
    <n v="540"/>
    <x v="1"/>
    <x v="8"/>
  </r>
  <r>
    <n v="742"/>
    <x v="125"/>
    <n v="21999954066"/>
    <n v="3"/>
    <x v="94"/>
    <x v="8"/>
    <x v="0"/>
    <n v="135"/>
    <x v="0"/>
    <x v="0"/>
  </r>
  <r>
    <n v="743"/>
    <x v="64"/>
    <n v="11976960308"/>
    <n v="4"/>
    <x v="95"/>
    <x v="3"/>
    <x v="5"/>
    <n v="180"/>
    <x v="1"/>
    <x v="2"/>
  </r>
  <r>
    <n v="744"/>
    <x v="370"/>
    <n v="81991263662"/>
    <n v="2"/>
    <x v="95"/>
    <x v="3"/>
    <x v="0"/>
    <n v="90"/>
    <x v="1"/>
    <x v="4"/>
  </r>
  <r>
    <n v="745"/>
    <x v="4"/>
    <n v="41964727718"/>
    <n v="10"/>
    <x v="95"/>
    <x v="4"/>
    <x v="1"/>
    <n v="810"/>
    <x v="0"/>
    <x v="6"/>
  </r>
  <r>
    <n v="746"/>
    <x v="141"/>
    <n v="91964164093"/>
    <n v="10"/>
    <x v="96"/>
    <x v="0"/>
    <x v="4"/>
    <n v="225"/>
    <x v="0"/>
    <x v="8"/>
  </r>
  <r>
    <n v="747"/>
    <x v="52"/>
    <n v="79999064909"/>
    <n v="3"/>
    <x v="96"/>
    <x v="3"/>
    <x v="0"/>
    <n v="135"/>
    <x v="1"/>
    <x v="17"/>
  </r>
  <r>
    <n v="748"/>
    <x v="371"/>
    <n v="11977895915"/>
    <n v="2"/>
    <x v="97"/>
    <x v="0"/>
    <x v="2"/>
    <n v="45"/>
    <x v="0"/>
    <x v="2"/>
  </r>
  <r>
    <n v="749"/>
    <x v="239"/>
    <n v="16993472005"/>
    <n v="3"/>
    <x v="98"/>
    <x v="3"/>
    <x v="1"/>
    <n v="135"/>
    <x v="1"/>
    <x v="2"/>
  </r>
  <r>
    <n v="750"/>
    <x v="372"/>
    <n v="21999450892"/>
    <n v="7"/>
    <x v="98"/>
    <x v="1"/>
    <x v="4"/>
    <n v="567"/>
    <x v="1"/>
    <x v="0"/>
  </r>
  <r>
    <n v="751"/>
    <x v="290"/>
    <n v="85997394947"/>
    <n v="2"/>
    <x v="98"/>
    <x v="2"/>
    <x v="0"/>
    <n v="216"/>
    <x v="1"/>
    <x v="16"/>
  </r>
  <r>
    <n v="752"/>
    <x v="373"/>
    <n v="31982406457"/>
    <n v="2"/>
    <x v="98"/>
    <x v="0"/>
    <x v="5"/>
    <n v="45"/>
    <x v="0"/>
    <x v="1"/>
  </r>
  <r>
    <n v="753"/>
    <x v="374"/>
    <n v="41991321685"/>
    <n v="3"/>
    <x v="98"/>
    <x v="13"/>
    <x v="1"/>
    <n v="270"/>
    <x v="0"/>
    <x v="6"/>
  </r>
  <r>
    <n v="754"/>
    <x v="375"/>
    <n v="61991439769"/>
    <n v="4"/>
    <x v="99"/>
    <x v="0"/>
    <x v="0"/>
    <n v="90"/>
    <x v="0"/>
    <x v="7"/>
  </r>
  <r>
    <n v="755"/>
    <x v="19"/>
    <n v="31989184947"/>
    <n v="7"/>
    <x v="99"/>
    <x v="3"/>
    <x v="1"/>
    <n v="315"/>
    <x v="1"/>
    <x v="1"/>
  </r>
  <r>
    <n v="756"/>
    <x v="376"/>
    <n v="41987056865"/>
    <n v="4"/>
    <x v="99"/>
    <x v="3"/>
    <x v="1"/>
    <n v="180"/>
    <x v="1"/>
    <x v="6"/>
  </r>
  <r>
    <n v="757"/>
    <x v="211"/>
    <n v="71971294100"/>
    <n v="4"/>
    <x v="100"/>
    <x v="6"/>
    <x v="5"/>
    <n v="360"/>
    <x v="1"/>
    <x v="5"/>
  </r>
  <r>
    <n v="758"/>
    <x v="77"/>
    <n v="21979841578"/>
    <n v="1"/>
    <x v="100"/>
    <x v="11"/>
    <x v="2"/>
    <n v="25"/>
    <x v="1"/>
    <x v="0"/>
  </r>
  <r>
    <n v="759"/>
    <x v="201"/>
    <n v="61985235643"/>
    <n v="10"/>
    <x v="101"/>
    <x v="0"/>
    <x v="4"/>
    <n v="225"/>
    <x v="0"/>
    <x v="7"/>
  </r>
  <r>
    <n v="760"/>
    <x v="198"/>
    <n v="22999112334"/>
    <n v="5"/>
    <x v="101"/>
    <x v="1"/>
    <x v="2"/>
    <n v="405"/>
    <x v="1"/>
    <x v="0"/>
  </r>
  <r>
    <n v="761"/>
    <x v="55"/>
    <n v="21994390979"/>
    <n v="1"/>
    <x v="101"/>
    <x v="5"/>
    <x v="0"/>
    <n v="35"/>
    <x v="1"/>
    <x v="0"/>
  </r>
  <r>
    <n v="762"/>
    <x v="377"/>
    <n v="21998485909"/>
    <n v="3"/>
    <x v="101"/>
    <x v="2"/>
    <x v="2"/>
    <n v="324"/>
    <x v="1"/>
    <x v="0"/>
  </r>
  <r>
    <n v="763"/>
    <x v="140"/>
    <n v="71993596804"/>
    <n v="2"/>
    <x v="101"/>
    <x v="13"/>
    <x v="2"/>
    <n v="180"/>
    <x v="0"/>
    <x v="5"/>
  </r>
  <r>
    <n v="764"/>
    <x v="32"/>
    <n v="89994561686"/>
    <n v="2"/>
    <x v="102"/>
    <x v="2"/>
    <x v="5"/>
    <n v="216"/>
    <x v="1"/>
    <x v="19"/>
  </r>
  <r>
    <n v="765"/>
    <x v="264"/>
    <n v="51967511818"/>
    <n v="2"/>
    <x v="103"/>
    <x v="1"/>
    <x v="1"/>
    <n v="162"/>
    <x v="1"/>
    <x v="3"/>
  </r>
  <r>
    <n v="766"/>
    <x v="13"/>
    <n v="41981761487"/>
    <n v="2"/>
    <x v="103"/>
    <x v="2"/>
    <x v="5"/>
    <n v="216"/>
    <x v="1"/>
    <x v="6"/>
  </r>
  <r>
    <n v="767"/>
    <x v="98"/>
    <n v="98988555793"/>
    <n v="4"/>
    <x v="103"/>
    <x v="3"/>
    <x v="4"/>
    <n v="180"/>
    <x v="1"/>
    <x v="20"/>
  </r>
  <r>
    <n v="768"/>
    <x v="378"/>
    <n v="19997382530"/>
    <n v="3"/>
    <x v="104"/>
    <x v="3"/>
    <x v="4"/>
    <n v="135"/>
    <x v="1"/>
    <x v="2"/>
  </r>
  <r>
    <n v="769"/>
    <x v="114"/>
    <n v="11979146252"/>
    <n v="3"/>
    <x v="104"/>
    <x v="4"/>
    <x v="3"/>
    <n v="243"/>
    <x v="0"/>
    <x v="2"/>
  </r>
  <r>
    <n v="770"/>
    <x v="165"/>
    <n v="11988327657"/>
    <n v="1"/>
    <x v="105"/>
    <x v="3"/>
    <x v="5"/>
    <n v="50"/>
    <x v="1"/>
    <x v="2"/>
  </r>
  <r>
    <n v="771"/>
    <x v="4"/>
    <n v="21996378668"/>
    <n v="2"/>
    <x v="105"/>
    <x v="2"/>
    <x v="1"/>
    <n v="216"/>
    <x v="1"/>
    <x v="0"/>
  </r>
  <r>
    <n v="772"/>
    <x v="379"/>
    <n v="11930205890"/>
    <n v="9"/>
    <x v="105"/>
    <x v="1"/>
    <x v="0"/>
    <n v="729"/>
    <x v="1"/>
    <x v="2"/>
  </r>
  <r>
    <n v="773"/>
    <x v="380"/>
    <n v="17996545755"/>
    <n v="3"/>
    <x v="106"/>
    <x v="0"/>
    <x v="0"/>
    <n v="67.5"/>
    <x v="0"/>
    <x v="2"/>
  </r>
  <r>
    <n v="774"/>
    <x v="381"/>
    <n v="71994697657"/>
    <n v="4"/>
    <x v="106"/>
    <x v="3"/>
    <x v="1"/>
    <n v="180"/>
    <x v="1"/>
    <x v="5"/>
  </r>
  <r>
    <n v="775"/>
    <x v="98"/>
    <n v="61964076457"/>
    <n v="3"/>
    <x v="107"/>
    <x v="11"/>
    <x v="0"/>
    <n v="67.5"/>
    <x v="1"/>
    <x v="7"/>
  </r>
  <r>
    <n v="776"/>
    <x v="161"/>
    <n v="81975218188"/>
    <n v="3"/>
    <x v="108"/>
    <x v="1"/>
    <x v="0"/>
    <n v="243"/>
    <x v="1"/>
    <x v="4"/>
  </r>
  <r>
    <n v="777"/>
    <x v="136"/>
    <n v="11984239484"/>
    <n v="1"/>
    <x v="109"/>
    <x v="3"/>
    <x v="4"/>
    <n v="50"/>
    <x v="1"/>
    <x v="2"/>
  </r>
  <r>
    <n v="778"/>
    <x v="382"/>
    <n v="21985292709"/>
    <n v="3"/>
    <x v="110"/>
    <x v="0"/>
    <x v="4"/>
    <n v="67.5"/>
    <x v="0"/>
    <x v="0"/>
  </r>
  <r>
    <n v="779"/>
    <x v="19"/>
    <n v="18996886252"/>
    <n v="4"/>
    <x v="110"/>
    <x v="1"/>
    <x v="4"/>
    <n v="324"/>
    <x v="1"/>
    <x v="2"/>
  </r>
  <r>
    <n v="780"/>
    <x v="33"/>
    <n v="17981359014"/>
    <n v="3"/>
    <x v="110"/>
    <x v="3"/>
    <x v="4"/>
    <n v="135"/>
    <x v="1"/>
    <x v="2"/>
  </r>
  <r>
    <n v="781"/>
    <x v="383"/>
    <n v="11964672092"/>
    <n v="3"/>
    <x v="110"/>
    <x v="0"/>
    <x v="4"/>
    <n v="67.5"/>
    <x v="0"/>
    <x v="2"/>
  </r>
  <r>
    <n v="782"/>
    <x v="165"/>
    <n v="85996333990"/>
    <n v="1"/>
    <x v="111"/>
    <x v="5"/>
    <x v="5"/>
    <n v="35"/>
    <x v="1"/>
    <x v="16"/>
  </r>
  <r>
    <n v="783"/>
    <x v="384"/>
    <n v="61982083778"/>
    <n v="2"/>
    <x v="111"/>
    <x v="2"/>
    <x v="3"/>
    <n v="216"/>
    <x v="1"/>
    <x v="7"/>
  </r>
  <r>
    <n v="784"/>
    <x v="385"/>
    <n v="41967458136"/>
    <n v="1"/>
    <x v="112"/>
    <x v="2"/>
    <x v="1"/>
    <n v="120"/>
    <x v="1"/>
    <x v="6"/>
  </r>
  <r>
    <n v="785"/>
    <x v="288"/>
    <n v="71992994020"/>
    <n v="3"/>
    <x v="112"/>
    <x v="3"/>
    <x v="5"/>
    <n v="135"/>
    <x v="1"/>
    <x v="5"/>
  </r>
  <r>
    <n v="786"/>
    <x v="28"/>
    <n v="71983945235"/>
    <n v="3"/>
    <x v="112"/>
    <x v="2"/>
    <x v="5"/>
    <n v="324"/>
    <x v="1"/>
    <x v="5"/>
  </r>
  <r>
    <n v="787"/>
    <x v="386"/>
    <n v="55981345249"/>
    <n v="1"/>
    <x v="113"/>
    <x v="4"/>
    <x v="3"/>
    <n v="90"/>
    <x v="0"/>
    <x v="3"/>
  </r>
  <r>
    <n v="788"/>
    <x v="48"/>
    <n v="13981447791"/>
    <n v="3"/>
    <x v="114"/>
    <x v="3"/>
    <x v="0"/>
    <n v="135"/>
    <x v="1"/>
    <x v="2"/>
  </r>
  <r>
    <n v="789"/>
    <x v="69"/>
    <n v="61995112133"/>
    <n v="1"/>
    <x v="114"/>
    <x v="3"/>
    <x v="4"/>
    <n v="50"/>
    <x v="1"/>
    <x v="7"/>
  </r>
  <r>
    <n v="790"/>
    <x v="105"/>
    <n v="31994248183"/>
    <n v="2"/>
    <x v="114"/>
    <x v="3"/>
    <x v="5"/>
    <n v="90"/>
    <x v="1"/>
    <x v="1"/>
  </r>
  <r>
    <n v="791"/>
    <x v="91"/>
    <n v="11979147322"/>
    <n v="2"/>
    <x v="115"/>
    <x v="2"/>
    <x v="1"/>
    <n v="216"/>
    <x v="1"/>
    <x v="2"/>
  </r>
  <r>
    <n v="792"/>
    <x v="70"/>
    <n v="98984897802"/>
    <n v="4"/>
    <x v="115"/>
    <x v="7"/>
    <x v="5"/>
    <n v="90"/>
    <x v="1"/>
    <x v="20"/>
  </r>
  <r>
    <n v="793"/>
    <x v="349"/>
    <n v="71966127827"/>
    <n v="3"/>
    <x v="116"/>
    <x v="0"/>
    <x v="4"/>
    <n v="67.5"/>
    <x v="0"/>
    <x v="5"/>
  </r>
  <r>
    <n v="794"/>
    <x v="91"/>
    <n v="41987392506"/>
    <n v="1"/>
    <x v="116"/>
    <x v="1"/>
    <x v="4"/>
    <n v="90"/>
    <x v="1"/>
    <x v="6"/>
  </r>
  <r>
    <n v="795"/>
    <x v="26"/>
    <n v="71974596540"/>
    <n v="3"/>
    <x v="116"/>
    <x v="9"/>
    <x v="4"/>
    <n v="216"/>
    <x v="0"/>
    <x v="5"/>
  </r>
  <r>
    <n v="796"/>
    <x v="387"/>
    <n v="11969738747"/>
    <n v="5"/>
    <x v="116"/>
    <x v="12"/>
    <x v="1"/>
    <n v="112.5"/>
    <x v="1"/>
    <x v="2"/>
  </r>
  <r>
    <n v="797"/>
    <x v="388"/>
    <n v="91983834394"/>
    <n v="3"/>
    <x v="117"/>
    <x v="3"/>
    <x v="0"/>
    <n v="135"/>
    <x v="1"/>
    <x v="8"/>
  </r>
  <r>
    <n v="798"/>
    <x v="279"/>
    <n v="71985563711"/>
    <n v="3"/>
    <x v="117"/>
    <x v="3"/>
    <x v="1"/>
    <n v="135"/>
    <x v="1"/>
    <x v="5"/>
  </r>
  <r>
    <n v="799"/>
    <x v="289"/>
    <n v="81996514679"/>
    <n v="2"/>
    <x v="117"/>
    <x v="2"/>
    <x v="1"/>
    <n v="216"/>
    <x v="1"/>
    <x v="4"/>
  </r>
  <r>
    <n v="800"/>
    <x v="208"/>
    <n v="91973146433"/>
    <n v="3"/>
    <x v="117"/>
    <x v="3"/>
    <x v="4"/>
    <n v="135"/>
    <x v="1"/>
    <x v="8"/>
  </r>
  <r>
    <n v="801"/>
    <x v="287"/>
    <n v="27999325693"/>
    <n v="2"/>
    <x v="117"/>
    <x v="3"/>
    <x v="5"/>
    <n v="90"/>
    <x v="1"/>
    <x v="15"/>
  </r>
  <r>
    <n v="802"/>
    <x v="291"/>
    <n v="81993187839"/>
    <n v="2"/>
    <x v="117"/>
    <x v="1"/>
    <x v="1"/>
    <n v="162"/>
    <x v="1"/>
    <x v="4"/>
  </r>
  <r>
    <n v="803"/>
    <x v="30"/>
    <n v="41980870050"/>
    <n v="2"/>
    <x v="118"/>
    <x v="0"/>
    <x v="1"/>
    <n v="45"/>
    <x v="0"/>
    <x v="6"/>
  </r>
  <r>
    <n v="804"/>
    <x v="389"/>
    <n v="84999119370"/>
    <n v="3"/>
    <x v="118"/>
    <x v="3"/>
    <x v="1"/>
    <n v="135"/>
    <x v="1"/>
    <x v="14"/>
  </r>
  <r>
    <n v="805"/>
    <x v="279"/>
    <n v="91965527462"/>
    <n v="2"/>
    <x v="119"/>
    <x v="1"/>
    <x v="5"/>
    <n v="162"/>
    <x v="1"/>
    <x v="8"/>
  </r>
  <r>
    <n v="806"/>
    <x v="390"/>
    <n v="71986640837"/>
    <n v="3"/>
    <x v="119"/>
    <x v="3"/>
    <x v="5"/>
    <n v="135"/>
    <x v="1"/>
    <x v="5"/>
  </r>
  <r>
    <n v="807"/>
    <x v="63"/>
    <n v="41982404466"/>
    <n v="1"/>
    <x v="119"/>
    <x v="7"/>
    <x v="2"/>
    <n v="25"/>
    <x v="1"/>
    <x v="6"/>
  </r>
  <r>
    <n v="808"/>
    <x v="391"/>
    <n v="35998032096"/>
    <n v="4"/>
    <x v="119"/>
    <x v="7"/>
    <x v="4"/>
    <n v="90"/>
    <x v="1"/>
    <x v="1"/>
  </r>
  <r>
    <n v="809"/>
    <x v="3"/>
    <n v="21983492638"/>
    <n v="1"/>
    <x v="120"/>
    <x v="2"/>
    <x v="1"/>
    <n v="120"/>
    <x v="1"/>
    <x v="0"/>
  </r>
  <r>
    <n v="810"/>
    <x v="203"/>
    <n v="81994389055"/>
    <n v="4"/>
    <x v="121"/>
    <x v="4"/>
    <x v="5"/>
    <n v="324"/>
    <x v="0"/>
    <x v="4"/>
  </r>
  <r>
    <n v="811"/>
    <x v="47"/>
    <n v="71974648136"/>
    <n v="3"/>
    <x v="122"/>
    <x v="0"/>
    <x v="1"/>
    <n v="67.5"/>
    <x v="0"/>
    <x v="5"/>
  </r>
  <r>
    <n v="812"/>
    <x v="58"/>
    <n v="21979537381"/>
    <n v="3"/>
    <x v="122"/>
    <x v="1"/>
    <x v="4"/>
    <n v="243"/>
    <x v="1"/>
    <x v="0"/>
  </r>
  <r>
    <n v="813"/>
    <x v="4"/>
    <n v="21997686540"/>
    <n v="3"/>
    <x v="122"/>
    <x v="4"/>
    <x v="1"/>
    <n v="243"/>
    <x v="0"/>
    <x v="0"/>
  </r>
  <r>
    <n v="814"/>
    <x v="108"/>
    <n v="24981531359"/>
    <n v="2"/>
    <x v="122"/>
    <x v="11"/>
    <x v="5"/>
    <n v="45"/>
    <x v="1"/>
    <x v="0"/>
  </r>
  <r>
    <n v="815"/>
    <x v="42"/>
    <n v="84998523939"/>
    <n v="1"/>
    <x v="122"/>
    <x v="3"/>
    <x v="3"/>
    <n v="50"/>
    <x v="1"/>
    <x v="14"/>
  </r>
  <r>
    <n v="816"/>
    <x v="77"/>
    <n v="71982078082"/>
    <n v="4"/>
    <x v="123"/>
    <x v="3"/>
    <x v="4"/>
    <n v="180"/>
    <x v="1"/>
    <x v="5"/>
  </r>
  <r>
    <n v="817"/>
    <x v="392"/>
    <n v="91993620656"/>
    <n v="2"/>
    <x v="123"/>
    <x v="2"/>
    <x v="4"/>
    <n v="216"/>
    <x v="1"/>
    <x v="8"/>
  </r>
  <r>
    <n v="818"/>
    <x v="319"/>
    <n v="21996482254"/>
    <n v="4"/>
    <x v="123"/>
    <x v="12"/>
    <x v="5"/>
    <n v="90"/>
    <x v="1"/>
    <x v="0"/>
  </r>
  <r>
    <n v="819"/>
    <x v="22"/>
    <n v="71991720214"/>
    <n v="2"/>
    <x v="124"/>
    <x v="2"/>
    <x v="2"/>
    <n v="216"/>
    <x v="1"/>
    <x v="5"/>
  </r>
  <r>
    <n v="820"/>
    <x v="49"/>
    <n v="53999918500"/>
    <n v="4"/>
    <x v="125"/>
    <x v="1"/>
    <x v="1"/>
    <n v="324"/>
    <x v="1"/>
    <x v="3"/>
  </r>
  <r>
    <n v="821"/>
    <x v="382"/>
    <n v="11973951691"/>
    <n v="1"/>
    <x v="125"/>
    <x v="1"/>
    <x v="1"/>
    <n v="90"/>
    <x v="1"/>
    <x v="2"/>
  </r>
  <r>
    <n v="822"/>
    <x v="139"/>
    <n v="71971527397"/>
    <n v="2"/>
    <x v="125"/>
    <x v="8"/>
    <x v="1"/>
    <n v="90"/>
    <x v="0"/>
    <x v="5"/>
  </r>
  <r>
    <n v="823"/>
    <x v="393"/>
    <n v="31964296551"/>
    <n v="2"/>
    <x v="125"/>
    <x v="1"/>
    <x v="5"/>
    <n v="162"/>
    <x v="1"/>
    <x v="1"/>
  </r>
  <r>
    <n v="824"/>
    <x v="313"/>
    <n v="11981950649"/>
    <n v="4"/>
    <x v="125"/>
    <x v="5"/>
    <x v="3"/>
    <n v="126"/>
    <x v="1"/>
    <x v="2"/>
  </r>
  <r>
    <n v="825"/>
    <x v="98"/>
    <n v="51980955994"/>
    <n v="2"/>
    <x v="125"/>
    <x v="1"/>
    <x v="2"/>
    <n v="162"/>
    <x v="1"/>
    <x v="3"/>
  </r>
  <r>
    <n v="826"/>
    <x v="154"/>
    <n v="37991470029"/>
    <n v="4"/>
    <x v="125"/>
    <x v="13"/>
    <x v="3"/>
    <n v="360"/>
    <x v="0"/>
    <x v="1"/>
  </r>
  <r>
    <n v="827"/>
    <x v="386"/>
    <n v="81968226034"/>
    <n v="4"/>
    <x v="126"/>
    <x v="1"/>
    <x v="1"/>
    <n v="324"/>
    <x v="1"/>
    <x v="4"/>
  </r>
  <r>
    <n v="828"/>
    <x v="32"/>
    <n v="71986359538"/>
    <n v="2"/>
    <x v="126"/>
    <x v="3"/>
    <x v="4"/>
    <n v="90"/>
    <x v="1"/>
    <x v="5"/>
  </r>
  <r>
    <n v="829"/>
    <x v="14"/>
    <n v="11985384466"/>
    <n v="7"/>
    <x v="126"/>
    <x v="3"/>
    <x v="1"/>
    <n v="315"/>
    <x v="1"/>
    <x v="2"/>
  </r>
  <r>
    <n v="830"/>
    <x v="394"/>
    <n v="21998688718"/>
    <n v="9"/>
    <x v="127"/>
    <x v="0"/>
    <x v="4"/>
    <n v="202.5"/>
    <x v="0"/>
    <x v="0"/>
  </r>
  <r>
    <n v="831"/>
    <x v="94"/>
    <n v="21998476454"/>
    <n v="3"/>
    <x v="127"/>
    <x v="1"/>
    <x v="0"/>
    <n v="243"/>
    <x v="1"/>
    <x v="0"/>
  </r>
  <r>
    <n v="832"/>
    <x v="96"/>
    <n v="41965685104"/>
    <n v="2"/>
    <x v="127"/>
    <x v="2"/>
    <x v="4"/>
    <n v="216"/>
    <x v="1"/>
    <x v="6"/>
  </r>
  <r>
    <n v="833"/>
    <x v="3"/>
    <n v="31990950806"/>
    <n v="3"/>
    <x v="127"/>
    <x v="4"/>
    <x v="3"/>
    <n v="243"/>
    <x v="0"/>
    <x v="1"/>
  </r>
  <r>
    <n v="834"/>
    <x v="32"/>
    <n v="21983021670"/>
    <n v="1"/>
    <x v="127"/>
    <x v="1"/>
    <x v="4"/>
    <n v="90"/>
    <x v="1"/>
    <x v="0"/>
  </r>
  <r>
    <n v="835"/>
    <x v="294"/>
    <n v="51983240148"/>
    <n v="1"/>
    <x v="128"/>
    <x v="0"/>
    <x v="1"/>
    <n v="25"/>
    <x v="0"/>
    <x v="3"/>
  </r>
  <r>
    <n v="836"/>
    <x v="23"/>
    <n v="51968438905"/>
    <n v="2"/>
    <x v="129"/>
    <x v="2"/>
    <x v="0"/>
    <n v="216"/>
    <x v="1"/>
    <x v="3"/>
  </r>
  <r>
    <n v="837"/>
    <x v="343"/>
    <n v="21998212013"/>
    <n v="1"/>
    <x v="129"/>
    <x v="3"/>
    <x v="5"/>
    <n v="50"/>
    <x v="1"/>
    <x v="0"/>
  </r>
  <r>
    <n v="838"/>
    <x v="279"/>
    <n v="81997466863"/>
    <n v="5"/>
    <x v="129"/>
    <x v="12"/>
    <x v="3"/>
    <n v="112.5"/>
    <x v="1"/>
    <x v="4"/>
  </r>
  <r>
    <n v="839"/>
    <x v="151"/>
    <n v="24981529764"/>
    <n v="4"/>
    <x v="130"/>
    <x v="2"/>
    <x v="5"/>
    <n v="432"/>
    <x v="1"/>
    <x v="0"/>
  </r>
  <r>
    <n v="840"/>
    <x v="395"/>
    <n v="47997723540"/>
    <n v="2"/>
    <x v="131"/>
    <x v="3"/>
    <x v="4"/>
    <n v="90"/>
    <x v="1"/>
    <x v="18"/>
  </r>
  <r>
    <n v="841"/>
    <x v="70"/>
    <n v="81971180208"/>
    <n v="2"/>
    <x v="131"/>
    <x v="6"/>
    <x v="0"/>
    <n v="180"/>
    <x v="1"/>
    <x v="4"/>
  </r>
  <r>
    <n v="842"/>
    <x v="396"/>
    <n v="21999397791"/>
    <n v="3"/>
    <x v="131"/>
    <x v="9"/>
    <x v="4"/>
    <n v="216"/>
    <x v="0"/>
    <x v="0"/>
  </r>
  <r>
    <n v="843"/>
    <x v="397"/>
    <n v="21969088448"/>
    <n v="3"/>
    <x v="131"/>
    <x v="11"/>
    <x v="1"/>
    <n v="67.5"/>
    <x v="1"/>
    <x v="0"/>
  </r>
  <r>
    <n v="844"/>
    <x v="398"/>
    <n v="91993002288"/>
    <n v="1"/>
    <x v="132"/>
    <x v="2"/>
    <x v="4"/>
    <n v="120"/>
    <x v="1"/>
    <x v="8"/>
  </r>
  <r>
    <n v="845"/>
    <x v="137"/>
    <n v="41964981349"/>
    <n v="10"/>
    <x v="132"/>
    <x v="7"/>
    <x v="5"/>
    <n v="225"/>
    <x v="1"/>
    <x v="6"/>
  </r>
  <r>
    <n v="846"/>
    <x v="4"/>
    <n v="99982651487"/>
    <n v="1"/>
    <x v="133"/>
    <x v="5"/>
    <x v="4"/>
    <n v="35"/>
    <x v="1"/>
    <x v="20"/>
  </r>
  <r>
    <n v="847"/>
    <x v="399"/>
    <n v="71964288580"/>
    <n v="7"/>
    <x v="133"/>
    <x v="11"/>
    <x v="0"/>
    <n v="157.5"/>
    <x v="1"/>
    <x v="5"/>
  </r>
  <r>
    <n v="848"/>
    <x v="91"/>
    <n v="81990852184"/>
    <n v="2"/>
    <x v="133"/>
    <x v="6"/>
    <x v="0"/>
    <n v="180"/>
    <x v="1"/>
    <x v="4"/>
  </r>
  <r>
    <n v="849"/>
    <x v="114"/>
    <n v="75999568463"/>
    <n v="2"/>
    <x v="133"/>
    <x v="0"/>
    <x v="5"/>
    <n v="45"/>
    <x v="0"/>
    <x v="5"/>
  </r>
  <r>
    <n v="850"/>
    <x v="133"/>
    <n v="31984081655"/>
    <n v="2"/>
    <x v="133"/>
    <x v="3"/>
    <x v="1"/>
    <n v="90"/>
    <x v="1"/>
    <x v="1"/>
  </r>
  <r>
    <n v="851"/>
    <x v="366"/>
    <n v="51970091418"/>
    <n v="3"/>
    <x v="133"/>
    <x v="3"/>
    <x v="4"/>
    <n v="135"/>
    <x v="1"/>
    <x v="3"/>
  </r>
  <r>
    <n v="852"/>
    <x v="103"/>
    <n v="21967459120"/>
    <n v="3"/>
    <x v="134"/>
    <x v="6"/>
    <x v="2"/>
    <n v="270"/>
    <x v="1"/>
    <x v="0"/>
  </r>
  <r>
    <n v="853"/>
    <x v="165"/>
    <n v="61993838383"/>
    <n v="3"/>
    <x v="134"/>
    <x v="9"/>
    <x v="1"/>
    <n v="216"/>
    <x v="0"/>
    <x v="7"/>
  </r>
  <r>
    <n v="854"/>
    <x v="400"/>
    <n v="21991282352"/>
    <n v="2"/>
    <x v="135"/>
    <x v="1"/>
    <x v="4"/>
    <n v="162"/>
    <x v="1"/>
    <x v="0"/>
  </r>
  <r>
    <n v="855"/>
    <x v="133"/>
    <n v="21997514103"/>
    <n v="7"/>
    <x v="135"/>
    <x v="11"/>
    <x v="0"/>
    <n v="157.5"/>
    <x v="1"/>
    <x v="0"/>
  </r>
  <r>
    <n v="856"/>
    <x v="401"/>
    <n v="41964989494"/>
    <n v="9"/>
    <x v="135"/>
    <x v="11"/>
    <x v="0"/>
    <n v="202.5"/>
    <x v="1"/>
    <x v="6"/>
  </r>
  <r>
    <n v="857"/>
    <x v="388"/>
    <n v="61965491162"/>
    <n v="3"/>
    <x v="136"/>
    <x v="1"/>
    <x v="5"/>
    <n v="243"/>
    <x v="1"/>
    <x v="7"/>
  </r>
  <r>
    <n v="858"/>
    <x v="202"/>
    <n v="41994867337"/>
    <n v="10"/>
    <x v="136"/>
    <x v="2"/>
    <x v="5"/>
    <n v="1080"/>
    <x v="1"/>
    <x v="6"/>
  </r>
  <r>
    <n v="859"/>
    <x v="237"/>
    <n v="41975936411"/>
    <n v="3"/>
    <x v="136"/>
    <x v="7"/>
    <x v="1"/>
    <n v="67.5"/>
    <x v="1"/>
    <x v="6"/>
  </r>
  <r>
    <n v="860"/>
    <x v="402"/>
    <n v="61971844192"/>
    <n v="2"/>
    <x v="136"/>
    <x v="3"/>
    <x v="5"/>
    <n v="90"/>
    <x v="1"/>
    <x v="7"/>
  </r>
  <r>
    <n v="861"/>
    <x v="179"/>
    <n v="21967113111"/>
    <n v="2"/>
    <x v="137"/>
    <x v="2"/>
    <x v="5"/>
    <n v="216"/>
    <x v="1"/>
    <x v="0"/>
  </r>
  <r>
    <n v="862"/>
    <x v="403"/>
    <n v="11992565776"/>
    <n v="2"/>
    <x v="138"/>
    <x v="2"/>
    <x v="1"/>
    <n v="216"/>
    <x v="1"/>
    <x v="2"/>
  </r>
  <r>
    <n v="863"/>
    <x v="204"/>
    <n v="79996779022"/>
    <n v="3"/>
    <x v="138"/>
    <x v="12"/>
    <x v="3"/>
    <n v="67.5"/>
    <x v="1"/>
    <x v="17"/>
  </r>
  <r>
    <n v="864"/>
    <x v="165"/>
    <n v="51994241814"/>
    <n v="4"/>
    <x v="138"/>
    <x v="3"/>
    <x v="5"/>
    <n v="180"/>
    <x v="1"/>
    <x v="3"/>
  </r>
  <r>
    <n v="865"/>
    <x v="77"/>
    <n v="91995210336"/>
    <n v="7"/>
    <x v="138"/>
    <x v="0"/>
    <x v="4"/>
    <n v="157.5"/>
    <x v="0"/>
    <x v="8"/>
  </r>
  <r>
    <n v="866"/>
    <x v="28"/>
    <n v="11971705604"/>
    <n v="3"/>
    <x v="139"/>
    <x v="0"/>
    <x v="0"/>
    <n v="67.5"/>
    <x v="0"/>
    <x v="2"/>
  </r>
  <r>
    <n v="867"/>
    <x v="404"/>
    <n v="51964296895"/>
    <n v="2"/>
    <x v="139"/>
    <x v="9"/>
    <x v="2"/>
    <n v="144"/>
    <x v="0"/>
    <x v="3"/>
  </r>
  <r>
    <n v="868"/>
    <x v="76"/>
    <n v="12996490292"/>
    <n v="4"/>
    <x v="139"/>
    <x v="4"/>
    <x v="5"/>
    <n v="324"/>
    <x v="0"/>
    <x v="2"/>
  </r>
  <r>
    <n v="869"/>
    <x v="405"/>
    <n v="31991976226"/>
    <n v="1"/>
    <x v="140"/>
    <x v="0"/>
    <x v="5"/>
    <n v="25"/>
    <x v="0"/>
    <x v="1"/>
  </r>
  <r>
    <n v="870"/>
    <x v="61"/>
    <n v="91975218905"/>
    <n v="5"/>
    <x v="140"/>
    <x v="3"/>
    <x v="0"/>
    <n v="225"/>
    <x v="1"/>
    <x v="8"/>
  </r>
  <r>
    <n v="871"/>
    <x v="27"/>
    <n v="19983530283"/>
    <n v="3"/>
    <x v="140"/>
    <x v="1"/>
    <x v="4"/>
    <n v="243"/>
    <x v="1"/>
    <x v="2"/>
  </r>
  <r>
    <n v="872"/>
    <x v="406"/>
    <n v="61975491071"/>
    <n v="3"/>
    <x v="141"/>
    <x v="3"/>
    <x v="1"/>
    <n v="135"/>
    <x v="1"/>
    <x v="7"/>
  </r>
  <r>
    <n v="873"/>
    <x v="351"/>
    <n v="51979276669"/>
    <n v="4"/>
    <x v="141"/>
    <x v="1"/>
    <x v="5"/>
    <n v="324"/>
    <x v="1"/>
    <x v="3"/>
  </r>
  <r>
    <n v="874"/>
    <x v="316"/>
    <n v="51988696554"/>
    <n v="1"/>
    <x v="141"/>
    <x v="9"/>
    <x v="3"/>
    <n v="80"/>
    <x v="0"/>
    <x v="3"/>
  </r>
  <r>
    <n v="875"/>
    <x v="120"/>
    <n v="21998478668"/>
    <n v="2"/>
    <x v="142"/>
    <x v="0"/>
    <x v="5"/>
    <n v="45"/>
    <x v="0"/>
    <x v="0"/>
  </r>
  <r>
    <n v="876"/>
    <x v="407"/>
    <n v="51982287595"/>
    <n v="1"/>
    <x v="142"/>
    <x v="3"/>
    <x v="4"/>
    <n v="50"/>
    <x v="1"/>
    <x v="3"/>
  </r>
  <r>
    <n v="877"/>
    <x v="408"/>
    <n v="31999905604"/>
    <n v="4"/>
    <x v="142"/>
    <x v="7"/>
    <x v="5"/>
    <n v="90"/>
    <x v="1"/>
    <x v="1"/>
  </r>
  <r>
    <n v="878"/>
    <x v="94"/>
    <n v="41983912760"/>
    <n v="4"/>
    <x v="143"/>
    <x v="3"/>
    <x v="0"/>
    <n v="180"/>
    <x v="1"/>
    <x v="6"/>
  </r>
  <r>
    <n v="879"/>
    <x v="214"/>
    <n v="21999097949"/>
    <n v="4"/>
    <x v="143"/>
    <x v="3"/>
    <x v="4"/>
    <n v="180"/>
    <x v="1"/>
    <x v="0"/>
  </r>
  <r>
    <n v="880"/>
    <x v="33"/>
    <n v="81965595521"/>
    <n v="1"/>
    <x v="143"/>
    <x v="9"/>
    <x v="2"/>
    <n v="80"/>
    <x v="0"/>
    <x v="4"/>
  </r>
  <r>
    <n v="881"/>
    <x v="409"/>
    <n v="11999682288"/>
    <n v="10"/>
    <x v="143"/>
    <x v="5"/>
    <x v="1"/>
    <n v="315"/>
    <x v="1"/>
    <x v="2"/>
  </r>
  <r>
    <n v="882"/>
    <x v="55"/>
    <n v="91966364445"/>
    <n v="6"/>
    <x v="143"/>
    <x v="12"/>
    <x v="0"/>
    <n v="135"/>
    <x v="1"/>
    <x v="8"/>
  </r>
  <r>
    <n v="883"/>
    <x v="165"/>
    <n v="81986178591"/>
    <n v="2"/>
    <x v="144"/>
    <x v="1"/>
    <x v="4"/>
    <n v="162"/>
    <x v="1"/>
    <x v="4"/>
  </r>
  <r>
    <n v="884"/>
    <x v="410"/>
    <n v="71980691019"/>
    <n v="1"/>
    <x v="144"/>
    <x v="1"/>
    <x v="0"/>
    <n v="90"/>
    <x v="1"/>
    <x v="5"/>
  </r>
  <r>
    <n v="885"/>
    <x v="244"/>
    <n v="21997336436"/>
    <n v="3"/>
    <x v="144"/>
    <x v="6"/>
    <x v="5"/>
    <n v="270"/>
    <x v="1"/>
    <x v="0"/>
  </r>
  <r>
    <n v="886"/>
    <x v="32"/>
    <n v="71994501066"/>
    <n v="2"/>
    <x v="145"/>
    <x v="1"/>
    <x v="4"/>
    <n v="162"/>
    <x v="1"/>
    <x v="5"/>
  </r>
  <r>
    <n v="887"/>
    <x v="411"/>
    <n v="81980369039"/>
    <n v="4"/>
    <x v="145"/>
    <x v="13"/>
    <x v="5"/>
    <n v="360"/>
    <x v="0"/>
    <x v="4"/>
  </r>
  <r>
    <n v="888"/>
    <x v="55"/>
    <n v="11995346249"/>
    <n v="3"/>
    <x v="145"/>
    <x v="1"/>
    <x v="0"/>
    <n v="243"/>
    <x v="1"/>
    <x v="2"/>
  </r>
  <r>
    <n v="889"/>
    <x v="37"/>
    <n v="21996018747"/>
    <n v="3"/>
    <x v="146"/>
    <x v="1"/>
    <x v="2"/>
    <n v="243"/>
    <x v="1"/>
    <x v="0"/>
  </r>
  <r>
    <n v="890"/>
    <x v="412"/>
    <n v="91993590283"/>
    <n v="2"/>
    <x v="146"/>
    <x v="6"/>
    <x v="3"/>
    <n v="180"/>
    <x v="1"/>
    <x v="8"/>
  </r>
  <r>
    <n v="891"/>
    <x v="312"/>
    <n v="43996224100"/>
    <n v="4"/>
    <x v="147"/>
    <x v="1"/>
    <x v="4"/>
    <n v="324"/>
    <x v="1"/>
    <x v="6"/>
  </r>
  <r>
    <n v="892"/>
    <x v="413"/>
    <n v="21997685864"/>
    <n v="1"/>
    <x v="148"/>
    <x v="0"/>
    <x v="0"/>
    <n v="25"/>
    <x v="0"/>
    <x v="0"/>
  </r>
  <r>
    <n v="893"/>
    <x v="102"/>
    <n v="51994336054"/>
    <n v="3"/>
    <x v="149"/>
    <x v="2"/>
    <x v="1"/>
    <n v="324"/>
    <x v="1"/>
    <x v="3"/>
  </r>
  <r>
    <n v="894"/>
    <x v="239"/>
    <n v="17996540132"/>
    <n v="9"/>
    <x v="149"/>
    <x v="3"/>
    <x v="0"/>
    <n v="405"/>
    <x v="1"/>
    <x v="2"/>
  </r>
  <r>
    <n v="895"/>
    <x v="96"/>
    <n v="31993484548"/>
    <n v="1"/>
    <x v="149"/>
    <x v="2"/>
    <x v="1"/>
    <n v="120"/>
    <x v="1"/>
    <x v="1"/>
  </r>
  <r>
    <n v="896"/>
    <x v="30"/>
    <n v="13974224662"/>
    <n v="3"/>
    <x v="149"/>
    <x v="7"/>
    <x v="2"/>
    <n v="67.5"/>
    <x v="1"/>
    <x v="2"/>
  </r>
  <r>
    <n v="897"/>
    <x v="55"/>
    <n v="61988651709"/>
    <n v="5"/>
    <x v="150"/>
    <x v="3"/>
    <x v="0"/>
    <n v="225"/>
    <x v="1"/>
    <x v="7"/>
  </r>
  <r>
    <n v="898"/>
    <x v="414"/>
    <n v="82996436833"/>
    <n v="2"/>
    <x v="150"/>
    <x v="5"/>
    <x v="1"/>
    <n v="63"/>
    <x v="1"/>
    <x v="21"/>
  </r>
  <r>
    <n v="899"/>
    <x v="349"/>
    <n v="11991812003"/>
    <n v="3"/>
    <x v="151"/>
    <x v="0"/>
    <x v="5"/>
    <n v="67.5"/>
    <x v="0"/>
    <x v="2"/>
  </r>
  <r>
    <n v="900"/>
    <x v="400"/>
    <n v="81993685867"/>
    <n v="2"/>
    <x v="151"/>
    <x v="2"/>
    <x v="1"/>
    <n v="216"/>
    <x v="1"/>
    <x v="4"/>
  </r>
  <r>
    <n v="901"/>
    <x v="102"/>
    <n v="71973862709"/>
    <n v="1"/>
    <x v="152"/>
    <x v="2"/>
    <x v="1"/>
    <n v="120"/>
    <x v="1"/>
    <x v="5"/>
  </r>
  <r>
    <n v="902"/>
    <x v="15"/>
    <n v="81974465972"/>
    <n v="1"/>
    <x v="152"/>
    <x v="3"/>
    <x v="4"/>
    <n v="50"/>
    <x v="1"/>
    <x v="4"/>
  </r>
  <r>
    <n v="903"/>
    <x v="20"/>
    <n v="19994949631"/>
    <n v="2"/>
    <x v="152"/>
    <x v="1"/>
    <x v="1"/>
    <n v="162"/>
    <x v="1"/>
    <x v="2"/>
  </r>
  <r>
    <n v="904"/>
    <x v="32"/>
    <n v="91971539481"/>
    <n v="3"/>
    <x v="152"/>
    <x v="3"/>
    <x v="4"/>
    <n v="135"/>
    <x v="1"/>
    <x v="8"/>
  </r>
  <r>
    <n v="905"/>
    <x v="15"/>
    <n v="12991634394"/>
    <n v="4"/>
    <x v="152"/>
    <x v="9"/>
    <x v="4"/>
    <n v="288"/>
    <x v="0"/>
    <x v="2"/>
  </r>
  <r>
    <n v="906"/>
    <x v="415"/>
    <n v="81993562013"/>
    <n v="4"/>
    <x v="153"/>
    <x v="0"/>
    <x v="0"/>
    <n v="90"/>
    <x v="0"/>
    <x v="4"/>
  </r>
  <r>
    <n v="907"/>
    <x v="165"/>
    <n v="91976550656"/>
    <n v="4"/>
    <x v="153"/>
    <x v="2"/>
    <x v="1"/>
    <n v="432"/>
    <x v="1"/>
    <x v="8"/>
  </r>
  <r>
    <n v="908"/>
    <x v="416"/>
    <n v="71976979280"/>
    <n v="2"/>
    <x v="153"/>
    <x v="5"/>
    <x v="4"/>
    <n v="63"/>
    <x v="1"/>
    <x v="5"/>
  </r>
  <r>
    <n v="909"/>
    <x v="417"/>
    <n v="81985675130"/>
    <n v="4"/>
    <x v="154"/>
    <x v="8"/>
    <x v="1"/>
    <n v="180"/>
    <x v="0"/>
    <x v="4"/>
  </r>
  <r>
    <n v="910"/>
    <x v="202"/>
    <n v="41995661812"/>
    <n v="4"/>
    <x v="155"/>
    <x v="2"/>
    <x v="4"/>
    <n v="432"/>
    <x v="1"/>
    <x v="6"/>
  </r>
  <r>
    <n v="911"/>
    <x v="418"/>
    <n v="21997661686"/>
    <n v="2"/>
    <x v="155"/>
    <x v="2"/>
    <x v="5"/>
    <n v="216"/>
    <x v="1"/>
    <x v="0"/>
  </r>
  <r>
    <n v="912"/>
    <x v="279"/>
    <n v="61964054415"/>
    <n v="2"/>
    <x v="155"/>
    <x v="5"/>
    <x v="0"/>
    <n v="63"/>
    <x v="1"/>
    <x v="7"/>
  </r>
  <r>
    <n v="913"/>
    <x v="290"/>
    <n v="17996169244"/>
    <n v="3"/>
    <x v="155"/>
    <x v="9"/>
    <x v="3"/>
    <n v="216"/>
    <x v="0"/>
    <x v="2"/>
  </r>
  <r>
    <n v="914"/>
    <x v="419"/>
    <n v="21992679332"/>
    <n v="2"/>
    <x v="156"/>
    <x v="0"/>
    <x v="5"/>
    <n v="45"/>
    <x v="0"/>
    <x v="0"/>
  </r>
  <r>
    <n v="915"/>
    <x v="63"/>
    <n v="11991926249"/>
    <n v="4"/>
    <x v="157"/>
    <x v="0"/>
    <x v="4"/>
    <n v="90"/>
    <x v="0"/>
    <x v="2"/>
  </r>
  <r>
    <n v="916"/>
    <x v="245"/>
    <n v="21997989801"/>
    <n v="4"/>
    <x v="158"/>
    <x v="0"/>
    <x v="0"/>
    <n v="90"/>
    <x v="0"/>
    <x v="0"/>
  </r>
  <r>
    <n v="917"/>
    <x v="317"/>
    <n v="81987851066"/>
    <n v="3"/>
    <x v="158"/>
    <x v="1"/>
    <x v="1"/>
    <n v="243"/>
    <x v="1"/>
    <x v="4"/>
  </r>
  <r>
    <n v="918"/>
    <x v="420"/>
    <n v="21999932778"/>
    <n v="9"/>
    <x v="158"/>
    <x v="2"/>
    <x v="0"/>
    <n v="972"/>
    <x v="1"/>
    <x v="0"/>
  </r>
  <r>
    <n v="919"/>
    <x v="52"/>
    <n v="71986642254"/>
    <n v="2"/>
    <x v="159"/>
    <x v="1"/>
    <x v="1"/>
    <n v="162"/>
    <x v="1"/>
    <x v="5"/>
  </r>
  <r>
    <n v="920"/>
    <x v="203"/>
    <n v="61971848306"/>
    <n v="4"/>
    <x v="159"/>
    <x v="1"/>
    <x v="0"/>
    <n v="324"/>
    <x v="1"/>
    <x v="7"/>
  </r>
  <r>
    <n v="921"/>
    <x v="137"/>
    <n v="61980411744"/>
    <n v="2"/>
    <x v="160"/>
    <x v="13"/>
    <x v="3"/>
    <n v="180"/>
    <x v="0"/>
    <x v="7"/>
  </r>
  <r>
    <n v="922"/>
    <x v="91"/>
    <n v="91984609370"/>
    <n v="3"/>
    <x v="160"/>
    <x v="7"/>
    <x v="3"/>
    <n v="67.5"/>
    <x v="1"/>
    <x v="8"/>
  </r>
  <r>
    <n v="923"/>
    <x v="244"/>
    <n v="81972011210"/>
    <n v="1"/>
    <x v="161"/>
    <x v="0"/>
    <x v="0"/>
    <n v="25"/>
    <x v="0"/>
    <x v="4"/>
  </r>
  <r>
    <n v="924"/>
    <x v="160"/>
    <n v="21998087462"/>
    <n v="1"/>
    <x v="161"/>
    <x v="2"/>
    <x v="1"/>
    <n v="120"/>
    <x v="1"/>
    <x v="0"/>
  </r>
  <r>
    <n v="925"/>
    <x v="27"/>
    <n v="21997960679"/>
    <n v="5"/>
    <x v="161"/>
    <x v="2"/>
    <x v="4"/>
    <n v="540"/>
    <x v="1"/>
    <x v="0"/>
  </r>
  <r>
    <n v="926"/>
    <x v="137"/>
    <n v="75932616608"/>
    <n v="1"/>
    <x v="161"/>
    <x v="12"/>
    <x v="3"/>
    <n v="25"/>
    <x v="1"/>
    <x v="5"/>
  </r>
  <r>
    <n v="927"/>
    <x v="107"/>
    <n v="81974463305"/>
    <n v="4"/>
    <x v="162"/>
    <x v="10"/>
    <x v="2"/>
    <n v="180"/>
    <x v="0"/>
    <x v="4"/>
  </r>
  <r>
    <n v="928"/>
    <x v="32"/>
    <n v="71987619962"/>
    <n v="2"/>
    <x v="162"/>
    <x v="2"/>
    <x v="1"/>
    <n v="216"/>
    <x v="1"/>
    <x v="5"/>
  </r>
  <r>
    <n v="929"/>
    <x v="202"/>
    <n v="81992196763"/>
    <n v="2"/>
    <x v="162"/>
    <x v="9"/>
    <x v="4"/>
    <n v="144"/>
    <x v="0"/>
    <x v="4"/>
  </r>
  <r>
    <n v="930"/>
    <x v="421"/>
    <n v="91975338084"/>
    <n v="4"/>
    <x v="163"/>
    <x v="1"/>
    <x v="0"/>
    <n v="324"/>
    <x v="1"/>
    <x v="8"/>
  </r>
  <r>
    <n v="931"/>
    <x v="28"/>
    <n v="47984003566"/>
    <n v="4"/>
    <x v="164"/>
    <x v="3"/>
    <x v="5"/>
    <n v="180"/>
    <x v="1"/>
    <x v="18"/>
  </r>
  <r>
    <n v="932"/>
    <x v="422"/>
    <n v="81981106320"/>
    <n v="4"/>
    <x v="165"/>
    <x v="2"/>
    <x v="1"/>
    <n v="432"/>
    <x v="1"/>
    <x v="4"/>
  </r>
  <r>
    <n v="933"/>
    <x v="423"/>
    <n v="21999693418"/>
    <n v="3"/>
    <x v="165"/>
    <x v="7"/>
    <x v="0"/>
    <n v="67.5"/>
    <x v="1"/>
    <x v="0"/>
  </r>
  <r>
    <n v="934"/>
    <x v="69"/>
    <n v="31971662530"/>
    <n v="6"/>
    <x v="165"/>
    <x v="13"/>
    <x v="2"/>
    <n v="540"/>
    <x v="0"/>
    <x v="1"/>
  </r>
  <r>
    <n v="935"/>
    <x v="424"/>
    <n v="71964330396"/>
    <n v="3"/>
    <x v="165"/>
    <x v="9"/>
    <x v="0"/>
    <n v="216"/>
    <x v="0"/>
    <x v="5"/>
  </r>
  <r>
    <n v="936"/>
    <x v="37"/>
    <n v="19971443102"/>
    <n v="2"/>
    <x v="165"/>
    <x v="10"/>
    <x v="4"/>
    <n v="90"/>
    <x v="0"/>
    <x v="2"/>
  </r>
  <r>
    <n v="937"/>
    <x v="2"/>
    <n v="41992620806"/>
    <n v="3"/>
    <x v="166"/>
    <x v="12"/>
    <x v="1"/>
    <n v="67.5"/>
    <x v="1"/>
    <x v="6"/>
  </r>
  <r>
    <n v="938"/>
    <x v="326"/>
    <n v="16999627976"/>
    <n v="3"/>
    <x v="166"/>
    <x v="2"/>
    <x v="3"/>
    <n v="324"/>
    <x v="1"/>
    <x v="2"/>
  </r>
  <r>
    <n v="939"/>
    <x v="121"/>
    <n v="71968629926"/>
    <n v="3"/>
    <x v="167"/>
    <x v="0"/>
    <x v="5"/>
    <n v="67.5"/>
    <x v="0"/>
    <x v="5"/>
  </r>
  <r>
    <n v="940"/>
    <x v="40"/>
    <n v="21997159079"/>
    <n v="2"/>
    <x v="167"/>
    <x v="1"/>
    <x v="1"/>
    <n v="162"/>
    <x v="1"/>
    <x v="0"/>
  </r>
  <r>
    <n v="941"/>
    <x v="73"/>
    <n v="31975488601"/>
    <n v="2"/>
    <x v="167"/>
    <x v="2"/>
    <x v="1"/>
    <n v="216"/>
    <x v="1"/>
    <x v="1"/>
  </r>
  <r>
    <n v="942"/>
    <x v="30"/>
    <n v="31968050914"/>
    <n v="2"/>
    <x v="167"/>
    <x v="0"/>
    <x v="3"/>
    <n v="45"/>
    <x v="0"/>
    <x v="1"/>
  </r>
  <r>
    <n v="943"/>
    <x v="407"/>
    <n v="91988584947"/>
    <n v="2"/>
    <x v="168"/>
    <x v="0"/>
    <x v="4"/>
    <n v="45"/>
    <x v="0"/>
    <x v="8"/>
  </r>
  <r>
    <n v="944"/>
    <x v="140"/>
    <n v="31972520353"/>
    <n v="3"/>
    <x v="168"/>
    <x v="2"/>
    <x v="4"/>
    <n v="324"/>
    <x v="1"/>
    <x v="1"/>
  </r>
  <r>
    <n v="945"/>
    <x v="425"/>
    <n v="41971846149"/>
    <n v="1"/>
    <x v="168"/>
    <x v="1"/>
    <x v="4"/>
    <n v="90"/>
    <x v="1"/>
    <x v="6"/>
  </r>
  <r>
    <n v="946"/>
    <x v="59"/>
    <n v="31993836454"/>
    <n v="3"/>
    <x v="168"/>
    <x v="0"/>
    <x v="0"/>
    <n v="67.5"/>
    <x v="0"/>
    <x v="1"/>
  </r>
  <r>
    <n v="947"/>
    <x v="60"/>
    <n v="51988694454"/>
    <n v="3"/>
    <x v="169"/>
    <x v="1"/>
    <x v="0"/>
    <n v="243"/>
    <x v="1"/>
    <x v="3"/>
  </r>
  <r>
    <n v="948"/>
    <x v="19"/>
    <n v="21996485755"/>
    <n v="10"/>
    <x v="169"/>
    <x v="6"/>
    <x v="1"/>
    <n v="900"/>
    <x v="1"/>
    <x v="0"/>
  </r>
  <r>
    <n v="949"/>
    <x v="48"/>
    <n v="41979662013"/>
    <n v="1"/>
    <x v="170"/>
    <x v="0"/>
    <x v="5"/>
    <n v="25"/>
    <x v="0"/>
    <x v="6"/>
  </r>
  <r>
    <n v="950"/>
    <x v="407"/>
    <n v="21999977681"/>
    <n v="1"/>
    <x v="170"/>
    <x v="1"/>
    <x v="5"/>
    <n v="90"/>
    <x v="1"/>
    <x v="0"/>
  </r>
  <r>
    <n v="951"/>
    <x v="55"/>
    <n v="21998563149"/>
    <n v="7"/>
    <x v="170"/>
    <x v="3"/>
    <x v="0"/>
    <n v="315"/>
    <x v="1"/>
    <x v="0"/>
  </r>
  <r>
    <n v="952"/>
    <x v="50"/>
    <n v="41980862317"/>
    <n v="5"/>
    <x v="170"/>
    <x v="13"/>
    <x v="0"/>
    <n v="450"/>
    <x v="0"/>
    <x v="6"/>
  </r>
  <r>
    <n v="953"/>
    <x v="32"/>
    <n v="21999590907"/>
    <n v="1"/>
    <x v="170"/>
    <x v="12"/>
    <x v="1"/>
    <n v="25"/>
    <x v="1"/>
    <x v="0"/>
  </r>
  <r>
    <n v="954"/>
    <x v="165"/>
    <n v="21996012184"/>
    <n v="3"/>
    <x v="171"/>
    <x v="0"/>
    <x v="5"/>
    <n v="67.5"/>
    <x v="0"/>
    <x v="0"/>
  </r>
  <r>
    <n v="955"/>
    <x v="356"/>
    <n v="51990584103"/>
    <n v="1"/>
    <x v="171"/>
    <x v="0"/>
    <x v="0"/>
    <n v="25"/>
    <x v="0"/>
    <x v="3"/>
  </r>
  <r>
    <n v="956"/>
    <x v="426"/>
    <n v="85987346738"/>
    <n v="1"/>
    <x v="171"/>
    <x v="1"/>
    <x v="1"/>
    <n v="90"/>
    <x v="1"/>
    <x v="16"/>
  </r>
  <r>
    <n v="957"/>
    <x v="427"/>
    <n v="61964985513"/>
    <n v="1"/>
    <x v="171"/>
    <x v="5"/>
    <x v="3"/>
    <n v="35"/>
    <x v="1"/>
    <x v="7"/>
  </r>
  <r>
    <n v="958"/>
    <x v="230"/>
    <n v="31983708525"/>
    <n v="4"/>
    <x v="171"/>
    <x v="7"/>
    <x v="1"/>
    <n v="90"/>
    <x v="1"/>
    <x v="1"/>
  </r>
  <r>
    <n v="959"/>
    <x v="231"/>
    <n v="31985099524"/>
    <n v="1"/>
    <x v="171"/>
    <x v="11"/>
    <x v="0"/>
    <n v="25"/>
    <x v="1"/>
    <x v="1"/>
  </r>
  <r>
    <n v="960"/>
    <x v="61"/>
    <n v="51987302317"/>
    <n v="3"/>
    <x v="172"/>
    <x v="0"/>
    <x v="0"/>
    <n v="67.5"/>
    <x v="0"/>
    <x v="3"/>
  </r>
  <r>
    <n v="961"/>
    <x v="428"/>
    <n v="19983582112"/>
    <n v="2"/>
    <x v="172"/>
    <x v="8"/>
    <x v="1"/>
    <n v="90"/>
    <x v="0"/>
    <x v="2"/>
  </r>
  <r>
    <n v="962"/>
    <x v="429"/>
    <n v="71980831962"/>
    <n v="3"/>
    <x v="172"/>
    <x v="4"/>
    <x v="4"/>
    <n v="243"/>
    <x v="0"/>
    <x v="5"/>
  </r>
  <r>
    <n v="963"/>
    <x v="33"/>
    <n v="34991983229"/>
    <n v="3"/>
    <x v="173"/>
    <x v="0"/>
    <x v="1"/>
    <n v="67.5"/>
    <x v="0"/>
    <x v="1"/>
  </r>
  <r>
    <n v="964"/>
    <x v="430"/>
    <n v="31987223049"/>
    <n v="4"/>
    <x v="173"/>
    <x v="3"/>
    <x v="5"/>
    <n v="180"/>
    <x v="1"/>
    <x v="1"/>
  </r>
  <r>
    <n v="965"/>
    <x v="431"/>
    <n v="41966507595"/>
    <n v="4"/>
    <x v="173"/>
    <x v="0"/>
    <x v="4"/>
    <n v="90"/>
    <x v="0"/>
    <x v="6"/>
  </r>
  <r>
    <n v="966"/>
    <x v="432"/>
    <n v="41964996519"/>
    <n v="4"/>
    <x v="173"/>
    <x v="4"/>
    <x v="4"/>
    <n v="324"/>
    <x v="0"/>
    <x v="6"/>
  </r>
  <r>
    <n v="967"/>
    <x v="429"/>
    <n v="19987214839"/>
    <n v="3"/>
    <x v="174"/>
    <x v="3"/>
    <x v="5"/>
    <n v="135"/>
    <x v="1"/>
    <x v="2"/>
  </r>
  <r>
    <n v="968"/>
    <x v="433"/>
    <n v="61983172138"/>
    <n v="2"/>
    <x v="174"/>
    <x v="2"/>
    <x v="0"/>
    <n v="216"/>
    <x v="1"/>
    <x v="7"/>
  </r>
  <r>
    <n v="969"/>
    <x v="23"/>
    <n v="71984486624"/>
    <n v="3"/>
    <x v="174"/>
    <x v="2"/>
    <x v="5"/>
    <n v="324"/>
    <x v="1"/>
    <x v="5"/>
  </r>
  <r>
    <n v="970"/>
    <x v="434"/>
    <n v="61994862103"/>
    <n v="4"/>
    <x v="175"/>
    <x v="0"/>
    <x v="0"/>
    <n v="90"/>
    <x v="0"/>
    <x v="7"/>
  </r>
  <r>
    <n v="971"/>
    <x v="435"/>
    <n v="91974515731"/>
    <n v="2"/>
    <x v="175"/>
    <x v="11"/>
    <x v="3"/>
    <n v="45"/>
    <x v="1"/>
    <x v="8"/>
  </r>
  <r>
    <n v="972"/>
    <x v="66"/>
    <n v="81970032478"/>
    <n v="2"/>
    <x v="175"/>
    <x v="1"/>
    <x v="1"/>
    <n v="162"/>
    <x v="1"/>
    <x v="4"/>
  </r>
  <r>
    <n v="973"/>
    <x v="28"/>
    <n v="71967334066"/>
    <n v="4"/>
    <x v="175"/>
    <x v="3"/>
    <x v="5"/>
    <n v="180"/>
    <x v="1"/>
    <x v="5"/>
  </r>
  <r>
    <n v="974"/>
    <x v="23"/>
    <n v="51975398828"/>
    <n v="3"/>
    <x v="175"/>
    <x v="2"/>
    <x v="1"/>
    <n v="324"/>
    <x v="1"/>
    <x v="3"/>
  </r>
  <r>
    <n v="975"/>
    <x v="204"/>
    <n v="31971534833"/>
    <n v="3"/>
    <x v="176"/>
    <x v="0"/>
    <x v="5"/>
    <n v="67.5"/>
    <x v="0"/>
    <x v="1"/>
  </r>
  <r>
    <n v="976"/>
    <x v="436"/>
    <n v="85996165599"/>
    <n v="4"/>
    <x v="176"/>
    <x v="0"/>
    <x v="1"/>
    <n v="90"/>
    <x v="0"/>
    <x v="16"/>
  </r>
  <r>
    <n v="977"/>
    <x v="437"/>
    <n v="44997168591"/>
    <n v="2"/>
    <x v="176"/>
    <x v="3"/>
    <x v="5"/>
    <n v="90"/>
    <x v="1"/>
    <x v="6"/>
  </r>
  <r>
    <n v="978"/>
    <x v="4"/>
    <n v="71990057861"/>
    <n v="4"/>
    <x v="176"/>
    <x v="13"/>
    <x v="4"/>
    <n v="360"/>
    <x v="0"/>
    <x v="5"/>
  </r>
  <r>
    <n v="979"/>
    <x v="54"/>
    <n v="11993188828"/>
    <n v="2"/>
    <x v="176"/>
    <x v="6"/>
    <x v="0"/>
    <n v="180"/>
    <x v="1"/>
    <x v="2"/>
  </r>
  <r>
    <n v="980"/>
    <x v="21"/>
    <n v="21999449655"/>
    <n v="2"/>
    <x v="176"/>
    <x v="5"/>
    <x v="1"/>
    <n v="63"/>
    <x v="1"/>
    <x v="0"/>
  </r>
  <r>
    <n v="981"/>
    <x v="168"/>
    <n v="91968749494"/>
    <n v="1"/>
    <x v="177"/>
    <x v="0"/>
    <x v="5"/>
    <n v="25"/>
    <x v="0"/>
    <x v="8"/>
  </r>
  <r>
    <n v="982"/>
    <x v="33"/>
    <n v="24981526763"/>
    <n v="4"/>
    <x v="177"/>
    <x v="3"/>
    <x v="4"/>
    <n v="180"/>
    <x v="1"/>
    <x v="0"/>
  </r>
  <r>
    <n v="983"/>
    <x v="438"/>
    <n v="81973959056"/>
    <n v="1"/>
    <x v="177"/>
    <x v="2"/>
    <x v="4"/>
    <n v="120"/>
    <x v="1"/>
    <x v="4"/>
  </r>
  <r>
    <n v="984"/>
    <x v="32"/>
    <n v="31991462225"/>
    <n v="2"/>
    <x v="177"/>
    <x v="6"/>
    <x v="1"/>
    <n v="180"/>
    <x v="1"/>
    <x v="1"/>
  </r>
  <r>
    <n v="985"/>
    <x v="33"/>
    <n v="31982036554"/>
    <n v="2"/>
    <x v="177"/>
    <x v="13"/>
    <x v="4"/>
    <n v="180"/>
    <x v="0"/>
    <x v="1"/>
  </r>
  <r>
    <n v="986"/>
    <x v="402"/>
    <n v="81987540111"/>
    <n v="3"/>
    <x v="178"/>
    <x v="2"/>
    <x v="0"/>
    <n v="324"/>
    <x v="1"/>
    <x v="4"/>
  </r>
  <r>
    <n v="987"/>
    <x v="82"/>
    <n v="81979024886"/>
    <n v="4"/>
    <x v="178"/>
    <x v="3"/>
    <x v="4"/>
    <n v="180"/>
    <x v="1"/>
    <x v="4"/>
  </r>
  <r>
    <n v="988"/>
    <x v="120"/>
    <n v="11985046977"/>
    <n v="3"/>
    <x v="178"/>
    <x v="2"/>
    <x v="4"/>
    <n v="324"/>
    <x v="1"/>
    <x v="2"/>
  </r>
  <r>
    <n v="989"/>
    <x v="171"/>
    <n v="21967385604"/>
    <n v="4"/>
    <x v="178"/>
    <x v="3"/>
    <x v="0"/>
    <n v="180"/>
    <x v="1"/>
    <x v="0"/>
  </r>
  <r>
    <n v="990"/>
    <x v="279"/>
    <n v="67991601656"/>
    <n v="3"/>
    <x v="179"/>
    <x v="0"/>
    <x v="5"/>
    <n v="67.5"/>
    <x v="0"/>
    <x v="9"/>
  </r>
  <r>
    <n v="991"/>
    <x v="439"/>
    <n v="71995843937"/>
    <n v="3"/>
    <x v="179"/>
    <x v="3"/>
    <x v="0"/>
    <n v="135"/>
    <x v="1"/>
    <x v="5"/>
  </r>
  <r>
    <n v="992"/>
    <x v="440"/>
    <n v="21997227579"/>
    <n v="2"/>
    <x v="179"/>
    <x v="1"/>
    <x v="0"/>
    <n v="162"/>
    <x v="1"/>
    <x v="0"/>
  </r>
  <r>
    <n v="993"/>
    <x v="33"/>
    <n v="51968699124"/>
    <n v="2"/>
    <x v="179"/>
    <x v="2"/>
    <x v="3"/>
    <n v="216"/>
    <x v="1"/>
    <x v="3"/>
  </r>
  <r>
    <n v="994"/>
    <x v="3"/>
    <n v="81980692132"/>
    <n v="2"/>
    <x v="179"/>
    <x v="0"/>
    <x v="5"/>
    <n v="45"/>
    <x v="0"/>
    <x v="4"/>
  </r>
  <r>
    <n v="995"/>
    <x v="91"/>
    <n v="21965594719"/>
    <n v="3"/>
    <x v="179"/>
    <x v="11"/>
    <x v="5"/>
    <n v="67.5"/>
    <x v="1"/>
    <x v="0"/>
  </r>
  <r>
    <n v="996"/>
    <x v="39"/>
    <n v="83998335731"/>
    <n v="4"/>
    <x v="179"/>
    <x v="3"/>
    <x v="5"/>
    <n v="180"/>
    <x v="1"/>
    <x v="12"/>
  </r>
  <r>
    <n v="997"/>
    <x v="125"/>
    <n v="21973868905"/>
    <n v="1"/>
    <x v="179"/>
    <x v="6"/>
    <x v="1"/>
    <n v="100"/>
    <x v="1"/>
    <x v="0"/>
  </r>
  <r>
    <n v="998"/>
    <x v="47"/>
    <n v="61983060764"/>
    <n v="3"/>
    <x v="180"/>
    <x v="0"/>
    <x v="1"/>
    <n v="67.5"/>
    <x v="0"/>
    <x v="7"/>
  </r>
  <r>
    <n v="999"/>
    <x v="441"/>
    <n v="41986170973"/>
    <n v="1"/>
    <x v="180"/>
    <x v="1"/>
    <x v="0"/>
    <n v="90"/>
    <x v="1"/>
    <x v="6"/>
  </r>
  <r>
    <n v="1000"/>
    <x v="442"/>
    <n v="61964824585"/>
    <n v="2"/>
    <x v="180"/>
    <x v="2"/>
    <x v="1"/>
    <n v="216"/>
    <x v="1"/>
    <x v="7"/>
  </r>
  <r>
    <n v="1001"/>
    <x v="141"/>
    <n v="81979023632"/>
    <n v="1"/>
    <x v="181"/>
    <x v="2"/>
    <x v="4"/>
    <n v="120"/>
    <x v="1"/>
    <x v="4"/>
  </r>
  <r>
    <n v="1002"/>
    <x v="321"/>
    <n v="91993624493"/>
    <n v="1"/>
    <x v="181"/>
    <x v="2"/>
    <x v="0"/>
    <n v="120"/>
    <x v="1"/>
    <x v="8"/>
  </r>
  <r>
    <n v="1003"/>
    <x v="4"/>
    <n v="91983647802"/>
    <n v="2"/>
    <x v="181"/>
    <x v="3"/>
    <x v="0"/>
    <n v="90"/>
    <x v="1"/>
    <x v="8"/>
  </r>
  <r>
    <n v="1004"/>
    <x v="27"/>
    <n v="91970149187"/>
    <n v="2"/>
    <x v="181"/>
    <x v="7"/>
    <x v="5"/>
    <n v="45"/>
    <x v="1"/>
    <x v="8"/>
  </r>
  <r>
    <n v="1005"/>
    <x v="89"/>
    <n v="81980850136"/>
    <n v="2"/>
    <x v="181"/>
    <x v="4"/>
    <x v="0"/>
    <n v="162"/>
    <x v="0"/>
    <x v="4"/>
  </r>
  <r>
    <n v="1006"/>
    <x v="161"/>
    <n v="71994576062"/>
    <n v="1"/>
    <x v="181"/>
    <x v="4"/>
    <x v="4"/>
    <n v="90"/>
    <x v="0"/>
    <x v="5"/>
  </r>
  <r>
    <n v="1007"/>
    <x v="175"/>
    <n v="71988890148"/>
    <n v="4"/>
    <x v="181"/>
    <x v="3"/>
    <x v="3"/>
    <n v="180"/>
    <x v="1"/>
    <x v="5"/>
  </r>
  <r>
    <n v="1008"/>
    <x v="56"/>
    <n v="51994339442"/>
    <n v="1"/>
    <x v="182"/>
    <x v="2"/>
    <x v="0"/>
    <n v="120"/>
    <x v="1"/>
    <x v="3"/>
  </r>
  <r>
    <n v="1009"/>
    <x v="24"/>
    <n v="61994869055"/>
    <n v="2"/>
    <x v="182"/>
    <x v="1"/>
    <x v="1"/>
    <n v="162"/>
    <x v="1"/>
    <x v="7"/>
  </r>
  <r>
    <n v="1010"/>
    <x v="443"/>
    <n v="61993590907"/>
    <n v="3"/>
    <x v="182"/>
    <x v="9"/>
    <x v="2"/>
    <n v="216"/>
    <x v="0"/>
    <x v="7"/>
  </r>
  <r>
    <n v="1011"/>
    <x v="444"/>
    <n v="81995911405"/>
    <n v="4"/>
    <x v="182"/>
    <x v="7"/>
    <x v="1"/>
    <n v="90"/>
    <x v="1"/>
    <x v="4"/>
  </r>
  <r>
    <n v="1012"/>
    <x v="36"/>
    <n v="14981888211"/>
    <n v="2"/>
    <x v="182"/>
    <x v="7"/>
    <x v="0"/>
    <n v="45"/>
    <x v="1"/>
    <x v="2"/>
  </r>
  <r>
    <n v="1013"/>
    <x v="445"/>
    <n v="51994224548"/>
    <n v="2"/>
    <x v="182"/>
    <x v="7"/>
    <x v="1"/>
    <n v="45"/>
    <x v="1"/>
    <x v="3"/>
  </r>
  <r>
    <n v="1014"/>
    <x v="55"/>
    <n v="41994502174"/>
    <n v="5"/>
    <x v="183"/>
    <x v="0"/>
    <x v="1"/>
    <n v="112.5"/>
    <x v="0"/>
    <x v="6"/>
  </r>
  <r>
    <n v="1015"/>
    <x v="23"/>
    <n v="22999715967"/>
    <n v="4"/>
    <x v="183"/>
    <x v="2"/>
    <x v="4"/>
    <n v="432"/>
    <x v="1"/>
    <x v="0"/>
  </r>
  <r>
    <n v="1016"/>
    <x v="201"/>
    <n v="81979020792"/>
    <n v="1"/>
    <x v="183"/>
    <x v="0"/>
    <x v="2"/>
    <n v="25"/>
    <x v="0"/>
    <x v="4"/>
  </r>
  <r>
    <n v="1017"/>
    <x v="152"/>
    <n v="21997113080"/>
    <n v="4"/>
    <x v="183"/>
    <x v="7"/>
    <x v="2"/>
    <n v="90"/>
    <x v="1"/>
    <x v="0"/>
  </r>
  <r>
    <n v="1018"/>
    <x v="165"/>
    <n v="71972113140"/>
    <n v="1"/>
    <x v="183"/>
    <x v="10"/>
    <x v="3"/>
    <n v="50"/>
    <x v="0"/>
    <x v="5"/>
  </r>
  <r>
    <n v="1019"/>
    <x v="446"/>
    <n v="71972523991"/>
    <n v="1"/>
    <x v="183"/>
    <x v="6"/>
    <x v="2"/>
    <n v="100"/>
    <x v="1"/>
    <x v="5"/>
  </r>
  <r>
    <n v="1020"/>
    <x v="165"/>
    <n v="31983551125"/>
    <n v="3"/>
    <x v="183"/>
    <x v="12"/>
    <x v="1"/>
    <n v="67.5"/>
    <x v="1"/>
    <x v="1"/>
  </r>
  <r>
    <n v="1021"/>
    <x v="447"/>
    <n v="61982618689"/>
    <n v="4"/>
    <x v="184"/>
    <x v="0"/>
    <x v="5"/>
    <n v="90"/>
    <x v="0"/>
    <x v="7"/>
  </r>
  <r>
    <n v="1022"/>
    <x v="165"/>
    <n v="71973938580"/>
    <n v="1"/>
    <x v="184"/>
    <x v="3"/>
    <x v="5"/>
    <n v="50"/>
    <x v="1"/>
    <x v="5"/>
  </r>
  <r>
    <n v="1023"/>
    <x v="420"/>
    <n v="51994224631"/>
    <n v="8"/>
    <x v="184"/>
    <x v="13"/>
    <x v="1"/>
    <n v="720"/>
    <x v="0"/>
    <x v="3"/>
  </r>
  <r>
    <n v="1024"/>
    <x v="423"/>
    <n v="71974863149"/>
    <n v="3"/>
    <x v="184"/>
    <x v="13"/>
    <x v="2"/>
    <n v="270"/>
    <x v="0"/>
    <x v="5"/>
  </r>
  <r>
    <n v="1025"/>
    <x v="28"/>
    <n v="71976312092"/>
    <n v="2"/>
    <x v="184"/>
    <x v="11"/>
    <x v="2"/>
    <n v="45"/>
    <x v="1"/>
    <x v="5"/>
  </r>
  <r>
    <n v="1026"/>
    <x v="32"/>
    <n v="11989530649"/>
    <n v="3"/>
    <x v="185"/>
    <x v="0"/>
    <x v="0"/>
    <n v="67.5"/>
    <x v="0"/>
    <x v="2"/>
  </r>
  <r>
    <n v="1027"/>
    <x v="279"/>
    <n v="31981752151"/>
    <n v="1"/>
    <x v="185"/>
    <x v="0"/>
    <x v="0"/>
    <n v="25"/>
    <x v="0"/>
    <x v="1"/>
  </r>
  <r>
    <n v="1028"/>
    <x v="436"/>
    <n v="31980950123"/>
    <n v="4"/>
    <x v="185"/>
    <x v="6"/>
    <x v="4"/>
    <n v="360"/>
    <x v="1"/>
    <x v="1"/>
  </r>
  <r>
    <n v="1029"/>
    <x v="79"/>
    <n v="71992302710"/>
    <n v="3"/>
    <x v="185"/>
    <x v="4"/>
    <x v="2"/>
    <n v="243"/>
    <x v="0"/>
    <x v="5"/>
  </r>
  <r>
    <n v="1030"/>
    <x v="448"/>
    <n v="51982665008"/>
    <n v="4"/>
    <x v="185"/>
    <x v="5"/>
    <x v="5"/>
    <n v="126"/>
    <x v="1"/>
    <x v="3"/>
  </r>
  <r>
    <n v="1031"/>
    <x v="22"/>
    <n v="81994324886"/>
    <n v="4"/>
    <x v="186"/>
    <x v="3"/>
    <x v="1"/>
    <n v="180"/>
    <x v="1"/>
    <x v="4"/>
  </r>
  <r>
    <n v="1032"/>
    <x v="244"/>
    <n v="61993958180"/>
    <n v="6"/>
    <x v="186"/>
    <x v="2"/>
    <x v="0"/>
    <n v="648"/>
    <x v="1"/>
    <x v="7"/>
  </r>
  <r>
    <n v="1033"/>
    <x v="94"/>
    <n v="11971922150"/>
    <n v="4"/>
    <x v="186"/>
    <x v="2"/>
    <x v="5"/>
    <n v="432"/>
    <x v="1"/>
    <x v="2"/>
  </r>
  <r>
    <n v="1034"/>
    <x v="449"/>
    <n v="32999356858"/>
    <n v="1"/>
    <x v="186"/>
    <x v="9"/>
    <x v="0"/>
    <n v="80"/>
    <x v="0"/>
    <x v="1"/>
  </r>
  <r>
    <n v="1035"/>
    <x v="165"/>
    <n v="91993622209"/>
    <n v="1"/>
    <x v="186"/>
    <x v="1"/>
    <x v="0"/>
    <n v="90"/>
    <x v="1"/>
    <x v="8"/>
  </r>
  <r>
    <n v="1036"/>
    <x v="61"/>
    <n v="71993677003"/>
    <n v="3"/>
    <x v="187"/>
    <x v="0"/>
    <x v="4"/>
    <n v="67.5"/>
    <x v="0"/>
    <x v="5"/>
  </r>
  <r>
    <n v="1037"/>
    <x v="450"/>
    <n v="15997973923"/>
    <n v="4"/>
    <x v="187"/>
    <x v="0"/>
    <x v="0"/>
    <n v="90"/>
    <x v="0"/>
    <x v="2"/>
  </r>
  <r>
    <n v="1038"/>
    <x v="63"/>
    <n v="43996370973"/>
    <n v="1"/>
    <x v="187"/>
    <x v="3"/>
    <x v="4"/>
    <n v="50"/>
    <x v="1"/>
    <x v="6"/>
  </r>
  <r>
    <n v="1039"/>
    <x v="14"/>
    <n v="31986359655"/>
    <n v="3"/>
    <x v="187"/>
    <x v="1"/>
    <x v="4"/>
    <n v="243"/>
    <x v="1"/>
    <x v="1"/>
  </r>
  <r>
    <n v="1040"/>
    <x v="19"/>
    <n v="91975215224"/>
    <n v="4"/>
    <x v="188"/>
    <x v="0"/>
    <x v="1"/>
    <n v="90"/>
    <x v="0"/>
    <x v="8"/>
  </r>
  <r>
    <n v="1041"/>
    <x v="10"/>
    <n v="41993993049"/>
    <n v="4"/>
    <x v="188"/>
    <x v="0"/>
    <x v="1"/>
    <n v="90"/>
    <x v="0"/>
    <x v="6"/>
  </r>
  <r>
    <n v="1042"/>
    <x v="3"/>
    <n v="61976085557"/>
    <n v="1"/>
    <x v="188"/>
    <x v="0"/>
    <x v="0"/>
    <n v="25"/>
    <x v="0"/>
    <x v="7"/>
  </r>
  <r>
    <n v="1043"/>
    <x v="125"/>
    <n v="35999639801"/>
    <n v="2"/>
    <x v="188"/>
    <x v="2"/>
    <x v="1"/>
    <n v="216"/>
    <x v="1"/>
    <x v="1"/>
  </r>
  <r>
    <n v="1044"/>
    <x v="451"/>
    <n v="91987829528"/>
    <n v="1"/>
    <x v="188"/>
    <x v="3"/>
    <x v="0"/>
    <n v="50"/>
    <x v="1"/>
    <x v="8"/>
  </r>
  <r>
    <n v="1045"/>
    <x v="133"/>
    <n v="81980022463"/>
    <n v="3"/>
    <x v="188"/>
    <x v="5"/>
    <x v="1"/>
    <n v="94.5"/>
    <x v="1"/>
    <x v="4"/>
  </r>
  <r>
    <n v="1046"/>
    <x v="23"/>
    <n v="11911173181"/>
    <n v="2"/>
    <x v="188"/>
    <x v="3"/>
    <x v="1"/>
    <n v="90"/>
    <x v="1"/>
    <x v="2"/>
  </r>
  <r>
    <n v="1047"/>
    <x v="32"/>
    <n v="81964297848"/>
    <n v="3"/>
    <x v="188"/>
    <x v="3"/>
    <x v="0"/>
    <n v="135"/>
    <x v="1"/>
    <x v="4"/>
  </r>
  <r>
    <n v="1048"/>
    <x v="13"/>
    <n v="71971060649"/>
    <n v="1"/>
    <x v="188"/>
    <x v="4"/>
    <x v="1"/>
    <n v="90"/>
    <x v="0"/>
    <x v="5"/>
  </r>
  <r>
    <n v="1049"/>
    <x v="27"/>
    <n v="41995878630"/>
    <n v="1"/>
    <x v="188"/>
    <x v="4"/>
    <x v="3"/>
    <n v="90"/>
    <x v="0"/>
    <x v="6"/>
  </r>
  <r>
    <n v="1050"/>
    <x v="288"/>
    <n v="31988524415"/>
    <n v="2"/>
    <x v="188"/>
    <x v="7"/>
    <x v="2"/>
    <n v="45"/>
    <x v="1"/>
    <x v="1"/>
  </r>
  <r>
    <n v="1051"/>
    <x v="452"/>
    <n v="81995148304"/>
    <n v="1"/>
    <x v="189"/>
    <x v="0"/>
    <x v="4"/>
    <n v="25"/>
    <x v="0"/>
    <x v="4"/>
  </r>
  <r>
    <n v="1052"/>
    <x v="399"/>
    <n v="91967380283"/>
    <n v="3"/>
    <x v="189"/>
    <x v="3"/>
    <x v="4"/>
    <n v="135"/>
    <x v="1"/>
    <x v="8"/>
  </r>
  <r>
    <n v="1053"/>
    <x v="349"/>
    <n v="31989180736"/>
    <n v="1"/>
    <x v="189"/>
    <x v="1"/>
    <x v="1"/>
    <n v="90"/>
    <x v="1"/>
    <x v="1"/>
  </r>
  <r>
    <n v="1054"/>
    <x v="40"/>
    <n v="51979250914"/>
    <n v="2"/>
    <x v="189"/>
    <x v="8"/>
    <x v="1"/>
    <n v="90"/>
    <x v="0"/>
    <x v="3"/>
  </r>
  <r>
    <n v="1055"/>
    <x v="341"/>
    <n v="11985791514"/>
    <n v="4"/>
    <x v="189"/>
    <x v="1"/>
    <x v="5"/>
    <n v="324"/>
    <x v="1"/>
    <x v="2"/>
  </r>
  <r>
    <n v="1056"/>
    <x v="54"/>
    <n v="81979151981"/>
    <n v="3"/>
    <x v="189"/>
    <x v="6"/>
    <x v="3"/>
    <n v="270"/>
    <x v="1"/>
    <x v="4"/>
  </r>
  <r>
    <n v="1057"/>
    <x v="119"/>
    <n v="51984630907"/>
    <n v="2"/>
    <x v="189"/>
    <x v="10"/>
    <x v="5"/>
    <n v="90"/>
    <x v="0"/>
    <x v="3"/>
  </r>
  <r>
    <n v="1058"/>
    <x v="27"/>
    <n v="21998748601"/>
    <n v="1"/>
    <x v="189"/>
    <x v="0"/>
    <x v="4"/>
    <n v="25"/>
    <x v="0"/>
    <x v="0"/>
  </r>
  <r>
    <n v="1059"/>
    <x v="245"/>
    <n v="91981760400"/>
    <n v="1"/>
    <x v="189"/>
    <x v="2"/>
    <x v="5"/>
    <n v="120"/>
    <x v="1"/>
    <x v="8"/>
  </r>
  <r>
    <n v="1060"/>
    <x v="90"/>
    <n v="11994663104"/>
    <n v="9"/>
    <x v="190"/>
    <x v="1"/>
    <x v="5"/>
    <n v="729"/>
    <x v="1"/>
    <x v="2"/>
  </r>
  <r>
    <n v="1061"/>
    <x v="453"/>
    <n v="21998554886"/>
    <n v="4"/>
    <x v="190"/>
    <x v="3"/>
    <x v="0"/>
    <n v="180"/>
    <x v="1"/>
    <x v="0"/>
  </r>
  <r>
    <n v="1062"/>
    <x v="454"/>
    <n v="61965688718"/>
    <n v="2"/>
    <x v="190"/>
    <x v="1"/>
    <x v="4"/>
    <n v="162"/>
    <x v="1"/>
    <x v="7"/>
  </r>
  <r>
    <n v="1063"/>
    <x v="188"/>
    <n v="19998660736"/>
    <n v="4"/>
    <x v="190"/>
    <x v="0"/>
    <x v="0"/>
    <n v="90"/>
    <x v="0"/>
    <x v="2"/>
  </r>
  <r>
    <n v="1064"/>
    <x v="19"/>
    <n v="61964978920"/>
    <n v="1"/>
    <x v="190"/>
    <x v="8"/>
    <x v="4"/>
    <n v="50"/>
    <x v="0"/>
    <x v="7"/>
  </r>
  <r>
    <n v="1065"/>
    <x v="98"/>
    <n v="55999691990"/>
    <n v="4"/>
    <x v="190"/>
    <x v="3"/>
    <x v="2"/>
    <n v="180"/>
    <x v="1"/>
    <x v="3"/>
  </r>
  <r>
    <n v="1066"/>
    <x v="32"/>
    <n v="21998821651"/>
    <n v="2"/>
    <x v="190"/>
    <x v="7"/>
    <x v="3"/>
    <n v="45"/>
    <x v="1"/>
    <x v="0"/>
  </r>
  <r>
    <n v="1067"/>
    <x v="201"/>
    <n v="18996883390"/>
    <n v="2"/>
    <x v="190"/>
    <x v="8"/>
    <x v="5"/>
    <n v="90"/>
    <x v="0"/>
    <x v="2"/>
  </r>
  <r>
    <n v="1068"/>
    <x v="48"/>
    <n v="11960208028"/>
    <n v="1"/>
    <x v="190"/>
    <x v="3"/>
    <x v="1"/>
    <n v="50"/>
    <x v="1"/>
    <x v="2"/>
  </r>
  <r>
    <n v="1069"/>
    <x v="455"/>
    <n v="55981347525"/>
    <n v="3"/>
    <x v="191"/>
    <x v="0"/>
    <x v="5"/>
    <n v="67.5"/>
    <x v="0"/>
    <x v="3"/>
  </r>
  <r>
    <n v="1070"/>
    <x v="139"/>
    <n v="61975225850"/>
    <n v="2"/>
    <x v="191"/>
    <x v="2"/>
    <x v="1"/>
    <n v="216"/>
    <x v="1"/>
    <x v="7"/>
  </r>
  <r>
    <n v="1071"/>
    <x v="179"/>
    <n v="81985569509"/>
    <n v="1"/>
    <x v="191"/>
    <x v="12"/>
    <x v="1"/>
    <n v="25"/>
    <x v="1"/>
    <x v="4"/>
  </r>
  <r>
    <n v="1072"/>
    <x v="107"/>
    <n v="21996373383"/>
    <n v="2"/>
    <x v="191"/>
    <x v="10"/>
    <x v="5"/>
    <n v="90"/>
    <x v="0"/>
    <x v="0"/>
  </r>
  <r>
    <n v="1073"/>
    <x v="456"/>
    <n v="61998006226"/>
    <n v="3"/>
    <x v="191"/>
    <x v="2"/>
    <x v="2"/>
    <n v="324"/>
    <x v="1"/>
    <x v="7"/>
  </r>
  <r>
    <n v="1074"/>
    <x v="98"/>
    <n v="91964442125"/>
    <n v="4"/>
    <x v="192"/>
    <x v="2"/>
    <x v="4"/>
    <n v="432"/>
    <x v="1"/>
    <x v="8"/>
  </r>
  <r>
    <n v="1075"/>
    <x v="457"/>
    <n v="51991928448"/>
    <n v="2"/>
    <x v="192"/>
    <x v="5"/>
    <x v="1"/>
    <n v="63"/>
    <x v="1"/>
    <x v="3"/>
  </r>
  <r>
    <n v="1076"/>
    <x v="458"/>
    <n v="51967001802"/>
    <n v="2"/>
    <x v="192"/>
    <x v="2"/>
    <x v="5"/>
    <n v="216"/>
    <x v="1"/>
    <x v="3"/>
  </r>
  <r>
    <n v="1077"/>
    <x v="433"/>
    <n v="71989557588"/>
    <n v="3"/>
    <x v="192"/>
    <x v="9"/>
    <x v="2"/>
    <n v="216"/>
    <x v="0"/>
    <x v="5"/>
  </r>
  <r>
    <n v="1078"/>
    <x v="76"/>
    <n v="51981104020"/>
    <n v="3"/>
    <x v="192"/>
    <x v="8"/>
    <x v="4"/>
    <n v="135"/>
    <x v="0"/>
    <x v="3"/>
  </r>
  <r>
    <n v="1079"/>
    <x v="140"/>
    <n v="21999201818"/>
    <n v="1"/>
    <x v="193"/>
    <x v="1"/>
    <x v="1"/>
    <n v="90"/>
    <x v="1"/>
    <x v="0"/>
  </r>
  <r>
    <n v="1080"/>
    <x v="459"/>
    <n v="21998501578"/>
    <n v="2"/>
    <x v="193"/>
    <x v="3"/>
    <x v="5"/>
    <n v="90"/>
    <x v="1"/>
    <x v="0"/>
  </r>
  <r>
    <n v="1081"/>
    <x v="151"/>
    <n v="31995486054"/>
    <n v="1"/>
    <x v="193"/>
    <x v="8"/>
    <x v="0"/>
    <n v="50"/>
    <x v="0"/>
    <x v="1"/>
  </r>
  <r>
    <n v="1082"/>
    <x v="64"/>
    <n v="21986172151"/>
    <n v="3"/>
    <x v="193"/>
    <x v="11"/>
    <x v="5"/>
    <n v="67.5"/>
    <x v="1"/>
    <x v="0"/>
  </r>
  <r>
    <n v="1083"/>
    <x v="211"/>
    <n v="16997771579"/>
    <n v="3"/>
    <x v="193"/>
    <x v="5"/>
    <x v="4"/>
    <n v="94.5"/>
    <x v="1"/>
    <x v="2"/>
  </r>
  <r>
    <n v="1084"/>
    <x v="460"/>
    <n v="91976062373"/>
    <n v="3"/>
    <x v="193"/>
    <x v="1"/>
    <x v="5"/>
    <n v="243"/>
    <x v="1"/>
    <x v="8"/>
  </r>
  <r>
    <n v="1085"/>
    <x v="7"/>
    <n v="21988961814"/>
    <n v="3"/>
    <x v="194"/>
    <x v="0"/>
    <x v="5"/>
    <n v="67.5"/>
    <x v="0"/>
    <x v="0"/>
  </r>
  <r>
    <n v="1086"/>
    <x v="94"/>
    <n v="71986645501"/>
    <n v="4"/>
    <x v="194"/>
    <x v="3"/>
    <x v="0"/>
    <n v="180"/>
    <x v="1"/>
    <x v="5"/>
  </r>
  <r>
    <n v="1087"/>
    <x v="291"/>
    <n v="41972255050"/>
    <n v="3"/>
    <x v="194"/>
    <x v="3"/>
    <x v="0"/>
    <n v="135"/>
    <x v="1"/>
    <x v="6"/>
  </r>
  <r>
    <n v="1088"/>
    <x v="461"/>
    <n v="71984481217"/>
    <n v="4"/>
    <x v="194"/>
    <x v="1"/>
    <x v="5"/>
    <n v="324"/>
    <x v="1"/>
    <x v="5"/>
  </r>
  <r>
    <n v="1089"/>
    <x v="462"/>
    <n v="21998740336"/>
    <n v="1"/>
    <x v="194"/>
    <x v="3"/>
    <x v="0"/>
    <n v="50"/>
    <x v="1"/>
    <x v="0"/>
  </r>
  <r>
    <n v="1090"/>
    <x v="463"/>
    <n v="81989480111"/>
    <n v="1"/>
    <x v="194"/>
    <x v="5"/>
    <x v="1"/>
    <n v="35"/>
    <x v="1"/>
    <x v="4"/>
  </r>
  <r>
    <n v="1091"/>
    <x v="285"/>
    <n v="31996044937"/>
    <n v="3"/>
    <x v="194"/>
    <x v="8"/>
    <x v="1"/>
    <n v="135"/>
    <x v="0"/>
    <x v="1"/>
  </r>
  <r>
    <n v="1092"/>
    <x v="165"/>
    <n v="61982871125"/>
    <n v="1"/>
    <x v="194"/>
    <x v="13"/>
    <x v="1"/>
    <n v="100"/>
    <x v="0"/>
    <x v="7"/>
  </r>
  <r>
    <n v="1093"/>
    <x v="33"/>
    <n v="61993822183"/>
    <n v="4"/>
    <x v="195"/>
    <x v="2"/>
    <x v="1"/>
    <n v="432"/>
    <x v="1"/>
    <x v="7"/>
  </r>
  <r>
    <n v="1094"/>
    <x v="464"/>
    <n v="31985314641"/>
    <n v="1"/>
    <x v="195"/>
    <x v="1"/>
    <x v="0"/>
    <n v="90"/>
    <x v="1"/>
    <x v="1"/>
  </r>
  <r>
    <n v="1095"/>
    <x v="119"/>
    <n v="51987058447"/>
    <n v="1"/>
    <x v="195"/>
    <x v="1"/>
    <x v="5"/>
    <n v="90"/>
    <x v="1"/>
    <x v="3"/>
  </r>
  <r>
    <n v="1096"/>
    <x v="279"/>
    <n v="31984116234"/>
    <n v="4"/>
    <x v="195"/>
    <x v="7"/>
    <x v="5"/>
    <n v="90"/>
    <x v="1"/>
    <x v="1"/>
  </r>
  <r>
    <n v="1097"/>
    <x v="465"/>
    <n v="83998044097"/>
    <n v="4"/>
    <x v="195"/>
    <x v="9"/>
    <x v="0"/>
    <n v="288"/>
    <x v="0"/>
    <x v="12"/>
  </r>
  <r>
    <n v="1098"/>
    <x v="466"/>
    <n v="75981768383"/>
    <n v="2"/>
    <x v="195"/>
    <x v="11"/>
    <x v="0"/>
    <n v="45"/>
    <x v="1"/>
    <x v="5"/>
  </r>
  <r>
    <n v="1099"/>
    <x v="467"/>
    <n v="11985380605"/>
    <n v="1"/>
    <x v="195"/>
    <x v="1"/>
    <x v="2"/>
    <n v="90"/>
    <x v="1"/>
    <x v="2"/>
  </r>
  <r>
    <n v="1100"/>
    <x v="192"/>
    <n v="61994825693"/>
    <n v="3"/>
    <x v="196"/>
    <x v="1"/>
    <x v="5"/>
    <n v="243"/>
    <x v="1"/>
    <x v="7"/>
  </r>
  <r>
    <n v="1101"/>
    <x v="239"/>
    <n v="61988111349"/>
    <n v="1"/>
    <x v="196"/>
    <x v="3"/>
    <x v="0"/>
    <n v="50"/>
    <x v="1"/>
    <x v="7"/>
  </r>
  <r>
    <n v="1102"/>
    <x v="165"/>
    <n v="31982400885"/>
    <n v="4"/>
    <x v="196"/>
    <x v="3"/>
    <x v="4"/>
    <n v="180"/>
    <x v="1"/>
    <x v="1"/>
  </r>
  <r>
    <n v="1103"/>
    <x v="61"/>
    <n v="41995660892"/>
    <n v="4"/>
    <x v="196"/>
    <x v="8"/>
    <x v="4"/>
    <n v="180"/>
    <x v="0"/>
    <x v="6"/>
  </r>
  <r>
    <n v="1104"/>
    <x v="21"/>
    <n v="61999919056"/>
    <n v="2"/>
    <x v="196"/>
    <x v="4"/>
    <x v="2"/>
    <n v="162"/>
    <x v="0"/>
    <x v="7"/>
  </r>
  <r>
    <n v="1105"/>
    <x v="468"/>
    <n v="51987365643"/>
    <n v="2"/>
    <x v="196"/>
    <x v="0"/>
    <x v="0"/>
    <n v="45"/>
    <x v="0"/>
    <x v="3"/>
  </r>
  <r>
    <n v="1106"/>
    <x v="61"/>
    <n v="51964263577"/>
    <n v="1"/>
    <x v="196"/>
    <x v="2"/>
    <x v="4"/>
    <n v="120"/>
    <x v="1"/>
    <x v="3"/>
  </r>
  <r>
    <n v="1107"/>
    <x v="425"/>
    <n v="31998691405"/>
    <n v="3"/>
    <x v="196"/>
    <x v="11"/>
    <x v="4"/>
    <n v="67.5"/>
    <x v="1"/>
    <x v="1"/>
  </r>
  <r>
    <n v="1108"/>
    <x v="27"/>
    <n v="81967383229"/>
    <n v="1"/>
    <x v="197"/>
    <x v="0"/>
    <x v="4"/>
    <n v="25"/>
    <x v="0"/>
    <x v="4"/>
  </r>
  <r>
    <n v="1109"/>
    <x v="96"/>
    <n v="61989852373"/>
    <n v="2"/>
    <x v="197"/>
    <x v="0"/>
    <x v="1"/>
    <n v="45"/>
    <x v="0"/>
    <x v="7"/>
  </r>
  <r>
    <n v="1110"/>
    <x v="173"/>
    <n v="11986809764"/>
    <n v="3"/>
    <x v="197"/>
    <x v="1"/>
    <x v="4"/>
    <n v="243"/>
    <x v="1"/>
    <x v="2"/>
  </r>
  <r>
    <n v="1111"/>
    <x v="327"/>
    <n v="31995384919"/>
    <n v="4"/>
    <x v="197"/>
    <x v="3"/>
    <x v="1"/>
    <n v="180"/>
    <x v="1"/>
    <x v="1"/>
  </r>
  <r>
    <n v="1112"/>
    <x v="27"/>
    <n v="91969715984"/>
    <n v="1"/>
    <x v="197"/>
    <x v="3"/>
    <x v="0"/>
    <n v="50"/>
    <x v="1"/>
    <x v="8"/>
  </r>
  <r>
    <n v="1113"/>
    <x v="19"/>
    <n v="71987204641"/>
    <n v="2"/>
    <x v="197"/>
    <x v="3"/>
    <x v="4"/>
    <n v="90"/>
    <x v="1"/>
    <x v="5"/>
  </r>
  <r>
    <n v="1114"/>
    <x v="140"/>
    <n v="21999238304"/>
    <n v="4"/>
    <x v="197"/>
    <x v="1"/>
    <x v="0"/>
    <n v="324"/>
    <x v="1"/>
    <x v="0"/>
  </r>
  <r>
    <n v="1115"/>
    <x v="32"/>
    <n v="51995196539"/>
    <n v="1"/>
    <x v="197"/>
    <x v="11"/>
    <x v="2"/>
    <n v="25"/>
    <x v="1"/>
    <x v="3"/>
  </r>
  <r>
    <n v="1116"/>
    <x v="141"/>
    <n v="81992305561"/>
    <n v="2"/>
    <x v="197"/>
    <x v="13"/>
    <x v="3"/>
    <n v="180"/>
    <x v="0"/>
    <x v="4"/>
  </r>
  <r>
    <n v="1117"/>
    <x v="3"/>
    <n v="11960833590"/>
    <n v="1"/>
    <x v="198"/>
    <x v="3"/>
    <x v="4"/>
    <n v="50"/>
    <x v="1"/>
    <x v="2"/>
  </r>
  <r>
    <n v="1118"/>
    <x v="32"/>
    <n v="11970513102"/>
    <n v="4"/>
    <x v="198"/>
    <x v="11"/>
    <x v="2"/>
    <n v="90"/>
    <x v="1"/>
    <x v="2"/>
  </r>
  <r>
    <n v="1119"/>
    <x v="62"/>
    <n v="24998540417"/>
    <n v="3"/>
    <x v="198"/>
    <x v="11"/>
    <x v="0"/>
    <n v="67.5"/>
    <x v="1"/>
    <x v="0"/>
  </r>
  <r>
    <n v="1120"/>
    <x v="61"/>
    <n v="31985676723"/>
    <n v="1"/>
    <x v="199"/>
    <x v="2"/>
    <x v="4"/>
    <n v="120"/>
    <x v="1"/>
    <x v="1"/>
  </r>
  <r>
    <n v="1121"/>
    <x v="337"/>
    <n v="61992304567"/>
    <n v="4"/>
    <x v="199"/>
    <x v="2"/>
    <x v="4"/>
    <n v="432"/>
    <x v="1"/>
    <x v="7"/>
  </r>
  <r>
    <n v="1122"/>
    <x v="385"/>
    <n v="51994335729"/>
    <n v="2"/>
    <x v="199"/>
    <x v="11"/>
    <x v="2"/>
    <n v="45"/>
    <x v="1"/>
    <x v="3"/>
  </r>
  <r>
    <n v="1123"/>
    <x v="45"/>
    <n v="31984508485"/>
    <n v="3"/>
    <x v="199"/>
    <x v="8"/>
    <x v="3"/>
    <n v="135"/>
    <x v="0"/>
    <x v="1"/>
  </r>
  <r>
    <n v="1124"/>
    <x v="42"/>
    <n v="12991630701"/>
    <n v="2"/>
    <x v="200"/>
    <x v="3"/>
    <x v="1"/>
    <n v="90"/>
    <x v="1"/>
    <x v="2"/>
  </r>
  <r>
    <n v="1125"/>
    <x v="469"/>
    <n v="21982662138"/>
    <n v="3"/>
    <x v="200"/>
    <x v="1"/>
    <x v="5"/>
    <n v="243"/>
    <x v="1"/>
    <x v="0"/>
  </r>
  <r>
    <n v="1126"/>
    <x v="33"/>
    <n v="31982760310"/>
    <n v="1"/>
    <x v="200"/>
    <x v="8"/>
    <x v="1"/>
    <n v="50"/>
    <x v="0"/>
    <x v="1"/>
  </r>
  <r>
    <n v="1127"/>
    <x v="462"/>
    <n v="41993204776"/>
    <n v="1"/>
    <x v="200"/>
    <x v="6"/>
    <x v="4"/>
    <n v="100"/>
    <x v="1"/>
    <x v="6"/>
  </r>
  <r>
    <n v="1128"/>
    <x v="277"/>
    <n v="91970406723"/>
    <n v="1"/>
    <x v="200"/>
    <x v="2"/>
    <x v="1"/>
    <n v="120"/>
    <x v="1"/>
    <x v="8"/>
  </r>
  <r>
    <n v="1129"/>
    <x v="470"/>
    <n v="21996950417"/>
    <n v="2"/>
    <x v="200"/>
    <x v="2"/>
    <x v="4"/>
    <n v="216"/>
    <x v="1"/>
    <x v="0"/>
  </r>
  <r>
    <n v="1130"/>
    <x v="471"/>
    <n v="61968694915"/>
    <n v="1"/>
    <x v="200"/>
    <x v="0"/>
    <x v="0"/>
    <n v="25"/>
    <x v="0"/>
    <x v="7"/>
  </r>
  <r>
    <n v="1131"/>
    <x v="33"/>
    <n v="19983699727"/>
    <n v="3"/>
    <x v="201"/>
    <x v="0"/>
    <x v="0"/>
    <n v="67.5"/>
    <x v="0"/>
    <x v="2"/>
  </r>
  <r>
    <n v="1132"/>
    <x v="199"/>
    <n v="24981539056"/>
    <n v="2"/>
    <x v="201"/>
    <x v="0"/>
    <x v="5"/>
    <n v="45"/>
    <x v="0"/>
    <x v="0"/>
  </r>
  <r>
    <n v="1133"/>
    <x v="32"/>
    <n v="41971508718"/>
    <n v="3"/>
    <x v="201"/>
    <x v="1"/>
    <x v="1"/>
    <n v="243"/>
    <x v="1"/>
    <x v="6"/>
  </r>
  <r>
    <n v="1134"/>
    <x v="472"/>
    <n v="81987547657"/>
    <n v="3"/>
    <x v="201"/>
    <x v="1"/>
    <x v="5"/>
    <n v="243"/>
    <x v="1"/>
    <x v="4"/>
  </r>
  <r>
    <n v="1135"/>
    <x v="22"/>
    <n v="91971067337"/>
    <n v="2"/>
    <x v="201"/>
    <x v="3"/>
    <x v="5"/>
    <n v="90"/>
    <x v="1"/>
    <x v="8"/>
  </r>
  <r>
    <n v="1136"/>
    <x v="473"/>
    <n v="41988359370"/>
    <n v="3"/>
    <x v="201"/>
    <x v="1"/>
    <x v="0"/>
    <n v="243"/>
    <x v="1"/>
    <x v="6"/>
  </r>
  <r>
    <n v="1137"/>
    <x v="160"/>
    <n v="21997070701"/>
    <n v="3"/>
    <x v="202"/>
    <x v="0"/>
    <x v="4"/>
    <n v="67.5"/>
    <x v="0"/>
    <x v="0"/>
  </r>
  <r>
    <n v="1138"/>
    <x v="474"/>
    <n v="51964313051"/>
    <n v="3"/>
    <x v="202"/>
    <x v="0"/>
    <x v="1"/>
    <n v="67.5"/>
    <x v="0"/>
    <x v="3"/>
  </r>
  <r>
    <n v="1139"/>
    <x v="249"/>
    <n v="41987855972"/>
    <n v="2"/>
    <x v="202"/>
    <x v="1"/>
    <x v="4"/>
    <n v="162"/>
    <x v="1"/>
    <x v="6"/>
  </r>
  <r>
    <n v="1140"/>
    <x v="475"/>
    <n v="21997515793"/>
    <n v="8"/>
    <x v="202"/>
    <x v="13"/>
    <x v="2"/>
    <n v="720"/>
    <x v="0"/>
    <x v="0"/>
  </r>
  <r>
    <n v="1141"/>
    <x v="96"/>
    <n v="12992084757"/>
    <n v="1"/>
    <x v="202"/>
    <x v="7"/>
    <x v="5"/>
    <n v="25"/>
    <x v="1"/>
    <x v="2"/>
  </r>
  <r>
    <n v="1142"/>
    <x v="476"/>
    <n v="31987194926"/>
    <n v="6"/>
    <x v="202"/>
    <x v="7"/>
    <x v="5"/>
    <n v="135"/>
    <x v="1"/>
    <x v="1"/>
  </r>
  <r>
    <n v="1143"/>
    <x v="477"/>
    <n v="21998884595"/>
    <n v="2"/>
    <x v="202"/>
    <x v="13"/>
    <x v="4"/>
    <n v="180"/>
    <x v="0"/>
    <x v="0"/>
  </r>
  <r>
    <n v="1144"/>
    <x v="19"/>
    <n v="11981959187"/>
    <n v="3"/>
    <x v="202"/>
    <x v="0"/>
    <x v="1"/>
    <n v="67.5"/>
    <x v="0"/>
    <x v="2"/>
  </r>
  <r>
    <n v="1145"/>
    <x v="98"/>
    <n v="11987619999"/>
    <n v="3"/>
    <x v="202"/>
    <x v="5"/>
    <x v="5"/>
    <n v="94.5"/>
    <x v="1"/>
    <x v="2"/>
  </r>
  <r>
    <n v="1146"/>
    <x v="64"/>
    <n v="61983944890"/>
    <n v="3"/>
    <x v="203"/>
    <x v="3"/>
    <x v="1"/>
    <n v="135"/>
    <x v="1"/>
    <x v="7"/>
  </r>
  <r>
    <n v="1147"/>
    <x v="55"/>
    <n v="47948152463"/>
    <n v="4"/>
    <x v="203"/>
    <x v="3"/>
    <x v="4"/>
    <n v="180"/>
    <x v="1"/>
    <x v="18"/>
  </r>
  <r>
    <n v="1148"/>
    <x v="91"/>
    <n v="35999635557"/>
    <n v="2"/>
    <x v="203"/>
    <x v="3"/>
    <x v="0"/>
    <n v="90"/>
    <x v="1"/>
    <x v="1"/>
  </r>
  <r>
    <n v="1149"/>
    <x v="27"/>
    <n v="71971509280"/>
    <n v="3"/>
    <x v="203"/>
    <x v="2"/>
    <x v="5"/>
    <n v="324"/>
    <x v="1"/>
    <x v="5"/>
  </r>
  <r>
    <n v="1150"/>
    <x v="28"/>
    <n v="21965869416"/>
    <n v="2"/>
    <x v="203"/>
    <x v="1"/>
    <x v="1"/>
    <n v="162"/>
    <x v="1"/>
    <x v="0"/>
  </r>
  <r>
    <n v="1151"/>
    <x v="173"/>
    <n v="83988287681"/>
    <n v="4"/>
    <x v="203"/>
    <x v="13"/>
    <x v="2"/>
    <n v="360"/>
    <x v="0"/>
    <x v="12"/>
  </r>
  <r>
    <n v="1152"/>
    <x v="33"/>
    <n v="61978424915"/>
    <n v="4"/>
    <x v="203"/>
    <x v="13"/>
    <x v="0"/>
    <n v="360"/>
    <x v="0"/>
    <x v="7"/>
  </r>
  <r>
    <n v="1153"/>
    <x v="55"/>
    <n v="11989858984"/>
    <n v="4"/>
    <x v="203"/>
    <x v="4"/>
    <x v="2"/>
    <n v="324"/>
    <x v="0"/>
    <x v="2"/>
  </r>
  <r>
    <n v="1154"/>
    <x v="478"/>
    <n v="71964330820"/>
    <n v="4"/>
    <x v="204"/>
    <x v="0"/>
    <x v="5"/>
    <n v="90"/>
    <x v="0"/>
    <x v="5"/>
  </r>
  <r>
    <n v="1155"/>
    <x v="33"/>
    <n v="71989529280"/>
    <n v="2"/>
    <x v="204"/>
    <x v="1"/>
    <x v="1"/>
    <n v="162"/>
    <x v="1"/>
    <x v="5"/>
  </r>
  <r>
    <n v="1156"/>
    <x v="58"/>
    <n v="81987618920"/>
    <n v="1"/>
    <x v="204"/>
    <x v="3"/>
    <x v="1"/>
    <n v="50"/>
    <x v="1"/>
    <x v="4"/>
  </r>
  <r>
    <n v="1157"/>
    <x v="341"/>
    <n v="21998130915"/>
    <n v="4"/>
    <x v="204"/>
    <x v="6"/>
    <x v="4"/>
    <n v="360"/>
    <x v="1"/>
    <x v="0"/>
  </r>
  <r>
    <n v="1158"/>
    <x v="479"/>
    <n v="21999630973"/>
    <n v="3"/>
    <x v="204"/>
    <x v="5"/>
    <x v="3"/>
    <n v="94.5"/>
    <x v="1"/>
    <x v="0"/>
  </r>
  <r>
    <n v="1159"/>
    <x v="171"/>
    <n v="15997977949"/>
    <n v="2"/>
    <x v="204"/>
    <x v="12"/>
    <x v="3"/>
    <n v="45"/>
    <x v="1"/>
    <x v="2"/>
  </r>
  <r>
    <n v="1160"/>
    <x v="64"/>
    <n v="31989183181"/>
    <n v="2"/>
    <x v="204"/>
    <x v="7"/>
    <x v="5"/>
    <n v="45"/>
    <x v="1"/>
    <x v="1"/>
  </r>
  <r>
    <n v="1161"/>
    <x v="63"/>
    <n v="11959646859"/>
    <n v="2"/>
    <x v="205"/>
    <x v="3"/>
    <x v="4"/>
    <n v="90"/>
    <x v="1"/>
    <x v="2"/>
  </r>
  <r>
    <n v="1162"/>
    <x v="480"/>
    <n v="21972527588"/>
    <n v="4"/>
    <x v="205"/>
    <x v="1"/>
    <x v="4"/>
    <n v="324"/>
    <x v="1"/>
    <x v="0"/>
  </r>
  <r>
    <n v="1163"/>
    <x v="28"/>
    <n v="11975316282"/>
    <n v="2"/>
    <x v="205"/>
    <x v="1"/>
    <x v="5"/>
    <n v="162"/>
    <x v="1"/>
    <x v="2"/>
  </r>
  <r>
    <n v="1164"/>
    <x v="317"/>
    <n v="13997250302"/>
    <n v="2"/>
    <x v="205"/>
    <x v="9"/>
    <x v="1"/>
    <n v="144"/>
    <x v="0"/>
    <x v="2"/>
  </r>
  <r>
    <n v="1165"/>
    <x v="23"/>
    <n v="11986192201"/>
    <n v="4"/>
    <x v="205"/>
    <x v="9"/>
    <x v="3"/>
    <n v="288"/>
    <x v="0"/>
    <x v="2"/>
  </r>
  <r>
    <n v="1166"/>
    <x v="27"/>
    <n v="61992774932"/>
    <n v="4"/>
    <x v="205"/>
    <x v="4"/>
    <x v="1"/>
    <n v="324"/>
    <x v="0"/>
    <x v="7"/>
  </r>
  <r>
    <n v="1167"/>
    <x v="13"/>
    <n v="51964059557"/>
    <n v="2"/>
    <x v="206"/>
    <x v="12"/>
    <x v="2"/>
    <n v="45"/>
    <x v="1"/>
    <x v="3"/>
  </r>
  <r>
    <n v="1168"/>
    <x v="481"/>
    <n v="18996988557"/>
    <n v="3"/>
    <x v="207"/>
    <x v="0"/>
    <x v="1"/>
    <n v="67.5"/>
    <x v="0"/>
    <x v="2"/>
  </r>
  <r>
    <n v="1169"/>
    <x v="30"/>
    <n v="11988259172"/>
    <n v="4"/>
    <x v="207"/>
    <x v="3"/>
    <x v="1"/>
    <n v="180"/>
    <x v="1"/>
    <x v="2"/>
  </r>
  <r>
    <n v="1170"/>
    <x v="351"/>
    <n v="85988421071"/>
    <n v="1"/>
    <x v="207"/>
    <x v="2"/>
    <x v="5"/>
    <n v="120"/>
    <x v="1"/>
    <x v="16"/>
  </r>
  <r>
    <n v="1171"/>
    <x v="482"/>
    <n v="21996011578"/>
    <n v="2"/>
    <x v="207"/>
    <x v="3"/>
    <x v="0"/>
    <n v="90"/>
    <x v="1"/>
    <x v="0"/>
  </r>
  <r>
    <n v="1172"/>
    <x v="483"/>
    <n v="81967110718"/>
    <n v="3"/>
    <x v="207"/>
    <x v="12"/>
    <x v="2"/>
    <n v="67.5"/>
    <x v="1"/>
    <x v="4"/>
  </r>
  <r>
    <n v="1173"/>
    <x v="484"/>
    <n v="41988283725"/>
    <n v="1"/>
    <x v="207"/>
    <x v="6"/>
    <x v="0"/>
    <n v="100"/>
    <x v="1"/>
    <x v="6"/>
  </r>
  <r>
    <n v="1174"/>
    <x v="306"/>
    <n v="11993205864"/>
    <n v="4"/>
    <x v="207"/>
    <x v="11"/>
    <x v="1"/>
    <n v="90"/>
    <x v="1"/>
    <x v="2"/>
  </r>
  <r>
    <n v="1175"/>
    <x v="485"/>
    <n v="51989858989"/>
    <n v="4"/>
    <x v="207"/>
    <x v="12"/>
    <x v="2"/>
    <n v="90"/>
    <x v="1"/>
    <x v="3"/>
  </r>
  <r>
    <n v="1176"/>
    <x v="139"/>
    <n v="81987205967"/>
    <n v="4"/>
    <x v="207"/>
    <x v="2"/>
    <x v="3"/>
    <n v="432"/>
    <x v="1"/>
    <x v="4"/>
  </r>
  <r>
    <n v="1177"/>
    <x v="61"/>
    <n v="35997318448"/>
    <n v="3"/>
    <x v="208"/>
    <x v="3"/>
    <x v="5"/>
    <n v="135"/>
    <x v="1"/>
    <x v="1"/>
  </r>
  <r>
    <n v="1178"/>
    <x v="55"/>
    <n v="11964287368"/>
    <n v="2"/>
    <x v="208"/>
    <x v="3"/>
    <x v="4"/>
    <n v="90"/>
    <x v="1"/>
    <x v="2"/>
  </r>
  <r>
    <n v="1179"/>
    <x v="59"/>
    <n v="61985297639"/>
    <n v="4"/>
    <x v="208"/>
    <x v="1"/>
    <x v="4"/>
    <n v="324"/>
    <x v="1"/>
    <x v="7"/>
  </r>
  <r>
    <n v="1180"/>
    <x v="486"/>
    <n v="71964216338"/>
    <n v="3"/>
    <x v="208"/>
    <x v="3"/>
    <x v="1"/>
    <n v="135"/>
    <x v="1"/>
    <x v="5"/>
  </r>
  <r>
    <n v="1181"/>
    <x v="4"/>
    <n v="31984134509"/>
    <n v="3"/>
    <x v="208"/>
    <x v="1"/>
    <x v="2"/>
    <n v="243"/>
    <x v="1"/>
    <x v="1"/>
  </r>
  <r>
    <n v="1182"/>
    <x v="388"/>
    <n v="71986216738"/>
    <n v="3"/>
    <x v="208"/>
    <x v="9"/>
    <x v="3"/>
    <n v="216"/>
    <x v="0"/>
    <x v="5"/>
  </r>
  <r>
    <n v="1183"/>
    <x v="321"/>
    <n v="19993210605"/>
    <n v="1"/>
    <x v="209"/>
    <x v="1"/>
    <x v="4"/>
    <n v="90"/>
    <x v="1"/>
    <x v="2"/>
  </r>
  <r>
    <n v="1184"/>
    <x v="449"/>
    <n v="19998663898"/>
    <n v="3"/>
    <x v="209"/>
    <x v="6"/>
    <x v="2"/>
    <n v="270"/>
    <x v="1"/>
    <x v="2"/>
  </r>
  <r>
    <n v="1185"/>
    <x v="209"/>
    <n v="21975290480"/>
    <n v="7"/>
    <x v="209"/>
    <x v="12"/>
    <x v="3"/>
    <n v="157.5"/>
    <x v="1"/>
    <x v="0"/>
  </r>
  <r>
    <n v="1186"/>
    <x v="211"/>
    <n v="85996161656"/>
    <n v="1"/>
    <x v="209"/>
    <x v="13"/>
    <x v="3"/>
    <n v="100"/>
    <x v="0"/>
    <x v="16"/>
  </r>
  <r>
    <n v="1187"/>
    <x v="140"/>
    <n v="21998381651"/>
    <n v="4"/>
    <x v="210"/>
    <x v="0"/>
    <x v="4"/>
    <n v="90"/>
    <x v="0"/>
    <x v="0"/>
  </r>
  <r>
    <n v="1188"/>
    <x v="120"/>
    <n v="81988670618"/>
    <n v="4"/>
    <x v="210"/>
    <x v="3"/>
    <x v="4"/>
    <n v="180"/>
    <x v="1"/>
    <x v="4"/>
  </r>
  <r>
    <n v="1189"/>
    <x v="213"/>
    <n v="91985363395"/>
    <n v="3"/>
    <x v="210"/>
    <x v="3"/>
    <x v="4"/>
    <n v="135"/>
    <x v="1"/>
    <x v="8"/>
  </r>
  <r>
    <n v="1190"/>
    <x v="66"/>
    <n v="24981531071"/>
    <n v="3"/>
    <x v="210"/>
    <x v="1"/>
    <x v="1"/>
    <n v="243"/>
    <x v="1"/>
    <x v="0"/>
  </r>
  <r>
    <n v="1191"/>
    <x v="14"/>
    <n v="51984975050"/>
    <n v="4"/>
    <x v="210"/>
    <x v="3"/>
    <x v="5"/>
    <n v="180"/>
    <x v="1"/>
    <x v="3"/>
  </r>
  <r>
    <n v="1192"/>
    <x v="66"/>
    <n v="81991905599"/>
    <n v="2"/>
    <x v="210"/>
    <x v="3"/>
    <x v="4"/>
    <n v="90"/>
    <x v="1"/>
    <x v="4"/>
  </r>
  <r>
    <n v="1193"/>
    <x v="487"/>
    <n v="55999693842"/>
    <n v="1"/>
    <x v="210"/>
    <x v="5"/>
    <x v="2"/>
    <n v="35"/>
    <x v="1"/>
    <x v="3"/>
  </r>
  <r>
    <n v="1194"/>
    <x v="488"/>
    <n v="81988728024"/>
    <n v="1"/>
    <x v="210"/>
    <x v="7"/>
    <x v="4"/>
    <n v="25"/>
    <x v="1"/>
    <x v="4"/>
  </r>
  <r>
    <n v="1195"/>
    <x v="21"/>
    <n v="51985457595"/>
    <n v="2"/>
    <x v="210"/>
    <x v="6"/>
    <x v="0"/>
    <n v="180"/>
    <x v="1"/>
    <x v="3"/>
  </r>
  <r>
    <n v="1196"/>
    <x v="489"/>
    <n v="91968748154"/>
    <n v="1"/>
    <x v="211"/>
    <x v="0"/>
    <x v="4"/>
    <n v="25"/>
    <x v="0"/>
    <x v="8"/>
  </r>
  <r>
    <n v="1197"/>
    <x v="490"/>
    <n v="61988527343"/>
    <n v="2"/>
    <x v="211"/>
    <x v="2"/>
    <x v="1"/>
    <n v="216"/>
    <x v="1"/>
    <x v="7"/>
  </r>
  <r>
    <n v="1198"/>
    <x v="19"/>
    <n v="22981156029"/>
    <n v="1"/>
    <x v="211"/>
    <x v="6"/>
    <x v="5"/>
    <n v="100"/>
    <x v="1"/>
    <x v="0"/>
  </r>
  <r>
    <n v="1199"/>
    <x v="120"/>
    <n v="21987449056"/>
    <n v="10"/>
    <x v="211"/>
    <x v="1"/>
    <x v="3"/>
    <n v="810"/>
    <x v="1"/>
    <x v="0"/>
  </r>
  <r>
    <n v="1200"/>
    <x v="491"/>
    <n v="11979690820"/>
    <n v="3"/>
    <x v="211"/>
    <x v="2"/>
    <x v="1"/>
    <n v="324"/>
    <x v="1"/>
    <x v="2"/>
  </r>
  <r>
    <n v="1201"/>
    <x v="492"/>
    <n v="22980635249"/>
    <n v="2"/>
    <x v="211"/>
    <x v="6"/>
    <x v="4"/>
    <n v="180"/>
    <x v="1"/>
    <x v="0"/>
  </r>
  <r>
    <n v="1202"/>
    <x v="197"/>
    <n v="61982857524"/>
    <n v="3"/>
    <x v="211"/>
    <x v="5"/>
    <x v="5"/>
    <n v="94.5"/>
    <x v="1"/>
    <x v="7"/>
  </r>
  <r>
    <n v="1203"/>
    <x v="493"/>
    <n v="21998704493"/>
    <n v="4"/>
    <x v="212"/>
    <x v="1"/>
    <x v="4"/>
    <n v="324"/>
    <x v="1"/>
    <x v="0"/>
  </r>
  <r>
    <n v="1204"/>
    <x v="94"/>
    <n v="51988512760"/>
    <n v="1"/>
    <x v="212"/>
    <x v="1"/>
    <x v="1"/>
    <n v="90"/>
    <x v="1"/>
    <x v="3"/>
  </r>
  <r>
    <n v="1205"/>
    <x v="494"/>
    <n v="31994698984"/>
    <n v="3"/>
    <x v="212"/>
    <x v="1"/>
    <x v="0"/>
    <n v="243"/>
    <x v="1"/>
    <x v="1"/>
  </r>
  <r>
    <n v="1206"/>
    <x v="21"/>
    <n v="71981050701"/>
    <n v="2"/>
    <x v="212"/>
    <x v="1"/>
    <x v="5"/>
    <n v="162"/>
    <x v="1"/>
    <x v="5"/>
  </r>
  <r>
    <n v="1207"/>
    <x v="32"/>
    <n v="21993992309"/>
    <n v="3"/>
    <x v="212"/>
    <x v="6"/>
    <x v="5"/>
    <n v="270"/>
    <x v="1"/>
    <x v="0"/>
  </r>
  <r>
    <n v="1208"/>
    <x v="66"/>
    <n v="21999099755"/>
    <n v="4"/>
    <x v="213"/>
    <x v="0"/>
    <x v="0"/>
    <n v="90"/>
    <x v="0"/>
    <x v="0"/>
  </r>
  <r>
    <n v="1209"/>
    <x v="252"/>
    <n v="22999116519"/>
    <n v="2"/>
    <x v="213"/>
    <x v="4"/>
    <x v="1"/>
    <n v="162"/>
    <x v="0"/>
    <x v="0"/>
  </r>
  <r>
    <n v="1210"/>
    <x v="495"/>
    <n v="61971504722"/>
    <n v="3"/>
    <x v="214"/>
    <x v="0"/>
    <x v="0"/>
    <n v="67.5"/>
    <x v="0"/>
    <x v="7"/>
  </r>
  <r>
    <n v="1211"/>
    <x v="165"/>
    <n v="12988010238"/>
    <n v="2"/>
    <x v="214"/>
    <x v="3"/>
    <x v="1"/>
    <n v="90"/>
    <x v="1"/>
    <x v="2"/>
  </r>
  <r>
    <n v="1212"/>
    <x v="47"/>
    <n v="21998991983"/>
    <n v="5"/>
    <x v="214"/>
    <x v="2"/>
    <x v="0"/>
    <n v="540"/>
    <x v="1"/>
    <x v="0"/>
  </r>
  <r>
    <n v="1213"/>
    <x v="96"/>
    <n v="51969019394"/>
    <n v="3"/>
    <x v="214"/>
    <x v="10"/>
    <x v="0"/>
    <n v="135"/>
    <x v="0"/>
    <x v="3"/>
  </r>
  <r>
    <n v="1214"/>
    <x v="9"/>
    <n v="21982808140"/>
    <n v="9"/>
    <x v="214"/>
    <x v="13"/>
    <x v="0"/>
    <n v="810"/>
    <x v="0"/>
    <x v="0"/>
  </r>
  <r>
    <n v="1215"/>
    <x v="13"/>
    <n v="21998414722"/>
    <n v="3"/>
    <x v="214"/>
    <x v="9"/>
    <x v="3"/>
    <n v="216"/>
    <x v="0"/>
    <x v="0"/>
  </r>
  <r>
    <n v="1216"/>
    <x v="204"/>
    <n v="11981791650"/>
    <n v="1"/>
    <x v="214"/>
    <x v="2"/>
    <x v="3"/>
    <n v="120"/>
    <x v="1"/>
    <x v="2"/>
  </r>
  <r>
    <n v="1217"/>
    <x v="204"/>
    <n v="51975435792"/>
    <n v="2"/>
    <x v="214"/>
    <x v="4"/>
    <x v="0"/>
    <n v="162"/>
    <x v="0"/>
    <x v="3"/>
  </r>
  <r>
    <n v="1218"/>
    <x v="203"/>
    <n v="51981441019"/>
    <n v="1"/>
    <x v="214"/>
    <x v="3"/>
    <x v="0"/>
    <n v="50"/>
    <x v="1"/>
    <x v="3"/>
  </r>
  <r>
    <n v="1219"/>
    <x v="50"/>
    <n v="91971066500"/>
    <n v="3"/>
    <x v="215"/>
    <x v="0"/>
    <x v="0"/>
    <n v="67.5"/>
    <x v="0"/>
    <x v="8"/>
  </r>
  <r>
    <n v="1220"/>
    <x v="496"/>
    <n v="19996552205"/>
    <n v="1"/>
    <x v="215"/>
    <x v="1"/>
    <x v="1"/>
    <n v="90"/>
    <x v="1"/>
    <x v="2"/>
  </r>
  <r>
    <n v="1221"/>
    <x v="497"/>
    <n v="11986396858"/>
    <n v="3"/>
    <x v="215"/>
    <x v="5"/>
    <x v="4"/>
    <n v="94.5"/>
    <x v="1"/>
    <x v="2"/>
  </r>
  <r>
    <n v="1222"/>
    <x v="33"/>
    <n v="61981266425"/>
    <n v="2"/>
    <x v="215"/>
    <x v="12"/>
    <x v="5"/>
    <n v="45"/>
    <x v="1"/>
    <x v="7"/>
  </r>
  <r>
    <n v="1223"/>
    <x v="192"/>
    <n v="41980363049"/>
    <n v="1"/>
    <x v="215"/>
    <x v="12"/>
    <x v="3"/>
    <n v="25"/>
    <x v="1"/>
    <x v="6"/>
  </r>
  <r>
    <n v="1224"/>
    <x v="498"/>
    <n v="11991148082"/>
    <n v="3"/>
    <x v="215"/>
    <x v="10"/>
    <x v="1"/>
    <n v="135"/>
    <x v="0"/>
    <x v="2"/>
  </r>
  <r>
    <n v="1225"/>
    <x v="499"/>
    <n v="91979471744"/>
    <n v="4"/>
    <x v="216"/>
    <x v="0"/>
    <x v="4"/>
    <n v="90"/>
    <x v="0"/>
    <x v="8"/>
  </r>
  <r>
    <n v="1226"/>
    <x v="192"/>
    <n v="24999892530"/>
    <n v="3"/>
    <x v="216"/>
    <x v="2"/>
    <x v="5"/>
    <n v="324"/>
    <x v="1"/>
    <x v="0"/>
  </r>
  <r>
    <n v="1227"/>
    <x v="500"/>
    <n v="22998748136"/>
    <n v="4"/>
    <x v="216"/>
    <x v="1"/>
    <x v="5"/>
    <n v="324"/>
    <x v="1"/>
    <x v="0"/>
  </r>
  <r>
    <n v="1228"/>
    <x v="240"/>
    <n v="71987547343"/>
    <n v="6"/>
    <x v="216"/>
    <x v="8"/>
    <x v="3"/>
    <n v="270"/>
    <x v="0"/>
    <x v="5"/>
  </r>
  <r>
    <n v="1229"/>
    <x v="94"/>
    <n v="91971591583"/>
    <n v="3"/>
    <x v="216"/>
    <x v="8"/>
    <x v="0"/>
    <n v="135"/>
    <x v="0"/>
    <x v="8"/>
  </r>
  <r>
    <n v="1230"/>
    <x v="192"/>
    <n v="31975441435"/>
    <n v="1"/>
    <x v="217"/>
    <x v="1"/>
    <x v="4"/>
    <n v="90"/>
    <x v="1"/>
    <x v="1"/>
  </r>
  <r>
    <n v="1231"/>
    <x v="98"/>
    <n v="71984614902"/>
    <n v="3"/>
    <x v="217"/>
    <x v="3"/>
    <x v="4"/>
    <n v="135"/>
    <x v="1"/>
    <x v="5"/>
  </r>
  <r>
    <n v="1232"/>
    <x v="336"/>
    <n v="21998976555"/>
    <n v="4"/>
    <x v="218"/>
    <x v="2"/>
    <x v="0"/>
    <n v="432"/>
    <x v="1"/>
    <x v="0"/>
  </r>
  <r>
    <n v="1233"/>
    <x v="76"/>
    <n v="51973440641"/>
    <n v="2"/>
    <x v="218"/>
    <x v="1"/>
    <x v="1"/>
    <n v="162"/>
    <x v="1"/>
    <x v="3"/>
  </r>
  <r>
    <n v="1234"/>
    <x v="214"/>
    <n v="11941361301"/>
    <n v="2"/>
    <x v="218"/>
    <x v="12"/>
    <x v="1"/>
    <n v="45"/>
    <x v="1"/>
    <x v="2"/>
  </r>
  <r>
    <n v="1235"/>
    <x v="139"/>
    <n v="31975215521"/>
    <n v="1"/>
    <x v="218"/>
    <x v="0"/>
    <x v="5"/>
    <n v="25"/>
    <x v="0"/>
    <x v="1"/>
  </r>
  <r>
    <n v="1236"/>
    <x v="28"/>
    <n v="51993308188"/>
    <n v="1"/>
    <x v="219"/>
    <x v="0"/>
    <x v="5"/>
    <n v="25"/>
    <x v="0"/>
    <x v="3"/>
  </r>
  <r>
    <n v="1237"/>
    <x v="120"/>
    <n v="21998508155"/>
    <n v="2"/>
    <x v="219"/>
    <x v="2"/>
    <x v="4"/>
    <n v="216"/>
    <x v="1"/>
    <x v="0"/>
  </r>
  <r>
    <n v="1238"/>
    <x v="125"/>
    <n v="41969001298"/>
    <n v="1"/>
    <x v="219"/>
    <x v="1"/>
    <x v="3"/>
    <n v="90"/>
    <x v="1"/>
    <x v="6"/>
  </r>
  <r>
    <n v="1239"/>
    <x v="24"/>
    <n v="21999918557"/>
    <n v="4"/>
    <x v="219"/>
    <x v="3"/>
    <x v="4"/>
    <n v="180"/>
    <x v="1"/>
    <x v="0"/>
  </r>
  <r>
    <n v="1240"/>
    <x v="13"/>
    <n v="81975391514"/>
    <n v="1"/>
    <x v="219"/>
    <x v="11"/>
    <x v="5"/>
    <n v="25"/>
    <x v="1"/>
    <x v="4"/>
  </r>
  <r>
    <n v="1241"/>
    <x v="55"/>
    <n v="41970396029"/>
    <n v="3"/>
    <x v="219"/>
    <x v="10"/>
    <x v="3"/>
    <n v="135"/>
    <x v="0"/>
    <x v="6"/>
  </r>
  <r>
    <n v="1242"/>
    <x v="96"/>
    <n v="61988754937"/>
    <n v="2"/>
    <x v="219"/>
    <x v="10"/>
    <x v="3"/>
    <n v="90"/>
    <x v="0"/>
    <x v="7"/>
  </r>
  <r>
    <n v="1243"/>
    <x v="96"/>
    <n v="31988892423"/>
    <n v="2"/>
    <x v="219"/>
    <x v="12"/>
    <x v="4"/>
    <n v="45"/>
    <x v="1"/>
    <x v="1"/>
  </r>
  <r>
    <n v="1244"/>
    <x v="501"/>
    <n v="31967205864"/>
    <n v="4"/>
    <x v="219"/>
    <x v="0"/>
    <x v="5"/>
    <n v="90"/>
    <x v="0"/>
    <x v="1"/>
  </r>
  <r>
    <n v="1245"/>
    <x v="55"/>
    <n v="81991040292"/>
    <n v="3"/>
    <x v="220"/>
    <x v="3"/>
    <x v="1"/>
    <n v="135"/>
    <x v="1"/>
    <x v="4"/>
  </r>
  <r>
    <n v="1246"/>
    <x v="502"/>
    <n v="31970368747"/>
    <n v="3"/>
    <x v="220"/>
    <x v="2"/>
    <x v="0"/>
    <n v="324"/>
    <x v="1"/>
    <x v="1"/>
  </r>
  <r>
    <n v="1247"/>
    <x v="279"/>
    <n v="41964051234"/>
    <n v="3"/>
    <x v="220"/>
    <x v="3"/>
    <x v="0"/>
    <n v="135"/>
    <x v="1"/>
    <x v="6"/>
  </r>
  <r>
    <n v="1248"/>
    <x v="2"/>
    <n v="11994291603"/>
    <n v="4"/>
    <x v="220"/>
    <x v="1"/>
    <x v="4"/>
    <n v="324"/>
    <x v="1"/>
    <x v="2"/>
  </r>
  <r>
    <n v="1249"/>
    <x v="133"/>
    <n v="21996775366"/>
    <n v="1"/>
    <x v="220"/>
    <x v="2"/>
    <x v="0"/>
    <n v="120"/>
    <x v="1"/>
    <x v="0"/>
  </r>
  <r>
    <n v="1250"/>
    <x v="211"/>
    <n v="71992996054"/>
    <n v="1"/>
    <x v="220"/>
    <x v="0"/>
    <x v="4"/>
    <n v="25"/>
    <x v="0"/>
    <x v="5"/>
  </r>
  <r>
    <n v="1251"/>
    <x v="503"/>
    <n v="91979788274"/>
    <n v="2"/>
    <x v="221"/>
    <x v="2"/>
    <x v="1"/>
    <n v="216"/>
    <x v="1"/>
    <x v="8"/>
  </r>
  <r>
    <n v="1252"/>
    <x v="504"/>
    <n v="22981562542"/>
    <n v="2"/>
    <x v="221"/>
    <x v="2"/>
    <x v="4"/>
    <n v="216"/>
    <x v="1"/>
    <x v="0"/>
  </r>
  <r>
    <n v="1253"/>
    <x v="208"/>
    <n v="91965424631"/>
    <n v="2"/>
    <x v="221"/>
    <x v="1"/>
    <x v="1"/>
    <n v="162"/>
    <x v="1"/>
    <x v="8"/>
  </r>
  <r>
    <n v="1254"/>
    <x v="505"/>
    <n v="18991860812"/>
    <n v="2"/>
    <x v="222"/>
    <x v="0"/>
    <x v="5"/>
    <n v="45"/>
    <x v="0"/>
    <x v="2"/>
  </r>
  <r>
    <n v="1255"/>
    <x v="506"/>
    <n v="11990382778"/>
    <n v="2"/>
    <x v="222"/>
    <x v="2"/>
    <x v="0"/>
    <n v="216"/>
    <x v="1"/>
    <x v="2"/>
  </r>
  <r>
    <n v="1256"/>
    <x v="4"/>
    <n v="21997668576"/>
    <n v="1"/>
    <x v="222"/>
    <x v="2"/>
    <x v="5"/>
    <n v="120"/>
    <x v="1"/>
    <x v="0"/>
  </r>
  <r>
    <n v="1257"/>
    <x v="42"/>
    <n v="41987546029"/>
    <n v="3"/>
    <x v="222"/>
    <x v="6"/>
    <x v="0"/>
    <n v="270"/>
    <x v="1"/>
    <x v="6"/>
  </r>
  <r>
    <n v="1258"/>
    <x v="189"/>
    <n v="21999206454"/>
    <n v="2"/>
    <x v="222"/>
    <x v="12"/>
    <x v="0"/>
    <n v="45"/>
    <x v="1"/>
    <x v="0"/>
  </r>
  <r>
    <n v="1259"/>
    <x v="463"/>
    <n v="31975628154"/>
    <n v="3"/>
    <x v="222"/>
    <x v="1"/>
    <x v="1"/>
    <n v="243"/>
    <x v="1"/>
    <x v="1"/>
  </r>
  <r>
    <n v="1260"/>
    <x v="119"/>
    <n v="81991767525"/>
    <n v="4"/>
    <x v="223"/>
    <x v="2"/>
    <x v="0"/>
    <n v="432"/>
    <x v="1"/>
    <x v="4"/>
  </r>
  <r>
    <n v="1261"/>
    <x v="32"/>
    <n v="41989261814"/>
    <n v="2"/>
    <x v="223"/>
    <x v="0"/>
    <x v="4"/>
    <n v="45"/>
    <x v="0"/>
    <x v="6"/>
  </r>
  <r>
    <n v="1262"/>
    <x v="209"/>
    <n v="92981946088"/>
    <n v="3"/>
    <x v="223"/>
    <x v="3"/>
    <x v="5"/>
    <n v="135"/>
    <x v="1"/>
    <x v="11"/>
  </r>
  <r>
    <n v="1263"/>
    <x v="507"/>
    <n v="41991754937"/>
    <n v="3"/>
    <x v="223"/>
    <x v="10"/>
    <x v="4"/>
    <n v="135"/>
    <x v="0"/>
    <x v="6"/>
  </r>
  <r>
    <n v="1264"/>
    <x v="508"/>
    <n v="21999953140"/>
    <n v="4"/>
    <x v="223"/>
    <x v="13"/>
    <x v="2"/>
    <n v="360"/>
    <x v="0"/>
    <x v="0"/>
  </r>
  <r>
    <n v="1265"/>
    <x v="262"/>
    <n v="41980249524"/>
    <n v="3"/>
    <x v="224"/>
    <x v="0"/>
    <x v="4"/>
    <n v="67.5"/>
    <x v="0"/>
    <x v="6"/>
  </r>
  <r>
    <n v="1266"/>
    <x v="26"/>
    <n v="61972385036"/>
    <n v="2"/>
    <x v="224"/>
    <x v="3"/>
    <x v="1"/>
    <n v="90"/>
    <x v="1"/>
    <x v="7"/>
  </r>
  <r>
    <n v="1267"/>
    <x v="89"/>
    <n v="35988015972"/>
    <n v="3"/>
    <x v="224"/>
    <x v="11"/>
    <x v="1"/>
    <n v="67.5"/>
    <x v="1"/>
    <x v="1"/>
  </r>
  <r>
    <n v="1268"/>
    <x v="211"/>
    <n v="41965528463"/>
    <n v="4"/>
    <x v="224"/>
    <x v="1"/>
    <x v="1"/>
    <n v="324"/>
    <x v="1"/>
    <x v="6"/>
  </r>
  <r>
    <n v="1269"/>
    <x v="500"/>
    <n v="61983946029"/>
    <n v="2"/>
    <x v="224"/>
    <x v="2"/>
    <x v="2"/>
    <n v="216"/>
    <x v="1"/>
    <x v="7"/>
  </r>
  <r>
    <n v="1270"/>
    <x v="140"/>
    <n v="81993834932"/>
    <n v="1"/>
    <x v="225"/>
    <x v="2"/>
    <x v="0"/>
    <n v="120"/>
    <x v="1"/>
    <x v="4"/>
  </r>
  <r>
    <n v="1271"/>
    <x v="141"/>
    <n v="11957415642"/>
    <n v="2"/>
    <x v="225"/>
    <x v="1"/>
    <x v="1"/>
    <n v="162"/>
    <x v="1"/>
    <x v="2"/>
  </r>
  <r>
    <n v="1272"/>
    <x v="90"/>
    <n v="31968229634"/>
    <n v="3"/>
    <x v="225"/>
    <x v="2"/>
    <x v="2"/>
    <n v="324"/>
    <x v="1"/>
    <x v="1"/>
  </r>
  <r>
    <n v="1273"/>
    <x v="27"/>
    <n v="35999966977"/>
    <n v="2"/>
    <x v="225"/>
    <x v="4"/>
    <x v="0"/>
    <n v="162"/>
    <x v="0"/>
    <x v="1"/>
  </r>
  <r>
    <n v="1274"/>
    <x v="76"/>
    <n v="41979568140"/>
    <n v="4"/>
    <x v="225"/>
    <x v="9"/>
    <x v="4"/>
    <n v="288"/>
    <x v="0"/>
    <x v="6"/>
  </r>
  <r>
    <n v="1275"/>
    <x v="509"/>
    <n v="61992061066"/>
    <n v="1"/>
    <x v="225"/>
    <x v="5"/>
    <x v="2"/>
    <n v="35"/>
    <x v="1"/>
    <x v="7"/>
  </r>
  <r>
    <n v="1276"/>
    <x v="330"/>
    <n v="79988530736"/>
    <n v="2"/>
    <x v="225"/>
    <x v="13"/>
    <x v="0"/>
    <n v="180"/>
    <x v="0"/>
    <x v="17"/>
  </r>
  <r>
    <n v="1277"/>
    <x v="97"/>
    <n v="71964746164"/>
    <n v="3"/>
    <x v="225"/>
    <x v="11"/>
    <x v="4"/>
    <n v="67.5"/>
    <x v="1"/>
    <x v="5"/>
  </r>
  <r>
    <n v="1278"/>
    <x v="30"/>
    <n v="71965772174"/>
    <n v="3"/>
    <x v="226"/>
    <x v="2"/>
    <x v="5"/>
    <n v="324"/>
    <x v="1"/>
    <x v="5"/>
  </r>
  <r>
    <n v="1279"/>
    <x v="62"/>
    <n v="11939016338"/>
    <n v="4"/>
    <x v="226"/>
    <x v="2"/>
    <x v="0"/>
    <n v="432"/>
    <x v="1"/>
    <x v="2"/>
  </r>
  <r>
    <n v="1280"/>
    <x v="229"/>
    <n v="81969762702"/>
    <n v="1"/>
    <x v="226"/>
    <x v="1"/>
    <x v="0"/>
    <n v="90"/>
    <x v="1"/>
    <x v="4"/>
  </r>
  <r>
    <n v="1281"/>
    <x v="290"/>
    <n v="53999914719"/>
    <n v="4"/>
    <x v="226"/>
    <x v="10"/>
    <x v="0"/>
    <n v="180"/>
    <x v="0"/>
    <x v="3"/>
  </r>
  <r>
    <n v="1282"/>
    <x v="510"/>
    <n v="61992659481"/>
    <n v="8"/>
    <x v="227"/>
    <x v="0"/>
    <x v="1"/>
    <n v="180"/>
    <x v="0"/>
    <x v="7"/>
  </r>
  <r>
    <n v="1283"/>
    <x v="511"/>
    <n v="91968080806"/>
    <n v="1"/>
    <x v="227"/>
    <x v="1"/>
    <x v="1"/>
    <n v="90"/>
    <x v="1"/>
    <x v="8"/>
  </r>
  <r>
    <n v="1284"/>
    <x v="27"/>
    <n v="22998930111"/>
    <n v="3"/>
    <x v="227"/>
    <x v="2"/>
    <x v="1"/>
    <n v="324"/>
    <x v="1"/>
    <x v="0"/>
  </r>
  <r>
    <n v="1285"/>
    <x v="141"/>
    <n v="81990456540"/>
    <n v="4"/>
    <x v="227"/>
    <x v="3"/>
    <x v="0"/>
    <n v="180"/>
    <x v="1"/>
    <x v="4"/>
  </r>
  <r>
    <n v="1286"/>
    <x v="512"/>
    <n v="11982225521"/>
    <n v="4"/>
    <x v="227"/>
    <x v="1"/>
    <x v="5"/>
    <n v="324"/>
    <x v="1"/>
    <x v="2"/>
  </r>
  <r>
    <n v="1287"/>
    <x v="38"/>
    <n v="11964331301"/>
    <n v="1"/>
    <x v="227"/>
    <x v="1"/>
    <x v="5"/>
    <n v="90"/>
    <x v="1"/>
    <x v="2"/>
  </r>
  <r>
    <n v="1288"/>
    <x v="76"/>
    <n v="81983425755"/>
    <n v="2"/>
    <x v="227"/>
    <x v="10"/>
    <x v="4"/>
    <n v="90"/>
    <x v="0"/>
    <x v="4"/>
  </r>
  <r>
    <n v="1289"/>
    <x v="458"/>
    <n v="11954247504"/>
    <n v="1"/>
    <x v="227"/>
    <x v="2"/>
    <x v="0"/>
    <n v="120"/>
    <x v="1"/>
    <x v="2"/>
  </r>
  <r>
    <n v="1290"/>
    <x v="33"/>
    <n v="11939015972"/>
    <n v="3"/>
    <x v="227"/>
    <x v="2"/>
    <x v="2"/>
    <n v="324"/>
    <x v="1"/>
    <x v="2"/>
  </r>
  <r>
    <n v="1291"/>
    <x v="204"/>
    <n v="91968081217"/>
    <n v="2"/>
    <x v="228"/>
    <x v="0"/>
    <x v="4"/>
    <n v="45"/>
    <x v="0"/>
    <x v="8"/>
  </r>
  <r>
    <n v="1292"/>
    <x v="61"/>
    <n v="71964056839"/>
    <n v="1"/>
    <x v="228"/>
    <x v="2"/>
    <x v="5"/>
    <n v="120"/>
    <x v="1"/>
    <x v="5"/>
  </r>
  <r>
    <n v="1293"/>
    <x v="326"/>
    <n v="62998664493"/>
    <n v="1"/>
    <x v="228"/>
    <x v="2"/>
    <x v="1"/>
    <n v="120"/>
    <x v="1"/>
    <x v="10"/>
  </r>
  <r>
    <n v="1294"/>
    <x v="152"/>
    <n v="31987543937"/>
    <n v="7"/>
    <x v="228"/>
    <x v="3"/>
    <x v="5"/>
    <n v="315"/>
    <x v="1"/>
    <x v="1"/>
  </r>
  <r>
    <n v="1295"/>
    <x v="102"/>
    <n v="91965250561"/>
    <n v="4"/>
    <x v="228"/>
    <x v="13"/>
    <x v="4"/>
    <n v="360"/>
    <x v="0"/>
    <x v="8"/>
  </r>
  <r>
    <n v="1296"/>
    <x v="513"/>
    <n v="81993831579"/>
    <n v="2"/>
    <x v="229"/>
    <x v="1"/>
    <x v="5"/>
    <n v="162"/>
    <x v="1"/>
    <x v="4"/>
  </r>
  <r>
    <n v="1297"/>
    <x v="188"/>
    <n v="41994913140"/>
    <n v="3"/>
    <x v="229"/>
    <x v="2"/>
    <x v="0"/>
    <n v="324"/>
    <x v="1"/>
    <x v="6"/>
  </r>
  <r>
    <n v="1298"/>
    <x v="197"/>
    <n v="19983587461"/>
    <n v="4"/>
    <x v="229"/>
    <x v="3"/>
    <x v="4"/>
    <n v="180"/>
    <x v="1"/>
    <x v="2"/>
  </r>
  <r>
    <n v="1299"/>
    <x v="171"/>
    <n v="51964486665"/>
    <n v="1"/>
    <x v="229"/>
    <x v="13"/>
    <x v="2"/>
    <n v="100"/>
    <x v="0"/>
    <x v="3"/>
  </r>
  <r>
    <n v="1300"/>
    <x v="232"/>
    <n v="11985382013"/>
    <n v="3"/>
    <x v="230"/>
    <x v="0"/>
    <x v="0"/>
    <n v="67.5"/>
    <x v="0"/>
    <x v="2"/>
  </r>
  <r>
    <n v="1301"/>
    <x v="120"/>
    <n v="11966688193"/>
    <n v="1"/>
    <x v="230"/>
    <x v="0"/>
    <x v="5"/>
    <n v="25"/>
    <x v="0"/>
    <x v="2"/>
  </r>
  <r>
    <n v="1302"/>
    <x v="211"/>
    <n v="41981965845"/>
    <n v="3"/>
    <x v="230"/>
    <x v="0"/>
    <x v="5"/>
    <n v="67.5"/>
    <x v="0"/>
    <x v="6"/>
  </r>
  <r>
    <n v="1303"/>
    <x v="73"/>
    <n v="11969715972"/>
    <n v="3"/>
    <x v="230"/>
    <x v="0"/>
    <x v="0"/>
    <n v="67.5"/>
    <x v="0"/>
    <x v="2"/>
  </r>
  <r>
    <n v="1304"/>
    <x v="514"/>
    <n v="81984110780"/>
    <n v="3"/>
    <x v="230"/>
    <x v="1"/>
    <x v="5"/>
    <n v="243"/>
    <x v="1"/>
    <x v="4"/>
  </r>
  <r>
    <n v="1305"/>
    <x v="388"/>
    <n v="11973842709"/>
    <n v="1"/>
    <x v="230"/>
    <x v="2"/>
    <x v="1"/>
    <n v="120"/>
    <x v="1"/>
    <x v="2"/>
  </r>
  <r>
    <n v="1306"/>
    <x v="3"/>
    <n v="41981778787"/>
    <n v="1"/>
    <x v="230"/>
    <x v="2"/>
    <x v="1"/>
    <n v="120"/>
    <x v="1"/>
    <x v="6"/>
  </r>
  <r>
    <n v="1307"/>
    <x v="204"/>
    <n v="21998945249"/>
    <n v="2"/>
    <x v="230"/>
    <x v="13"/>
    <x v="1"/>
    <n v="180"/>
    <x v="0"/>
    <x v="0"/>
  </r>
  <r>
    <n v="1308"/>
    <x v="2"/>
    <n v="21999459688"/>
    <n v="4"/>
    <x v="230"/>
    <x v="4"/>
    <x v="3"/>
    <n v="324"/>
    <x v="0"/>
    <x v="0"/>
  </r>
  <r>
    <n v="1309"/>
    <x v="40"/>
    <n v="91969083418"/>
    <n v="3"/>
    <x v="230"/>
    <x v="1"/>
    <x v="1"/>
    <n v="243"/>
    <x v="1"/>
    <x v="8"/>
  </r>
  <r>
    <n v="1310"/>
    <x v="66"/>
    <n v="81989480696"/>
    <n v="3"/>
    <x v="230"/>
    <x v="10"/>
    <x v="1"/>
    <n v="135"/>
    <x v="0"/>
    <x v="4"/>
  </r>
  <r>
    <n v="1311"/>
    <x v="515"/>
    <n v="35984327700"/>
    <n v="3"/>
    <x v="230"/>
    <x v="10"/>
    <x v="0"/>
    <n v="135"/>
    <x v="0"/>
    <x v="1"/>
  </r>
  <r>
    <n v="1312"/>
    <x v="76"/>
    <n v="51986526034"/>
    <n v="3"/>
    <x v="231"/>
    <x v="0"/>
    <x v="0"/>
    <n v="67.5"/>
    <x v="0"/>
    <x v="3"/>
  </r>
  <r>
    <n v="1313"/>
    <x v="516"/>
    <n v="81985676038"/>
    <n v="3"/>
    <x v="231"/>
    <x v="3"/>
    <x v="0"/>
    <n v="135"/>
    <x v="1"/>
    <x v="4"/>
  </r>
  <r>
    <n v="1314"/>
    <x v="19"/>
    <n v="41971790095"/>
    <n v="2"/>
    <x v="231"/>
    <x v="2"/>
    <x v="0"/>
    <n v="216"/>
    <x v="1"/>
    <x v="6"/>
  </r>
  <r>
    <n v="1315"/>
    <x v="32"/>
    <n v="81979028180"/>
    <n v="2"/>
    <x v="231"/>
    <x v="1"/>
    <x v="5"/>
    <n v="162"/>
    <x v="1"/>
    <x v="4"/>
  </r>
  <r>
    <n v="1316"/>
    <x v="21"/>
    <n v="21987500208"/>
    <n v="3"/>
    <x v="231"/>
    <x v="1"/>
    <x v="4"/>
    <n v="243"/>
    <x v="1"/>
    <x v="0"/>
  </r>
  <r>
    <n v="1317"/>
    <x v="140"/>
    <n v="91971031182"/>
    <n v="3"/>
    <x v="231"/>
    <x v="1"/>
    <x v="0"/>
    <n v="243"/>
    <x v="1"/>
    <x v="8"/>
  </r>
  <r>
    <n v="1318"/>
    <x v="27"/>
    <n v="21999850807"/>
    <n v="3"/>
    <x v="231"/>
    <x v="4"/>
    <x v="3"/>
    <n v="243"/>
    <x v="0"/>
    <x v="0"/>
  </r>
  <r>
    <n v="1319"/>
    <x v="517"/>
    <n v="21971293662"/>
    <n v="2"/>
    <x v="231"/>
    <x v="5"/>
    <x v="3"/>
    <n v="63"/>
    <x v="1"/>
    <x v="0"/>
  </r>
  <r>
    <n v="1320"/>
    <x v="318"/>
    <n v="41987504999"/>
    <n v="2"/>
    <x v="231"/>
    <x v="1"/>
    <x v="1"/>
    <n v="162"/>
    <x v="1"/>
    <x v="6"/>
  </r>
  <r>
    <n v="1321"/>
    <x v="20"/>
    <n v="11971860055"/>
    <n v="10"/>
    <x v="232"/>
    <x v="3"/>
    <x v="0"/>
    <n v="450"/>
    <x v="1"/>
    <x v="2"/>
  </r>
  <r>
    <n v="1322"/>
    <x v="76"/>
    <n v="21998388920"/>
    <n v="2"/>
    <x v="232"/>
    <x v="13"/>
    <x v="2"/>
    <n v="180"/>
    <x v="0"/>
    <x v="0"/>
  </r>
  <r>
    <n v="1323"/>
    <x v="91"/>
    <n v="21999936518"/>
    <n v="1"/>
    <x v="232"/>
    <x v="0"/>
    <x v="2"/>
    <n v="25"/>
    <x v="0"/>
    <x v="0"/>
  </r>
  <r>
    <n v="1324"/>
    <x v="133"/>
    <n v="51965596255"/>
    <n v="4"/>
    <x v="232"/>
    <x v="3"/>
    <x v="4"/>
    <n v="180"/>
    <x v="1"/>
    <x v="3"/>
  </r>
  <r>
    <n v="1325"/>
    <x v="518"/>
    <n v="31976183577"/>
    <n v="1"/>
    <x v="232"/>
    <x v="0"/>
    <x v="5"/>
    <n v="25"/>
    <x v="0"/>
    <x v="1"/>
  </r>
  <r>
    <n v="1326"/>
    <x v="33"/>
    <n v="21993829524"/>
    <n v="2"/>
    <x v="232"/>
    <x v="6"/>
    <x v="1"/>
    <n v="180"/>
    <x v="1"/>
    <x v="0"/>
  </r>
  <r>
    <n v="1327"/>
    <x v="201"/>
    <n v="41972925570"/>
    <n v="4"/>
    <x v="232"/>
    <x v="0"/>
    <x v="1"/>
    <n v="90"/>
    <x v="0"/>
    <x v="6"/>
  </r>
  <r>
    <n v="1328"/>
    <x v="201"/>
    <n v="11999684346"/>
    <n v="2"/>
    <x v="233"/>
    <x v="3"/>
    <x v="4"/>
    <n v="90"/>
    <x v="1"/>
    <x v="2"/>
  </r>
  <r>
    <n v="1329"/>
    <x v="24"/>
    <n v="21986488028"/>
    <n v="2"/>
    <x v="233"/>
    <x v="12"/>
    <x v="0"/>
    <n v="45"/>
    <x v="1"/>
    <x v="0"/>
  </r>
  <r>
    <n v="1330"/>
    <x v="70"/>
    <n v="35999962138"/>
    <n v="4"/>
    <x v="234"/>
    <x v="0"/>
    <x v="4"/>
    <n v="90"/>
    <x v="0"/>
    <x v="1"/>
  </r>
  <r>
    <n v="1331"/>
    <x v="28"/>
    <n v="79988764937"/>
    <n v="4"/>
    <x v="234"/>
    <x v="1"/>
    <x v="0"/>
    <n v="324"/>
    <x v="1"/>
    <x v="17"/>
  </r>
  <r>
    <n v="1332"/>
    <x v="383"/>
    <n v="81992611655"/>
    <n v="2"/>
    <x v="234"/>
    <x v="0"/>
    <x v="1"/>
    <n v="45"/>
    <x v="0"/>
    <x v="4"/>
  </r>
  <r>
    <n v="1333"/>
    <x v="48"/>
    <n v="16999620041"/>
    <n v="2"/>
    <x v="234"/>
    <x v="5"/>
    <x v="1"/>
    <n v="63"/>
    <x v="1"/>
    <x v="2"/>
  </r>
  <r>
    <n v="1334"/>
    <x v="277"/>
    <n v="81965487977"/>
    <n v="2"/>
    <x v="235"/>
    <x v="9"/>
    <x v="2"/>
    <n v="144"/>
    <x v="0"/>
    <x v="4"/>
  </r>
  <r>
    <n v="1335"/>
    <x v="48"/>
    <n v="21997780893"/>
    <n v="6"/>
    <x v="235"/>
    <x v="12"/>
    <x v="1"/>
    <n v="135"/>
    <x v="1"/>
    <x v="0"/>
  </r>
  <r>
    <n v="1336"/>
    <x v="79"/>
    <n v="21998726030"/>
    <n v="3"/>
    <x v="236"/>
    <x v="11"/>
    <x v="3"/>
    <n v="67.5"/>
    <x v="1"/>
    <x v="0"/>
  </r>
  <r>
    <n v="1337"/>
    <x v="202"/>
    <n v="91972637674"/>
    <n v="2"/>
    <x v="237"/>
    <x v="2"/>
    <x v="0"/>
    <n v="216"/>
    <x v="1"/>
    <x v="8"/>
  </r>
  <r>
    <n v="1338"/>
    <x v="6"/>
    <n v="11964336446"/>
    <n v="4"/>
    <x v="237"/>
    <x v="1"/>
    <x v="1"/>
    <n v="324"/>
    <x v="1"/>
    <x v="2"/>
  </r>
  <r>
    <n v="1339"/>
    <x v="519"/>
    <n v="11995967894"/>
    <n v="1"/>
    <x v="237"/>
    <x v="3"/>
    <x v="1"/>
    <n v="50"/>
    <x v="1"/>
    <x v="2"/>
  </r>
  <r>
    <n v="1340"/>
    <x v="520"/>
    <n v="51967202288"/>
    <n v="2"/>
    <x v="238"/>
    <x v="1"/>
    <x v="5"/>
    <n v="162"/>
    <x v="1"/>
    <x v="3"/>
  </r>
  <r>
    <n v="1341"/>
    <x v="407"/>
    <n v="21998678889"/>
    <n v="1"/>
    <x v="238"/>
    <x v="5"/>
    <x v="4"/>
    <n v="35"/>
    <x v="1"/>
    <x v="0"/>
  </r>
  <r>
    <n v="1342"/>
    <x v="23"/>
    <n v="11985382506"/>
    <n v="4"/>
    <x v="238"/>
    <x v="7"/>
    <x v="4"/>
    <n v="90"/>
    <x v="1"/>
    <x v="2"/>
  </r>
  <r>
    <n v="1343"/>
    <x v="32"/>
    <n v="91993201234"/>
    <n v="1"/>
    <x v="239"/>
    <x v="1"/>
    <x v="0"/>
    <n v="90"/>
    <x v="1"/>
    <x v="8"/>
  </r>
  <r>
    <n v="1344"/>
    <x v="40"/>
    <n v="11971748706"/>
    <n v="10"/>
    <x v="239"/>
    <x v="2"/>
    <x v="5"/>
    <n v="1080"/>
    <x v="1"/>
    <x v="2"/>
  </r>
  <r>
    <n v="1345"/>
    <x v="209"/>
    <n v="11945687058"/>
    <n v="1"/>
    <x v="240"/>
    <x v="3"/>
    <x v="3"/>
    <n v="50"/>
    <x v="1"/>
    <x v="2"/>
  </r>
  <r>
    <n v="1346"/>
    <x v="94"/>
    <n v="21972347343"/>
    <n v="3"/>
    <x v="241"/>
    <x v="0"/>
    <x v="1"/>
    <n v="67.5"/>
    <x v="0"/>
    <x v="0"/>
  </r>
  <r>
    <n v="1347"/>
    <x v="33"/>
    <n v="31972186994"/>
    <n v="3"/>
    <x v="242"/>
    <x v="3"/>
    <x v="2"/>
    <n v="135"/>
    <x v="1"/>
    <x v="1"/>
  </r>
  <r>
    <n v="1348"/>
    <x v="40"/>
    <n v="35984041818"/>
    <n v="2"/>
    <x v="242"/>
    <x v="7"/>
    <x v="2"/>
    <n v="45"/>
    <x v="1"/>
    <x v="1"/>
  </r>
  <r>
    <n v="1349"/>
    <x v="133"/>
    <n v="11991141004"/>
    <n v="3"/>
    <x v="242"/>
    <x v="5"/>
    <x v="0"/>
    <n v="94.5"/>
    <x v="1"/>
    <x v="2"/>
  </r>
  <r>
    <n v="1350"/>
    <x v="19"/>
    <n v="81976679144"/>
    <n v="4"/>
    <x v="243"/>
    <x v="1"/>
    <x v="1"/>
    <n v="324"/>
    <x v="1"/>
    <x v="4"/>
  </r>
  <r>
    <n v="1351"/>
    <x v="171"/>
    <n v="51986805867"/>
    <n v="2"/>
    <x v="243"/>
    <x v="11"/>
    <x v="1"/>
    <n v="45"/>
    <x v="1"/>
    <x v="3"/>
  </r>
  <r>
    <n v="1352"/>
    <x v="27"/>
    <n v="71972529275"/>
    <n v="5"/>
    <x v="243"/>
    <x v="3"/>
    <x v="2"/>
    <n v="225"/>
    <x v="1"/>
    <x v="5"/>
  </r>
  <r>
    <n v="1353"/>
    <x v="30"/>
    <n v="31975312138"/>
    <n v="1"/>
    <x v="244"/>
    <x v="0"/>
    <x v="0"/>
    <n v="25"/>
    <x v="0"/>
    <x v="1"/>
  </r>
  <r>
    <n v="1354"/>
    <x v="23"/>
    <n v="41976935171"/>
    <n v="1"/>
    <x v="244"/>
    <x v="1"/>
    <x v="0"/>
    <n v="90"/>
    <x v="1"/>
    <x v="6"/>
  </r>
  <r>
    <n v="1355"/>
    <x v="402"/>
    <n v="31985192974"/>
    <n v="2"/>
    <x v="244"/>
    <x v="1"/>
    <x v="0"/>
    <n v="162"/>
    <x v="1"/>
    <x v="1"/>
  </r>
  <r>
    <n v="1356"/>
    <x v="521"/>
    <n v="31994311342"/>
    <n v="4"/>
    <x v="244"/>
    <x v="13"/>
    <x v="1"/>
    <n v="360"/>
    <x v="0"/>
    <x v="1"/>
  </r>
  <r>
    <n v="1357"/>
    <x v="522"/>
    <n v="81971843939"/>
    <n v="4"/>
    <x v="244"/>
    <x v="5"/>
    <x v="4"/>
    <n v="126"/>
    <x v="1"/>
    <x v="4"/>
  </r>
  <r>
    <n v="1358"/>
    <x v="523"/>
    <n v="21996503821"/>
    <n v="4"/>
    <x v="244"/>
    <x v="4"/>
    <x v="3"/>
    <n v="324"/>
    <x v="0"/>
    <x v="0"/>
  </r>
  <r>
    <n v="1359"/>
    <x v="204"/>
    <n v="11992228026"/>
    <n v="9"/>
    <x v="244"/>
    <x v="9"/>
    <x v="3"/>
    <n v="648"/>
    <x v="0"/>
    <x v="2"/>
  </r>
  <r>
    <n v="1360"/>
    <x v="40"/>
    <n v="21998478525"/>
    <n v="4"/>
    <x v="245"/>
    <x v="0"/>
    <x v="1"/>
    <n v="90"/>
    <x v="0"/>
    <x v="0"/>
  </r>
  <r>
    <n v="1361"/>
    <x v="89"/>
    <n v="71994693383"/>
    <n v="2"/>
    <x v="245"/>
    <x v="1"/>
    <x v="4"/>
    <n v="162"/>
    <x v="1"/>
    <x v="5"/>
  </r>
  <r>
    <n v="1362"/>
    <x v="24"/>
    <n v="21998429370"/>
    <n v="4"/>
    <x v="245"/>
    <x v="13"/>
    <x v="4"/>
    <n v="360"/>
    <x v="0"/>
    <x v="0"/>
  </r>
  <r>
    <n v="1363"/>
    <x v="77"/>
    <n v="11970502168"/>
    <n v="2"/>
    <x v="245"/>
    <x v="7"/>
    <x v="1"/>
    <n v="45"/>
    <x v="1"/>
    <x v="2"/>
  </r>
  <r>
    <n v="1364"/>
    <x v="279"/>
    <n v="31986680736"/>
    <n v="2"/>
    <x v="246"/>
    <x v="2"/>
    <x v="5"/>
    <n v="216"/>
    <x v="1"/>
    <x v="1"/>
  </r>
  <r>
    <n v="1365"/>
    <x v="436"/>
    <n v="91964339172"/>
    <n v="9"/>
    <x v="246"/>
    <x v="8"/>
    <x v="5"/>
    <n v="405"/>
    <x v="0"/>
    <x v="8"/>
  </r>
  <r>
    <n v="1366"/>
    <x v="13"/>
    <n v="81971501217"/>
    <n v="1"/>
    <x v="246"/>
    <x v="1"/>
    <x v="3"/>
    <n v="90"/>
    <x v="1"/>
    <x v="4"/>
  </r>
  <r>
    <n v="1367"/>
    <x v="524"/>
    <n v="11973444799"/>
    <n v="2"/>
    <x v="247"/>
    <x v="0"/>
    <x v="3"/>
    <n v="45"/>
    <x v="0"/>
    <x v="2"/>
  </r>
  <r>
    <n v="1368"/>
    <x v="326"/>
    <n v="35999965446"/>
    <n v="3"/>
    <x v="248"/>
    <x v="0"/>
    <x v="1"/>
    <n v="67.5"/>
    <x v="0"/>
    <x v="1"/>
  </r>
  <r>
    <n v="1369"/>
    <x v="32"/>
    <n v="71981902760"/>
    <n v="3"/>
    <x v="248"/>
    <x v="2"/>
    <x v="0"/>
    <n v="324"/>
    <x v="1"/>
    <x v="5"/>
  </r>
  <r>
    <n v="1370"/>
    <x v="445"/>
    <n v="86994834646"/>
    <n v="3"/>
    <x v="248"/>
    <x v="3"/>
    <x v="5"/>
    <n v="135"/>
    <x v="1"/>
    <x v="19"/>
  </r>
  <r>
    <n v="1371"/>
    <x v="21"/>
    <n v="21988600628"/>
    <n v="5"/>
    <x v="248"/>
    <x v="1"/>
    <x v="2"/>
    <n v="405"/>
    <x v="1"/>
    <x v="0"/>
  </r>
  <r>
    <n v="1372"/>
    <x v="79"/>
    <n v="43996507827"/>
    <n v="4"/>
    <x v="248"/>
    <x v="8"/>
    <x v="1"/>
    <n v="180"/>
    <x v="0"/>
    <x v="6"/>
  </r>
  <r>
    <n v="1373"/>
    <x v="525"/>
    <n v="35988017282"/>
    <n v="2"/>
    <x v="248"/>
    <x v="13"/>
    <x v="4"/>
    <n v="180"/>
    <x v="0"/>
    <x v="1"/>
  </r>
  <r>
    <n v="1374"/>
    <x v="445"/>
    <n v="21972626255"/>
    <n v="1"/>
    <x v="249"/>
    <x v="0"/>
    <x v="0"/>
    <n v="25"/>
    <x v="0"/>
    <x v="0"/>
  </r>
  <r>
    <n v="1375"/>
    <x v="526"/>
    <n v="11954246555"/>
    <n v="1"/>
    <x v="249"/>
    <x v="11"/>
    <x v="1"/>
    <n v="25"/>
    <x v="1"/>
    <x v="2"/>
  </r>
  <r>
    <n v="1376"/>
    <x v="441"/>
    <n v="71973933540"/>
    <n v="2"/>
    <x v="250"/>
    <x v="0"/>
    <x v="4"/>
    <n v="45"/>
    <x v="0"/>
    <x v="5"/>
  </r>
  <r>
    <n v="1377"/>
    <x v="55"/>
    <n v="31985292225"/>
    <n v="4"/>
    <x v="250"/>
    <x v="3"/>
    <x v="1"/>
    <n v="180"/>
    <x v="1"/>
    <x v="1"/>
  </r>
  <r>
    <n v="1378"/>
    <x v="527"/>
    <n v="61988264860"/>
    <n v="4"/>
    <x v="251"/>
    <x v="2"/>
    <x v="4"/>
    <n v="432"/>
    <x v="1"/>
    <x v="7"/>
  </r>
  <r>
    <n v="1379"/>
    <x v="528"/>
    <n v="11982582786"/>
    <n v="4"/>
    <x v="252"/>
    <x v="0"/>
    <x v="4"/>
    <n v="90"/>
    <x v="0"/>
    <x v="2"/>
  </r>
  <r>
    <n v="1380"/>
    <x v="27"/>
    <n v="61966748295"/>
    <n v="1"/>
    <x v="253"/>
    <x v="0"/>
    <x v="5"/>
    <n v="25"/>
    <x v="0"/>
    <x v="7"/>
  </r>
  <r>
    <n v="1381"/>
    <x v="91"/>
    <n v="21998086331"/>
    <n v="3"/>
    <x v="253"/>
    <x v="2"/>
    <x v="5"/>
    <n v="324"/>
    <x v="1"/>
    <x v="0"/>
  </r>
  <r>
    <n v="1382"/>
    <x v="64"/>
    <n v="24981485523"/>
    <n v="1"/>
    <x v="253"/>
    <x v="10"/>
    <x v="5"/>
    <n v="50"/>
    <x v="0"/>
    <x v="0"/>
  </r>
  <r>
    <n v="1383"/>
    <x v="9"/>
    <n v="81987545850"/>
    <n v="3"/>
    <x v="253"/>
    <x v="0"/>
    <x v="1"/>
    <n v="67.5"/>
    <x v="0"/>
    <x v="4"/>
  </r>
  <r>
    <n v="1384"/>
    <x v="529"/>
    <n v="83981756540"/>
    <n v="2"/>
    <x v="254"/>
    <x v="7"/>
    <x v="5"/>
    <n v="45"/>
    <x v="1"/>
    <x v="12"/>
  </r>
  <r>
    <n v="1385"/>
    <x v="230"/>
    <n v="88999001650"/>
    <n v="1"/>
    <x v="255"/>
    <x v="2"/>
    <x v="4"/>
    <n v="120"/>
    <x v="1"/>
    <x v="16"/>
  </r>
  <r>
    <n v="1386"/>
    <x v="63"/>
    <n v="21969444012"/>
    <n v="1"/>
    <x v="256"/>
    <x v="0"/>
    <x v="0"/>
    <n v="25"/>
    <x v="0"/>
    <x v="0"/>
  </r>
  <r>
    <n v="1387"/>
    <x v="530"/>
    <n v="51989537802"/>
    <n v="1"/>
    <x v="256"/>
    <x v="2"/>
    <x v="1"/>
    <n v="120"/>
    <x v="1"/>
    <x v="3"/>
  </r>
  <r>
    <n v="1388"/>
    <x v="165"/>
    <n v="71966330764"/>
    <n v="1"/>
    <x v="256"/>
    <x v="1"/>
    <x v="4"/>
    <n v="90"/>
    <x v="1"/>
    <x v="5"/>
  </r>
  <r>
    <n v="1389"/>
    <x v="406"/>
    <n v="81974466665"/>
    <n v="2"/>
    <x v="256"/>
    <x v="1"/>
    <x v="5"/>
    <n v="162"/>
    <x v="1"/>
    <x v="4"/>
  </r>
  <r>
    <n v="1390"/>
    <x v="55"/>
    <n v="61983060400"/>
    <n v="3"/>
    <x v="256"/>
    <x v="0"/>
    <x v="5"/>
    <n v="67.5"/>
    <x v="0"/>
    <x v="7"/>
  </r>
  <r>
    <n v="1391"/>
    <x v="531"/>
    <n v="91993560807"/>
    <n v="2"/>
    <x v="256"/>
    <x v="8"/>
    <x v="5"/>
    <n v="90"/>
    <x v="0"/>
    <x v="8"/>
  </r>
  <r>
    <n v="1392"/>
    <x v="39"/>
    <n v="51988889528"/>
    <n v="3"/>
    <x v="257"/>
    <x v="5"/>
    <x v="4"/>
    <n v="94.5"/>
    <x v="1"/>
    <x v="3"/>
  </r>
  <r>
    <n v="1393"/>
    <x v="532"/>
    <n v="91981665458"/>
    <n v="4"/>
    <x v="257"/>
    <x v="6"/>
    <x v="2"/>
    <n v="360"/>
    <x v="1"/>
    <x v="8"/>
  </r>
  <r>
    <n v="1394"/>
    <x v="39"/>
    <n v="21985612096"/>
    <n v="4"/>
    <x v="257"/>
    <x v="11"/>
    <x v="1"/>
    <n v="90"/>
    <x v="1"/>
    <x v="0"/>
  </r>
  <r>
    <n v="1395"/>
    <x v="32"/>
    <n v="61964488306"/>
    <n v="4"/>
    <x v="258"/>
    <x v="1"/>
    <x v="1"/>
    <n v="324"/>
    <x v="1"/>
    <x v="7"/>
  </r>
  <r>
    <n v="1396"/>
    <x v="533"/>
    <n v="21999933104"/>
    <n v="6"/>
    <x v="258"/>
    <x v="2"/>
    <x v="5"/>
    <n v="648"/>
    <x v="1"/>
    <x v="0"/>
  </r>
  <r>
    <n v="1397"/>
    <x v="165"/>
    <n v="31975930820"/>
    <n v="2"/>
    <x v="258"/>
    <x v="13"/>
    <x v="5"/>
    <n v="180"/>
    <x v="0"/>
    <x v="1"/>
  </r>
  <r>
    <n v="1398"/>
    <x v="23"/>
    <n v="91912678591"/>
    <n v="4"/>
    <x v="258"/>
    <x v="4"/>
    <x v="4"/>
    <n v="324"/>
    <x v="0"/>
    <x v="8"/>
  </r>
  <r>
    <n v="1399"/>
    <x v="26"/>
    <n v="44997169055"/>
    <n v="1"/>
    <x v="258"/>
    <x v="6"/>
    <x v="4"/>
    <n v="100"/>
    <x v="1"/>
    <x v="6"/>
  </r>
  <r>
    <n v="1400"/>
    <x v="248"/>
    <n v="31968460792"/>
    <n v="2"/>
    <x v="259"/>
    <x v="0"/>
    <x v="5"/>
    <n v="45"/>
    <x v="0"/>
    <x v="1"/>
  </r>
  <r>
    <n v="1401"/>
    <x v="534"/>
    <n v="61964330736"/>
    <n v="5"/>
    <x v="259"/>
    <x v="0"/>
    <x v="0"/>
    <n v="112.5"/>
    <x v="0"/>
    <x v="7"/>
  </r>
  <r>
    <n v="1402"/>
    <x v="32"/>
    <n v="81986377257"/>
    <n v="1"/>
    <x v="259"/>
    <x v="2"/>
    <x v="5"/>
    <n v="120"/>
    <x v="1"/>
    <x v="4"/>
  </r>
  <r>
    <n v="1403"/>
    <x v="94"/>
    <n v="61976054585"/>
    <n v="1"/>
    <x v="259"/>
    <x v="2"/>
    <x v="1"/>
    <n v="120"/>
    <x v="1"/>
    <x v="7"/>
  </r>
  <r>
    <n v="1404"/>
    <x v="96"/>
    <n v="21964452288"/>
    <n v="3"/>
    <x v="259"/>
    <x v="9"/>
    <x v="5"/>
    <n v="216"/>
    <x v="0"/>
    <x v="0"/>
  </r>
  <r>
    <n v="1405"/>
    <x v="208"/>
    <n v="11968749905"/>
    <n v="1"/>
    <x v="260"/>
    <x v="8"/>
    <x v="0"/>
    <n v="50"/>
    <x v="0"/>
    <x v="2"/>
  </r>
  <r>
    <n v="1406"/>
    <x v="140"/>
    <n v="91994319509"/>
    <n v="1"/>
    <x v="261"/>
    <x v="3"/>
    <x v="1"/>
    <n v="50"/>
    <x v="1"/>
    <x v="8"/>
  </r>
  <r>
    <n v="1407"/>
    <x v="175"/>
    <n v="31970148028"/>
    <n v="2"/>
    <x v="261"/>
    <x v="1"/>
    <x v="1"/>
    <n v="162"/>
    <x v="1"/>
    <x v="1"/>
  </r>
  <r>
    <n v="1408"/>
    <x v="110"/>
    <n v="83987798155"/>
    <n v="4"/>
    <x v="261"/>
    <x v="7"/>
    <x v="1"/>
    <n v="90"/>
    <x v="1"/>
    <x v="12"/>
  </r>
  <r>
    <n v="1409"/>
    <x v="326"/>
    <n v="21981330292"/>
    <n v="1"/>
    <x v="262"/>
    <x v="3"/>
    <x v="5"/>
    <n v="50"/>
    <x v="1"/>
    <x v="0"/>
  </r>
  <r>
    <n v="1410"/>
    <x v="140"/>
    <n v="22997052709"/>
    <n v="2"/>
    <x v="263"/>
    <x v="0"/>
    <x v="1"/>
    <n v="45"/>
    <x v="0"/>
    <x v="0"/>
  </r>
  <r>
    <n v="1411"/>
    <x v="15"/>
    <n v="61993598718"/>
    <n v="2"/>
    <x v="263"/>
    <x v="2"/>
    <x v="0"/>
    <n v="216"/>
    <x v="1"/>
    <x v="7"/>
  </r>
  <r>
    <n v="1412"/>
    <x v="40"/>
    <n v="71992627195"/>
    <n v="1"/>
    <x v="263"/>
    <x v="1"/>
    <x v="1"/>
    <n v="90"/>
    <x v="1"/>
    <x v="5"/>
  </r>
  <r>
    <n v="1413"/>
    <x v="61"/>
    <n v="21999098576"/>
    <n v="4"/>
    <x v="263"/>
    <x v="7"/>
    <x v="3"/>
    <n v="90"/>
    <x v="1"/>
    <x v="0"/>
  </r>
  <r>
    <n v="1414"/>
    <x v="66"/>
    <n v="11945683104"/>
    <n v="1"/>
    <x v="264"/>
    <x v="3"/>
    <x v="1"/>
    <n v="50"/>
    <x v="1"/>
    <x v="2"/>
  </r>
  <r>
    <n v="1415"/>
    <x v="24"/>
    <n v="91974678306"/>
    <n v="2"/>
    <x v="264"/>
    <x v="5"/>
    <x v="4"/>
    <n v="63"/>
    <x v="1"/>
    <x v="8"/>
  </r>
  <r>
    <n v="1416"/>
    <x v="48"/>
    <n v="22981159144"/>
    <n v="1"/>
    <x v="265"/>
    <x v="0"/>
    <x v="0"/>
    <n v="25"/>
    <x v="0"/>
    <x v="0"/>
  </r>
  <r>
    <n v="1417"/>
    <x v="45"/>
    <n v="41991929034"/>
    <n v="4"/>
    <x v="265"/>
    <x v="7"/>
    <x v="1"/>
    <n v="90"/>
    <x v="1"/>
    <x v="6"/>
  </r>
  <r>
    <n v="1418"/>
    <x v="32"/>
    <n v="21999979494"/>
    <n v="3"/>
    <x v="266"/>
    <x v="3"/>
    <x v="1"/>
    <n v="135"/>
    <x v="1"/>
    <x v="0"/>
  </r>
  <r>
    <n v="1419"/>
    <x v="140"/>
    <n v="21989236804"/>
    <n v="3"/>
    <x v="266"/>
    <x v="2"/>
    <x v="4"/>
    <n v="324"/>
    <x v="1"/>
    <x v="0"/>
  </r>
  <r>
    <n v="1420"/>
    <x v="535"/>
    <n v="21999316665"/>
    <n v="4"/>
    <x v="267"/>
    <x v="11"/>
    <x v="1"/>
    <n v="90"/>
    <x v="1"/>
    <x v="0"/>
  </r>
  <r>
    <n v="1421"/>
    <x v="536"/>
    <n v="11989579963"/>
    <n v="1"/>
    <x v="268"/>
    <x v="13"/>
    <x v="5"/>
    <n v="100"/>
    <x v="0"/>
    <x v="2"/>
  </r>
  <r>
    <n v="1422"/>
    <x v="537"/>
    <n v="61982241990"/>
    <n v="2"/>
    <x v="268"/>
    <x v="12"/>
    <x v="1"/>
    <n v="45"/>
    <x v="1"/>
    <x v="7"/>
  </r>
  <r>
    <n v="1423"/>
    <x v="201"/>
    <n v="11972836430"/>
    <n v="8"/>
    <x v="269"/>
    <x v="0"/>
    <x v="5"/>
    <n v="180"/>
    <x v="0"/>
    <x v="2"/>
  </r>
  <r>
    <n v="1424"/>
    <x v="55"/>
    <n v="11964334140"/>
    <n v="2"/>
    <x v="269"/>
    <x v="0"/>
    <x v="4"/>
    <n v="45"/>
    <x v="0"/>
    <x v="2"/>
  </r>
  <r>
    <n v="1425"/>
    <x v="55"/>
    <n v="22974040255"/>
    <n v="2"/>
    <x v="269"/>
    <x v="0"/>
    <x v="1"/>
    <n v="45"/>
    <x v="0"/>
    <x v="0"/>
  </r>
  <r>
    <n v="1426"/>
    <x v="27"/>
    <n v="91989527595"/>
    <n v="3"/>
    <x v="269"/>
    <x v="6"/>
    <x v="4"/>
    <n v="270"/>
    <x v="1"/>
    <x v="8"/>
  </r>
  <r>
    <n v="1427"/>
    <x v="27"/>
    <n v="41966120907"/>
    <n v="3"/>
    <x v="270"/>
    <x v="0"/>
    <x v="5"/>
    <n v="67.5"/>
    <x v="0"/>
    <x v="6"/>
  </r>
  <r>
    <n v="1428"/>
    <x v="76"/>
    <n v="24998543383"/>
    <n v="2"/>
    <x v="270"/>
    <x v="12"/>
    <x v="0"/>
    <n v="45"/>
    <x v="1"/>
    <x v="0"/>
  </r>
  <r>
    <n v="1429"/>
    <x v="15"/>
    <n v="11991815523"/>
    <n v="5"/>
    <x v="271"/>
    <x v="2"/>
    <x v="1"/>
    <n v="540"/>
    <x v="1"/>
    <x v="2"/>
  </r>
  <r>
    <n v="1430"/>
    <x v="34"/>
    <n v="61991432112"/>
    <n v="2"/>
    <x v="271"/>
    <x v="3"/>
    <x v="0"/>
    <n v="90"/>
    <x v="1"/>
    <x v="7"/>
  </r>
  <r>
    <n v="1431"/>
    <x v="165"/>
    <n v="31982338140"/>
    <n v="2"/>
    <x v="271"/>
    <x v="1"/>
    <x v="5"/>
    <n v="162"/>
    <x v="1"/>
    <x v="1"/>
  </r>
  <r>
    <n v="1432"/>
    <x v="33"/>
    <n v="21994486539"/>
    <n v="1"/>
    <x v="271"/>
    <x v="5"/>
    <x v="4"/>
    <n v="35"/>
    <x v="1"/>
    <x v="0"/>
  </r>
  <r>
    <n v="1433"/>
    <x v="32"/>
    <n v="21999594844"/>
    <n v="4"/>
    <x v="271"/>
    <x v="11"/>
    <x v="5"/>
    <n v="90"/>
    <x v="1"/>
    <x v="0"/>
  </r>
  <r>
    <n v="1434"/>
    <x v="538"/>
    <n v="11969710632"/>
    <n v="2"/>
    <x v="272"/>
    <x v="2"/>
    <x v="5"/>
    <n v="216"/>
    <x v="1"/>
    <x v="2"/>
  </r>
  <r>
    <n v="1435"/>
    <x v="539"/>
    <n v="61971453390"/>
    <n v="4"/>
    <x v="272"/>
    <x v="7"/>
    <x v="5"/>
    <n v="90"/>
    <x v="1"/>
    <x v="7"/>
  </r>
  <r>
    <n v="1436"/>
    <x v="421"/>
    <n v="41988770632"/>
    <n v="3"/>
    <x v="273"/>
    <x v="1"/>
    <x v="0"/>
    <n v="243"/>
    <x v="1"/>
    <x v="6"/>
  </r>
  <r>
    <n v="1437"/>
    <x v="202"/>
    <n v="91971442168"/>
    <n v="1"/>
    <x v="273"/>
    <x v="2"/>
    <x v="5"/>
    <n v="120"/>
    <x v="1"/>
    <x v="8"/>
  </r>
  <r>
    <n v="1438"/>
    <x v="363"/>
    <n v="21997156292"/>
    <n v="5"/>
    <x v="273"/>
    <x v="3"/>
    <x v="2"/>
    <n v="225"/>
    <x v="1"/>
    <x v="0"/>
  </r>
  <r>
    <n v="1439"/>
    <x v="540"/>
    <n v="51992621188"/>
    <n v="3"/>
    <x v="274"/>
    <x v="9"/>
    <x v="1"/>
    <n v="216"/>
    <x v="0"/>
    <x v="3"/>
  </r>
  <r>
    <n v="1440"/>
    <x v="202"/>
    <n v="21999246551"/>
    <n v="2"/>
    <x v="275"/>
    <x v="3"/>
    <x v="0"/>
    <n v="90"/>
    <x v="1"/>
    <x v="0"/>
  </r>
  <r>
    <n v="1441"/>
    <x v="541"/>
    <n v="21975213991"/>
    <n v="3"/>
    <x v="275"/>
    <x v="10"/>
    <x v="2"/>
    <n v="135"/>
    <x v="0"/>
    <x v="0"/>
  </r>
  <r>
    <n v="1442"/>
    <x v="248"/>
    <n v="22980632778"/>
    <n v="4"/>
    <x v="276"/>
    <x v="6"/>
    <x v="2"/>
    <n v="360"/>
    <x v="1"/>
    <x v="0"/>
  </r>
  <r>
    <n v="1443"/>
    <x v="475"/>
    <n v="11963171026"/>
    <n v="4"/>
    <x v="277"/>
    <x v="6"/>
    <x v="2"/>
    <n v="360"/>
    <x v="1"/>
    <x v="2"/>
  </r>
  <r>
    <n v="1444"/>
    <x v="542"/>
    <n v="83998045224"/>
    <n v="3"/>
    <x v="277"/>
    <x v="12"/>
    <x v="2"/>
    <n v="67.5"/>
    <x v="1"/>
    <x v="12"/>
  </r>
  <r>
    <n v="1445"/>
    <x v="543"/>
    <n v="31991971004"/>
    <n v="8"/>
    <x v="278"/>
    <x v="3"/>
    <x v="5"/>
    <n v="360"/>
    <x v="1"/>
    <x v="1"/>
  </r>
  <r>
    <n v="1446"/>
    <x v="544"/>
    <n v="31971613410"/>
    <n v="1"/>
    <x v="278"/>
    <x v="3"/>
    <x v="0"/>
    <n v="50"/>
    <x v="1"/>
    <x v="1"/>
  </r>
  <r>
    <n v="1447"/>
    <x v="533"/>
    <n v="51979470764"/>
    <n v="4"/>
    <x v="278"/>
    <x v="1"/>
    <x v="5"/>
    <n v="324"/>
    <x v="1"/>
    <x v="3"/>
  </r>
  <r>
    <n v="1448"/>
    <x v="139"/>
    <n v="21981771405"/>
    <n v="4"/>
    <x v="278"/>
    <x v="2"/>
    <x v="4"/>
    <n v="432"/>
    <x v="1"/>
    <x v="0"/>
  </r>
  <r>
    <n v="1449"/>
    <x v="232"/>
    <n v="47997724249"/>
    <n v="1"/>
    <x v="278"/>
    <x v="10"/>
    <x v="2"/>
    <n v="50"/>
    <x v="0"/>
    <x v="18"/>
  </r>
  <r>
    <n v="1450"/>
    <x v="82"/>
    <n v="61984803181"/>
    <n v="10"/>
    <x v="279"/>
    <x v="2"/>
    <x v="1"/>
    <n v="1080"/>
    <x v="1"/>
    <x v="7"/>
  </r>
  <r>
    <n v="1451"/>
    <x v="3"/>
    <n v="18991080605"/>
    <n v="1"/>
    <x v="279"/>
    <x v="2"/>
    <x v="3"/>
    <n v="120"/>
    <x v="1"/>
    <x v="2"/>
  </r>
  <r>
    <n v="1452"/>
    <x v="407"/>
    <n v="71987611990"/>
    <n v="2"/>
    <x v="280"/>
    <x v="0"/>
    <x v="1"/>
    <n v="45"/>
    <x v="0"/>
    <x v="5"/>
  </r>
  <r>
    <n v="1453"/>
    <x v="37"/>
    <n v="85994363655"/>
    <n v="4"/>
    <x v="280"/>
    <x v="2"/>
    <x v="4"/>
    <n v="432"/>
    <x v="1"/>
    <x v="16"/>
  </r>
  <r>
    <n v="1454"/>
    <x v="140"/>
    <n v="61982580780"/>
    <n v="2"/>
    <x v="280"/>
    <x v="2"/>
    <x v="0"/>
    <n v="216"/>
    <x v="1"/>
    <x v="7"/>
  </r>
  <r>
    <n v="1455"/>
    <x v="55"/>
    <n v="51989282796"/>
    <n v="3"/>
    <x v="280"/>
    <x v="8"/>
    <x v="4"/>
    <n v="135"/>
    <x v="0"/>
    <x v="3"/>
  </r>
  <r>
    <n v="1456"/>
    <x v="232"/>
    <n v="51965529014"/>
    <n v="1"/>
    <x v="280"/>
    <x v="4"/>
    <x v="3"/>
    <n v="90"/>
    <x v="0"/>
    <x v="3"/>
  </r>
  <r>
    <n v="1457"/>
    <x v="139"/>
    <n v="51970039620"/>
    <n v="8"/>
    <x v="281"/>
    <x v="3"/>
    <x v="4"/>
    <n v="360"/>
    <x v="1"/>
    <x v="3"/>
  </r>
  <r>
    <n v="1458"/>
    <x v="545"/>
    <n v="21996670764"/>
    <n v="2"/>
    <x v="281"/>
    <x v="2"/>
    <x v="5"/>
    <n v="216"/>
    <x v="1"/>
    <x v="0"/>
  </r>
  <r>
    <n v="1459"/>
    <x v="546"/>
    <n v="43999807608"/>
    <n v="3"/>
    <x v="281"/>
    <x v="3"/>
    <x v="3"/>
    <n v="135"/>
    <x v="1"/>
    <x v="6"/>
  </r>
  <r>
    <n v="1460"/>
    <x v="27"/>
    <n v="62995086518"/>
    <n v="10"/>
    <x v="282"/>
    <x v="1"/>
    <x v="4"/>
    <n v="810"/>
    <x v="1"/>
    <x v="10"/>
  </r>
  <r>
    <n v="1461"/>
    <x v="101"/>
    <n v="19981299120"/>
    <n v="2"/>
    <x v="282"/>
    <x v="7"/>
    <x v="1"/>
    <n v="45"/>
    <x v="1"/>
    <x v="2"/>
  </r>
  <r>
    <n v="1462"/>
    <x v="547"/>
    <n v="79999062750"/>
    <n v="2"/>
    <x v="283"/>
    <x v="5"/>
    <x v="1"/>
    <n v="63"/>
    <x v="1"/>
    <x v="17"/>
  </r>
  <r>
    <n v="1463"/>
    <x v="141"/>
    <n v="82981893410"/>
    <n v="4"/>
    <x v="284"/>
    <x v="0"/>
    <x v="4"/>
    <n v="90"/>
    <x v="0"/>
    <x v="21"/>
  </r>
  <r>
    <n v="1464"/>
    <x v="487"/>
    <n v="61989490214"/>
    <n v="4"/>
    <x v="284"/>
    <x v="10"/>
    <x v="1"/>
    <n v="180"/>
    <x v="0"/>
    <x v="7"/>
  </r>
  <r>
    <n v="1465"/>
    <x v="204"/>
    <n v="91976188656"/>
    <n v="2"/>
    <x v="284"/>
    <x v="11"/>
    <x v="5"/>
    <n v="45"/>
    <x v="1"/>
    <x v="8"/>
  </r>
  <r>
    <n v="1466"/>
    <x v="244"/>
    <n v="84999119484"/>
    <n v="2"/>
    <x v="284"/>
    <x v="5"/>
    <x v="3"/>
    <n v="63"/>
    <x v="1"/>
    <x v="14"/>
  </r>
  <r>
    <n v="1467"/>
    <x v="27"/>
    <n v="71967389715"/>
    <n v="4"/>
    <x v="285"/>
    <x v="0"/>
    <x v="4"/>
    <n v="90"/>
    <x v="0"/>
    <x v="5"/>
  </r>
  <r>
    <n v="1468"/>
    <x v="19"/>
    <n v="81970366885"/>
    <n v="2"/>
    <x v="285"/>
    <x v="1"/>
    <x v="4"/>
    <n v="162"/>
    <x v="1"/>
    <x v="4"/>
  </r>
  <r>
    <n v="1469"/>
    <x v="40"/>
    <n v="21998044838"/>
    <n v="4"/>
    <x v="286"/>
    <x v="2"/>
    <x v="0"/>
    <n v="432"/>
    <x v="1"/>
    <x v="0"/>
  </r>
  <r>
    <n v="1470"/>
    <x v="77"/>
    <n v="51964741536"/>
    <n v="2"/>
    <x v="286"/>
    <x v="1"/>
    <x v="5"/>
    <n v="162"/>
    <x v="1"/>
    <x v="3"/>
  </r>
  <r>
    <n v="1471"/>
    <x v="548"/>
    <n v="11982220048"/>
    <n v="4"/>
    <x v="286"/>
    <x v="1"/>
    <x v="4"/>
    <n v="324"/>
    <x v="1"/>
    <x v="2"/>
  </r>
  <r>
    <n v="1472"/>
    <x v="140"/>
    <n v="11954248136"/>
    <n v="4"/>
    <x v="286"/>
    <x v="0"/>
    <x v="3"/>
    <n v="90"/>
    <x v="0"/>
    <x v="2"/>
  </r>
  <r>
    <n v="1473"/>
    <x v="64"/>
    <n v="21999693058"/>
    <n v="10"/>
    <x v="286"/>
    <x v="5"/>
    <x v="4"/>
    <n v="315"/>
    <x v="1"/>
    <x v="0"/>
  </r>
  <r>
    <n v="1474"/>
    <x v="76"/>
    <n v="21999894882"/>
    <n v="3"/>
    <x v="287"/>
    <x v="1"/>
    <x v="4"/>
    <n v="243"/>
    <x v="1"/>
    <x v="0"/>
  </r>
  <r>
    <n v="1475"/>
    <x v="56"/>
    <n v="81987053442"/>
    <n v="3"/>
    <x v="287"/>
    <x v="2"/>
    <x v="5"/>
    <n v="324"/>
    <x v="1"/>
    <x v="4"/>
  </r>
  <r>
    <n v="1476"/>
    <x v="379"/>
    <n v="91994387525"/>
    <n v="6"/>
    <x v="288"/>
    <x v="0"/>
    <x v="0"/>
    <n v="135"/>
    <x v="0"/>
    <x v="8"/>
  </r>
  <r>
    <n v="1477"/>
    <x v="549"/>
    <n v="61964994558"/>
    <n v="2"/>
    <x v="288"/>
    <x v="3"/>
    <x v="0"/>
    <n v="90"/>
    <x v="1"/>
    <x v="7"/>
  </r>
  <r>
    <n v="1478"/>
    <x v="133"/>
    <n v="21998419332"/>
    <n v="6"/>
    <x v="288"/>
    <x v="1"/>
    <x v="3"/>
    <n v="486"/>
    <x v="1"/>
    <x v="0"/>
  </r>
  <r>
    <n v="1479"/>
    <x v="13"/>
    <n v="41992695135"/>
    <n v="4"/>
    <x v="288"/>
    <x v="3"/>
    <x v="1"/>
    <n v="180"/>
    <x v="1"/>
    <x v="6"/>
  </r>
  <r>
    <n v="1480"/>
    <x v="64"/>
    <n v="31991286555"/>
    <n v="4"/>
    <x v="289"/>
    <x v="0"/>
    <x v="4"/>
    <n v="90"/>
    <x v="0"/>
    <x v="1"/>
  </r>
  <r>
    <n v="1481"/>
    <x v="32"/>
    <n v="71992650136"/>
    <n v="3"/>
    <x v="289"/>
    <x v="2"/>
    <x v="4"/>
    <n v="324"/>
    <x v="1"/>
    <x v="5"/>
  </r>
  <r>
    <n v="1482"/>
    <x v="439"/>
    <n v="21998156540"/>
    <n v="4"/>
    <x v="289"/>
    <x v="8"/>
    <x v="0"/>
    <n v="180"/>
    <x v="0"/>
    <x v="0"/>
  </r>
  <r>
    <n v="1483"/>
    <x v="24"/>
    <n v="11970356430"/>
    <n v="5"/>
    <x v="289"/>
    <x v="3"/>
    <x v="3"/>
    <n v="225"/>
    <x v="1"/>
    <x v="2"/>
  </r>
  <r>
    <n v="1484"/>
    <x v="73"/>
    <n v="11931464466"/>
    <n v="3"/>
    <x v="289"/>
    <x v="9"/>
    <x v="2"/>
    <n v="216"/>
    <x v="0"/>
    <x v="2"/>
  </r>
  <r>
    <n v="1485"/>
    <x v="165"/>
    <n v="71965509367"/>
    <n v="5"/>
    <x v="290"/>
    <x v="2"/>
    <x v="4"/>
    <n v="540"/>
    <x v="1"/>
    <x v="5"/>
  </r>
  <r>
    <n v="1486"/>
    <x v="550"/>
    <n v="81993829631"/>
    <n v="2"/>
    <x v="291"/>
    <x v="0"/>
    <x v="4"/>
    <n v="45"/>
    <x v="0"/>
    <x v="4"/>
  </r>
  <r>
    <n v="1487"/>
    <x v="290"/>
    <n v="21967506766"/>
    <n v="2"/>
    <x v="291"/>
    <x v="3"/>
    <x v="5"/>
    <n v="90"/>
    <x v="1"/>
    <x v="0"/>
  </r>
  <r>
    <n v="1488"/>
    <x v="27"/>
    <n v="71986646062"/>
    <n v="1"/>
    <x v="291"/>
    <x v="4"/>
    <x v="2"/>
    <n v="90"/>
    <x v="0"/>
    <x v="5"/>
  </r>
  <r>
    <n v="1489"/>
    <x v="20"/>
    <n v="21999737861"/>
    <n v="4"/>
    <x v="292"/>
    <x v="0"/>
    <x v="1"/>
    <n v="90"/>
    <x v="0"/>
    <x v="0"/>
  </r>
  <r>
    <n v="1490"/>
    <x v="486"/>
    <n v="11956108200"/>
    <n v="1"/>
    <x v="292"/>
    <x v="0"/>
    <x v="0"/>
    <n v="25"/>
    <x v="0"/>
    <x v="2"/>
  </r>
  <r>
    <n v="1491"/>
    <x v="98"/>
    <n v="81970257462"/>
    <n v="6"/>
    <x v="292"/>
    <x v="3"/>
    <x v="5"/>
    <n v="270"/>
    <x v="1"/>
    <x v="4"/>
  </r>
  <r>
    <n v="1492"/>
    <x v="98"/>
    <n v="21990450396"/>
    <n v="3"/>
    <x v="292"/>
    <x v="0"/>
    <x v="0"/>
    <n v="67.5"/>
    <x v="0"/>
    <x v="0"/>
  </r>
  <r>
    <n v="1493"/>
    <x v="98"/>
    <n v="41994385729"/>
    <n v="5"/>
    <x v="292"/>
    <x v="1"/>
    <x v="1"/>
    <n v="405"/>
    <x v="1"/>
    <x v="6"/>
  </r>
  <r>
    <n v="1494"/>
    <x v="26"/>
    <n v="61982251026"/>
    <n v="4"/>
    <x v="292"/>
    <x v="2"/>
    <x v="1"/>
    <n v="432"/>
    <x v="1"/>
    <x v="7"/>
  </r>
  <r>
    <n v="1495"/>
    <x v="19"/>
    <n v="71976811990"/>
    <n v="4"/>
    <x v="293"/>
    <x v="0"/>
    <x v="0"/>
    <n v="90"/>
    <x v="0"/>
    <x v="5"/>
  </r>
  <r>
    <n v="1496"/>
    <x v="551"/>
    <n v="31974396665"/>
    <n v="5"/>
    <x v="293"/>
    <x v="3"/>
    <x v="4"/>
    <n v="225"/>
    <x v="1"/>
    <x v="1"/>
  </r>
  <r>
    <n v="1497"/>
    <x v="89"/>
    <n v="31964377368"/>
    <n v="3"/>
    <x v="293"/>
    <x v="1"/>
    <x v="4"/>
    <n v="243"/>
    <x v="1"/>
    <x v="1"/>
  </r>
  <r>
    <n v="1498"/>
    <x v="4"/>
    <n v="91972524357"/>
    <n v="4"/>
    <x v="293"/>
    <x v="4"/>
    <x v="2"/>
    <n v="324"/>
    <x v="0"/>
    <x v="8"/>
  </r>
  <r>
    <n v="1499"/>
    <x v="552"/>
    <n v="41971734972"/>
    <n v="2"/>
    <x v="294"/>
    <x v="2"/>
    <x v="0"/>
    <n v="216"/>
    <x v="1"/>
    <x v="6"/>
  </r>
  <r>
    <n v="1500"/>
    <x v="256"/>
    <n v="27999078568"/>
    <n v="2"/>
    <x v="294"/>
    <x v="1"/>
    <x v="4"/>
    <n v="162"/>
    <x v="1"/>
    <x v="15"/>
  </r>
  <r>
    <n v="1501"/>
    <x v="553"/>
    <n v="61986394907"/>
    <n v="4"/>
    <x v="294"/>
    <x v="11"/>
    <x v="3"/>
    <n v="90"/>
    <x v="1"/>
    <x v="7"/>
  </r>
  <r>
    <n v="1502"/>
    <x v="63"/>
    <n v="91971064066"/>
    <n v="1"/>
    <x v="294"/>
    <x v="4"/>
    <x v="0"/>
    <n v="90"/>
    <x v="0"/>
    <x v="8"/>
  </r>
  <r>
    <n v="1503"/>
    <x v="13"/>
    <n v="61976321818"/>
    <n v="2"/>
    <x v="294"/>
    <x v="2"/>
    <x v="0"/>
    <n v="216"/>
    <x v="1"/>
    <x v="7"/>
  </r>
  <r>
    <n v="1504"/>
    <x v="48"/>
    <n v="19982915521"/>
    <n v="1"/>
    <x v="294"/>
    <x v="2"/>
    <x v="4"/>
    <n v="120"/>
    <x v="1"/>
    <x v="2"/>
  </r>
  <r>
    <n v="1505"/>
    <x v="136"/>
    <n v="21997943551"/>
    <n v="6"/>
    <x v="295"/>
    <x v="0"/>
    <x v="1"/>
    <n v="135"/>
    <x v="0"/>
    <x v="0"/>
  </r>
  <r>
    <n v="1506"/>
    <x v="45"/>
    <n v="21999785546"/>
    <n v="4"/>
    <x v="295"/>
    <x v="8"/>
    <x v="2"/>
    <n v="180"/>
    <x v="0"/>
    <x v="0"/>
  </r>
  <r>
    <n v="1507"/>
    <x v="150"/>
    <n v="91994498828"/>
    <n v="5"/>
    <x v="295"/>
    <x v="4"/>
    <x v="2"/>
    <n v="405"/>
    <x v="0"/>
    <x v="8"/>
  </r>
  <r>
    <n v="1508"/>
    <x v="22"/>
    <n v="11981777531"/>
    <n v="2"/>
    <x v="295"/>
    <x v="3"/>
    <x v="2"/>
    <n v="90"/>
    <x v="1"/>
    <x v="2"/>
  </r>
  <r>
    <n v="1509"/>
    <x v="27"/>
    <n v="41982362795"/>
    <n v="2"/>
    <x v="296"/>
    <x v="1"/>
    <x v="4"/>
    <n v="162"/>
    <x v="1"/>
    <x v="6"/>
  </r>
  <r>
    <n v="1510"/>
    <x v="554"/>
    <n v="41986376133"/>
    <n v="8"/>
    <x v="296"/>
    <x v="11"/>
    <x v="4"/>
    <n v="180"/>
    <x v="1"/>
    <x v="6"/>
  </r>
  <r>
    <n v="1511"/>
    <x v="27"/>
    <n v="51984085570"/>
    <n v="3"/>
    <x v="296"/>
    <x v="13"/>
    <x v="4"/>
    <n v="270"/>
    <x v="0"/>
    <x v="3"/>
  </r>
  <r>
    <n v="1512"/>
    <x v="462"/>
    <n v="11995910893"/>
    <n v="3"/>
    <x v="297"/>
    <x v="0"/>
    <x v="1"/>
    <n v="67.5"/>
    <x v="0"/>
    <x v="2"/>
  </r>
  <r>
    <n v="1513"/>
    <x v="61"/>
    <n v="61966742530"/>
    <n v="2"/>
    <x v="297"/>
    <x v="3"/>
    <x v="0"/>
    <n v="90"/>
    <x v="1"/>
    <x v="7"/>
  </r>
  <r>
    <n v="1514"/>
    <x v="171"/>
    <n v="82996438580"/>
    <n v="3"/>
    <x v="297"/>
    <x v="1"/>
    <x v="5"/>
    <n v="243"/>
    <x v="1"/>
    <x v="21"/>
  </r>
  <r>
    <n v="1515"/>
    <x v="211"/>
    <n v="41984644882"/>
    <n v="5"/>
    <x v="297"/>
    <x v="12"/>
    <x v="0"/>
    <n v="112.5"/>
    <x v="1"/>
    <x v="6"/>
  </r>
  <r>
    <n v="1516"/>
    <x v="117"/>
    <n v="11987616062"/>
    <n v="5"/>
    <x v="297"/>
    <x v="13"/>
    <x v="3"/>
    <n v="450"/>
    <x v="0"/>
    <x v="2"/>
  </r>
  <r>
    <n v="1517"/>
    <x v="66"/>
    <n v="19983536034"/>
    <n v="4"/>
    <x v="297"/>
    <x v="9"/>
    <x v="5"/>
    <n v="288"/>
    <x v="0"/>
    <x v="2"/>
  </r>
  <r>
    <n v="1518"/>
    <x v="229"/>
    <n v="21997317003"/>
    <n v="2"/>
    <x v="298"/>
    <x v="0"/>
    <x v="0"/>
    <n v="45"/>
    <x v="0"/>
    <x v="0"/>
  </r>
  <r>
    <n v="1519"/>
    <x v="27"/>
    <n v="71988519634"/>
    <n v="3"/>
    <x v="298"/>
    <x v="0"/>
    <x v="0"/>
    <n v="67.5"/>
    <x v="0"/>
    <x v="5"/>
  </r>
  <r>
    <n v="1520"/>
    <x v="424"/>
    <n v="11983245008"/>
    <n v="4"/>
    <x v="298"/>
    <x v="3"/>
    <x v="5"/>
    <n v="180"/>
    <x v="1"/>
    <x v="2"/>
  </r>
  <r>
    <n v="1521"/>
    <x v="55"/>
    <n v="41976766425"/>
    <n v="2"/>
    <x v="298"/>
    <x v="1"/>
    <x v="4"/>
    <n v="162"/>
    <x v="1"/>
    <x v="6"/>
  </r>
  <r>
    <n v="1522"/>
    <x v="3"/>
    <n v="11975297224"/>
    <n v="1"/>
    <x v="298"/>
    <x v="0"/>
    <x v="5"/>
    <n v="25"/>
    <x v="0"/>
    <x v="2"/>
  </r>
  <r>
    <n v="1523"/>
    <x v="400"/>
    <n v="61985675522"/>
    <n v="5"/>
    <x v="299"/>
    <x v="0"/>
    <x v="1"/>
    <n v="112.5"/>
    <x v="0"/>
    <x v="7"/>
  </r>
  <r>
    <n v="1524"/>
    <x v="555"/>
    <n v="68992574106"/>
    <n v="1"/>
    <x v="299"/>
    <x v="3"/>
    <x v="5"/>
    <n v="50"/>
    <x v="1"/>
    <x v="22"/>
  </r>
  <r>
    <n v="1525"/>
    <x v="264"/>
    <n v="19996626054"/>
    <n v="1"/>
    <x v="299"/>
    <x v="1"/>
    <x v="5"/>
    <n v="90"/>
    <x v="1"/>
    <x v="2"/>
  </r>
  <r>
    <n v="1526"/>
    <x v="21"/>
    <n v="11981754153"/>
    <n v="3"/>
    <x v="299"/>
    <x v="10"/>
    <x v="1"/>
    <n v="135"/>
    <x v="0"/>
    <x v="2"/>
  </r>
  <r>
    <n v="1527"/>
    <x v="556"/>
    <n v="41971928630"/>
    <n v="2"/>
    <x v="299"/>
    <x v="11"/>
    <x v="3"/>
    <n v="45"/>
    <x v="1"/>
    <x v="6"/>
  </r>
  <r>
    <n v="1528"/>
    <x v="557"/>
    <n v="31982288817"/>
    <n v="3"/>
    <x v="300"/>
    <x v="0"/>
    <x v="5"/>
    <n v="67.5"/>
    <x v="0"/>
    <x v="1"/>
  </r>
  <r>
    <n v="1529"/>
    <x v="130"/>
    <n v="24988670283"/>
    <n v="2"/>
    <x v="300"/>
    <x v="3"/>
    <x v="1"/>
    <n v="90"/>
    <x v="1"/>
    <x v="0"/>
  </r>
  <r>
    <n v="1530"/>
    <x v="27"/>
    <n v="51965860915"/>
    <n v="1"/>
    <x v="300"/>
    <x v="7"/>
    <x v="1"/>
    <n v="25"/>
    <x v="1"/>
    <x v="3"/>
  </r>
  <r>
    <n v="1531"/>
    <x v="449"/>
    <n v="91992357579"/>
    <n v="4"/>
    <x v="301"/>
    <x v="0"/>
    <x v="4"/>
    <n v="90"/>
    <x v="0"/>
    <x v="8"/>
  </r>
  <r>
    <n v="1532"/>
    <x v="440"/>
    <n v="11964330934"/>
    <n v="4"/>
    <x v="301"/>
    <x v="0"/>
    <x v="4"/>
    <n v="90"/>
    <x v="0"/>
    <x v="2"/>
  </r>
  <r>
    <n v="1533"/>
    <x v="429"/>
    <n v="21998686446"/>
    <n v="4"/>
    <x v="301"/>
    <x v="1"/>
    <x v="1"/>
    <n v="324"/>
    <x v="1"/>
    <x v="0"/>
  </r>
  <r>
    <n v="1534"/>
    <x v="558"/>
    <n v="21998496669"/>
    <n v="1"/>
    <x v="301"/>
    <x v="7"/>
    <x v="2"/>
    <n v="25"/>
    <x v="1"/>
    <x v="0"/>
  </r>
  <r>
    <n v="1535"/>
    <x v="436"/>
    <n v="91983074907"/>
    <n v="5"/>
    <x v="301"/>
    <x v="7"/>
    <x v="1"/>
    <n v="112.5"/>
    <x v="1"/>
    <x v="8"/>
  </r>
  <r>
    <n v="1536"/>
    <x v="267"/>
    <n v="11990956863"/>
    <n v="1"/>
    <x v="301"/>
    <x v="13"/>
    <x v="0"/>
    <n v="100"/>
    <x v="0"/>
    <x v="2"/>
  </r>
  <r>
    <n v="1537"/>
    <x v="42"/>
    <n v="61967060136"/>
    <n v="6"/>
    <x v="301"/>
    <x v="8"/>
    <x v="2"/>
    <n v="270"/>
    <x v="0"/>
    <x v="7"/>
  </r>
  <r>
    <n v="1538"/>
    <x v="61"/>
    <n v="12991636062"/>
    <n v="4"/>
    <x v="302"/>
    <x v="0"/>
    <x v="5"/>
    <n v="90"/>
    <x v="0"/>
    <x v="2"/>
  </r>
  <r>
    <n v="1539"/>
    <x v="55"/>
    <n v="21975444320"/>
    <n v="2"/>
    <x v="302"/>
    <x v="0"/>
    <x v="5"/>
    <n v="45"/>
    <x v="0"/>
    <x v="0"/>
  </r>
  <r>
    <n v="1540"/>
    <x v="108"/>
    <n v="19983690396"/>
    <n v="1"/>
    <x v="302"/>
    <x v="3"/>
    <x v="0"/>
    <n v="50"/>
    <x v="1"/>
    <x v="2"/>
  </r>
  <r>
    <n v="1541"/>
    <x v="231"/>
    <n v="51989995609"/>
    <n v="3"/>
    <x v="302"/>
    <x v="8"/>
    <x v="2"/>
    <n v="135"/>
    <x v="0"/>
    <x v="3"/>
  </r>
  <r>
    <n v="1542"/>
    <x v="171"/>
    <n v="16993474941"/>
    <n v="5"/>
    <x v="302"/>
    <x v="9"/>
    <x v="3"/>
    <n v="360"/>
    <x v="0"/>
    <x v="2"/>
  </r>
  <r>
    <n v="1543"/>
    <x v="559"/>
    <n v="41972588668"/>
    <n v="3"/>
    <x v="302"/>
    <x v="11"/>
    <x v="0"/>
    <n v="67.5"/>
    <x v="1"/>
    <x v="6"/>
  </r>
  <r>
    <n v="1544"/>
    <x v="47"/>
    <n v="91968089926"/>
    <n v="3"/>
    <x v="302"/>
    <x v="3"/>
    <x v="5"/>
    <n v="135"/>
    <x v="1"/>
    <x v="8"/>
  </r>
  <r>
    <n v="1545"/>
    <x v="27"/>
    <n v="61970094028"/>
    <n v="6"/>
    <x v="302"/>
    <x v="0"/>
    <x v="0"/>
    <n v="135"/>
    <x v="0"/>
    <x v="7"/>
  </r>
  <r>
    <n v="1546"/>
    <x v="109"/>
    <n v="71987503551"/>
    <n v="8"/>
    <x v="303"/>
    <x v="0"/>
    <x v="4"/>
    <n v="180"/>
    <x v="0"/>
    <x v="5"/>
  </r>
  <r>
    <n v="1547"/>
    <x v="197"/>
    <n v="91989858154"/>
    <n v="6"/>
    <x v="303"/>
    <x v="0"/>
    <x v="5"/>
    <n v="135"/>
    <x v="0"/>
    <x v="8"/>
  </r>
  <r>
    <n v="1548"/>
    <x v="198"/>
    <n v="81984026411"/>
    <n v="3"/>
    <x v="303"/>
    <x v="3"/>
    <x v="5"/>
    <n v="135"/>
    <x v="1"/>
    <x v="4"/>
  </r>
  <r>
    <n v="1549"/>
    <x v="69"/>
    <n v="31993596519"/>
    <n v="2"/>
    <x v="303"/>
    <x v="2"/>
    <x v="0"/>
    <n v="216"/>
    <x v="1"/>
    <x v="1"/>
  </r>
  <r>
    <n v="1550"/>
    <x v="351"/>
    <n v="91969915915"/>
    <n v="3"/>
    <x v="303"/>
    <x v="6"/>
    <x v="2"/>
    <n v="270"/>
    <x v="1"/>
    <x v="8"/>
  </r>
  <r>
    <n v="1551"/>
    <x v="39"/>
    <n v="11945685171"/>
    <n v="2"/>
    <x v="303"/>
    <x v="5"/>
    <x v="4"/>
    <n v="63"/>
    <x v="1"/>
    <x v="2"/>
  </r>
  <r>
    <n v="1552"/>
    <x v="508"/>
    <n v="19971440812"/>
    <n v="2"/>
    <x v="303"/>
    <x v="2"/>
    <x v="1"/>
    <n v="216"/>
    <x v="1"/>
    <x v="2"/>
  </r>
  <r>
    <n v="1553"/>
    <x v="165"/>
    <n v="24999891376"/>
    <n v="3"/>
    <x v="303"/>
    <x v="7"/>
    <x v="1"/>
    <n v="67.5"/>
    <x v="1"/>
    <x v="0"/>
  </r>
  <r>
    <n v="1554"/>
    <x v="560"/>
    <n v="71971661645"/>
    <n v="1"/>
    <x v="304"/>
    <x v="0"/>
    <x v="0"/>
    <n v="25"/>
    <x v="0"/>
    <x v="5"/>
  </r>
  <r>
    <n v="1555"/>
    <x v="37"/>
    <n v="81968224097"/>
    <n v="4"/>
    <x v="304"/>
    <x v="0"/>
    <x v="0"/>
    <n v="90"/>
    <x v="0"/>
    <x v="4"/>
  </r>
  <r>
    <n v="1556"/>
    <x v="141"/>
    <n v="41975447401"/>
    <n v="4"/>
    <x v="304"/>
    <x v="1"/>
    <x v="1"/>
    <n v="324"/>
    <x v="1"/>
    <x v="6"/>
  </r>
  <r>
    <n v="1557"/>
    <x v="277"/>
    <n v="61999932506"/>
    <n v="2"/>
    <x v="304"/>
    <x v="12"/>
    <x v="3"/>
    <n v="45"/>
    <x v="1"/>
    <x v="7"/>
  </r>
  <r>
    <n v="1558"/>
    <x v="561"/>
    <n v="21967111536"/>
    <n v="2"/>
    <x v="305"/>
    <x v="0"/>
    <x v="0"/>
    <n v="45"/>
    <x v="0"/>
    <x v="0"/>
  </r>
  <r>
    <n v="1559"/>
    <x v="61"/>
    <n v="41969088718"/>
    <n v="1"/>
    <x v="305"/>
    <x v="3"/>
    <x v="0"/>
    <n v="50"/>
    <x v="1"/>
    <x v="6"/>
  </r>
  <r>
    <n v="1560"/>
    <x v="185"/>
    <n v="71964740246"/>
    <n v="3"/>
    <x v="305"/>
    <x v="1"/>
    <x v="0"/>
    <n v="243"/>
    <x v="1"/>
    <x v="5"/>
  </r>
  <r>
    <n v="1561"/>
    <x v="33"/>
    <n v="21995921670"/>
    <n v="2"/>
    <x v="305"/>
    <x v="0"/>
    <x v="3"/>
    <n v="45"/>
    <x v="0"/>
    <x v="0"/>
  </r>
  <r>
    <n v="1562"/>
    <x v="48"/>
    <n v="11989571578"/>
    <n v="2"/>
    <x v="305"/>
    <x v="0"/>
    <x v="4"/>
    <n v="45"/>
    <x v="0"/>
    <x v="2"/>
  </r>
  <r>
    <n v="1563"/>
    <x v="40"/>
    <n v="22981568447"/>
    <n v="5"/>
    <x v="306"/>
    <x v="2"/>
    <x v="0"/>
    <n v="540"/>
    <x v="1"/>
    <x v="0"/>
  </r>
  <r>
    <n v="1564"/>
    <x v="96"/>
    <n v="31966334833"/>
    <n v="6"/>
    <x v="306"/>
    <x v="1"/>
    <x v="1"/>
    <n v="486"/>
    <x v="1"/>
    <x v="1"/>
  </r>
  <r>
    <n v="1565"/>
    <x v="441"/>
    <n v="21982850111"/>
    <n v="1"/>
    <x v="306"/>
    <x v="1"/>
    <x v="5"/>
    <n v="90"/>
    <x v="1"/>
    <x v="0"/>
  </r>
  <r>
    <n v="1566"/>
    <x v="120"/>
    <n v="31964991217"/>
    <n v="5"/>
    <x v="306"/>
    <x v="11"/>
    <x v="2"/>
    <n v="112.5"/>
    <x v="1"/>
    <x v="1"/>
  </r>
  <r>
    <n v="1567"/>
    <x v="562"/>
    <n v="81989486738"/>
    <n v="4"/>
    <x v="307"/>
    <x v="1"/>
    <x v="1"/>
    <n v="324"/>
    <x v="1"/>
    <x v="4"/>
  </r>
  <r>
    <n v="1568"/>
    <x v="201"/>
    <n v="91994588747"/>
    <n v="2"/>
    <x v="307"/>
    <x v="2"/>
    <x v="0"/>
    <n v="216"/>
    <x v="1"/>
    <x v="8"/>
  </r>
  <r>
    <n v="1569"/>
    <x v="563"/>
    <n v="51968223381"/>
    <n v="3"/>
    <x v="307"/>
    <x v="0"/>
    <x v="3"/>
    <n v="67.5"/>
    <x v="0"/>
    <x v="3"/>
  </r>
  <r>
    <n v="1570"/>
    <x v="564"/>
    <n v="85996336255"/>
    <n v="6"/>
    <x v="307"/>
    <x v="2"/>
    <x v="4"/>
    <n v="648"/>
    <x v="1"/>
    <x v="16"/>
  </r>
  <r>
    <n v="1571"/>
    <x v="244"/>
    <n v="16981567552"/>
    <n v="1"/>
    <x v="307"/>
    <x v="9"/>
    <x v="1"/>
    <n v="80"/>
    <x v="0"/>
    <x v="2"/>
  </r>
  <r>
    <n v="1572"/>
    <x v="27"/>
    <n v="31976744919"/>
    <n v="5"/>
    <x v="307"/>
    <x v="1"/>
    <x v="0"/>
    <n v="405"/>
    <x v="1"/>
    <x v="1"/>
  </r>
  <r>
    <n v="1573"/>
    <x v="32"/>
    <n v="21974467976"/>
    <n v="5"/>
    <x v="308"/>
    <x v="0"/>
    <x v="0"/>
    <n v="112.5"/>
    <x v="0"/>
    <x v="0"/>
  </r>
  <r>
    <n v="1574"/>
    <x v="565"/>
    <n v="21999929509"/>
    <n v="4"/>
    <x v="308"/>
    <x v="2"/>
    <x v="5"/>
    <n v="432"/>
    <x v="1"/>
    <x v="0"/>
  </r>
  <r>
    <n v="1575"/>
    <x v="88"/>
    <n v="21971844641"/>
    <n v="3"/>
    <x v="308"/>
    <x v="13"/>
    <x v="3"/>
    <n v="270"/>
    <x v="0"/>
    <x v="0"/>
  </r>
  <r>
    <n v="1576"/>
    <x v="566"/>
    <n v="91964296446"/>
    <n v="3"/>
    <x v="309"/>
    <x v="1"/>
    <x v="4"/>
    <n v="243"/>
    <x v="1"/>
    <x v="8"/>
  </r>
  <r>
    <n v="1577"/>
    <x v="567"/>
    <n v="83999044932"/>
    <n v="4"/>
    <x v="309"/>
    <x v="3"/>
    <x v="4"/>
    <n v="180"/>
    <x v="1"/>
    <x v="12"/>
  </r>
  <r>
    <n v="1578"/>
    <x v="20"/>
    <n v="31994507300"/>
    <n v="1"/>
    <x v="309"/>
    <x v="1"/>
    <x v="4"/>
    <n v="90"/>
    <x v="1"/>
    <x v="1"/>
  </r>
  <r>
    <n v="1579"/>
    <x v="568"/>
    <n v="51992983049"/>
    <n v="1"/>
    <x v="309"/>
    <x v="2"/>
    <x v="2"/>
    <n v="120"/>
    <x v="1"/>
    <x v="3"/>
  </r>
  <r>
    <n v="1580"/>
    <x v="66"/>
    <n v="41988751210"/>
    <n v="5"/>
    <x v="309"/>
    <x v="13"/>
    <x v="3"/>
    <n v="450"/>
    <x v="0"/>
    <x v="6"/>
  </r>
  <r>
    <n v="1581"/>
    <x v="569"/>
    <n v="71974392150"/>
    <n v="4"/>
    <x v="309"/>
    <x v="3"/>
    <x v="0"/>
    <n v="180"/>
    <x v="1"/>
    <x v="5"/>
  </r>
  <r>
    <n v="1582"/>
    <x v="151"/>
    <n v="51964071583"/>
    <n v="1"/>
    <x v="309"/>
    <x v="8"/>
    <x v="0"/>
    <n v="50"/>
    <x v="0"/>
    <x v="3"/>
  </r>
  <r>
    <n v="1583"/>
    <x v="15"/>
    <n v="61965132214"/>
    <n v="4"/>
    <x v="310"/>
    <x v="2"/>
    <x v="4"/>
    <n v="432"/>
    <x v="1"/>
    <x v="7"/>
  </r>
  <r>
    <n v="1584"/>
    <x v="473"/>
    <n v="64992910756"/>
    <n v="2"/>
    <x v="310"/>
    <x v="1"/>
    <x v="1"/>
    <n v="162"/>
    <x v="1"/>
    <x v="10"/>
  </r>
  <r>
    <n v="1585"/>
    <x v="48"/>
    <n v="91983235570"/>
    <n v="4"/>
    <x v="310"/>
    <x v="8"/>
    <x v="3"/>
    <n v="180"/>
    <x v="0"/>
    <x v="8"/>
  </r>
  <r>
    <n v="1586"/>
    <x v="232"/>
    <n v="41995668576"/>
    <n v="6"/>
    <x v="310"/>
    <x v="4"/>
    <x v="5"/>
    <n v="486"/>
    <x v="0"/>
    <x v="6"/>
  </r>
  <r>
    <n v="1587"/>
    <x v="190"/>
    <n v="21998486193"/>
    <n v="3"/>
    <x v="311"/>
    <x v="3"/>
    <x v="3"/>
    <n v="135"/>
    <x v="1"/>
    <x v="0"/>
  </r>
  <r>
    <n v="1588"/>
    <x v="409"/>
    <n v="16981565001"/>
    <n v="6"/>
    <x v="312"/>
    <x v="0"/>
    <x v="0"/>
    <n v="135"/>
    <x v="0"/>
    <x v="2"/>
  </r>
  <r>
    <n v="1589"/>
    <x v="140"/>
    <n v="91980959144"/>
    <n v="4"/>
    <x v="312"/>
    <x v="3"/>
    <x v="4"/>
    <n v="180"/>
    <x v="1"/>
    <x v="8"/>
  </r>
  <r>
    <n v="1590"/>
    <x v="570"/>
    <n v="11972668828"/>
    <n v="1"/>
    <x v="312"/>
    <x v="7"/>
    <x v="5"/>
    <n v="25"/>
    <x v="1"/>
    <x v="2"/>
  </r>
  <r>
    <n v="1591"/>
    <x v="73"/>
    <n v="19993210148"/>
    <n v="3"/>
    <x v="313"/>
    <x v="0"/>
    <x v="4"/>
    <n v="67.5"/>
    <x v="0"/>
    <x v="2"/>
  </r>
  <r>
    <n v="1592"/>
    <x v="87"/>
    <n v="21997421301"/>
    <n v="3"/>
    <x v="313"/>
    <x v="0"/>
    <x v="5"/>
    <n v="67.5"/>
    <x v="0"/>
    <x v="0"/>
  </r>
  <r>
    <n v="1593"/>
    <x v="245"/>
    <n v="51980996541"/>
    <n v="2"/>
    <x v="313"/>
    <x v="3"/>
    <x v="4"/>
    <n v="90"/>
    <x v="1"/>
    <x v="3"/>
  </r>
  <r>
    <n v="1594"/>
    <x v="288"/>
    <n v="51988724698"/>
    <n v="2"/>
    <x v="313"/>
    <x v="3"/>
    <x v="1"/>
    <n v="90"/>
    <x v="1"/>
    <x v="3"/>
  </r>
  <r>
    <n v="1595"/>
    <x v="23"/>
    <n v="21998679828"/>
    <n v="1"/>
    <x v="313"/>
    <x v="7"/>
    <x v="1"/>
    <n v="25"/>
    <x v="1"/>
    <x v="0"/>
  </r>
  <r>
    <n v="1596"/>
    <x v="383"/>
    <n v="11974610132"/>
    <n v="3"/>
    <x v="313"/>
    <x v="8"/>
    <x v="3"/>
    <n v="135"/>
    <x v="0"/>
    <x v="2"/>
  </r>
  <r>
    <n v="1597"/>
    <x v="40"/>
    <n v="83981759370"/>
    <n v="1"/>
    <x v="313"/>
    <x v="6"/>
    <x v="2"/>
    <n v="100"/>
    <x v="1"/>
    <x v="12"/>
  </r>
  <r>
    <n v="1598"/>
    <x v="197"/>
    <n v="71995342138"/>
    <n v="4"/>
    <x v="313"/>
    <x v="11"/>
    <x v="5"/>
    <n v="90"/>
    <x v="1"/>
    <x v="5"/>
  </r>
  <r>
    <n v="1599"/>
    <x v="571"/>
    <n v="61984653950"/>
    <n v="1"/>
    <x v="314"/>
    <x v="2"/>
    <x v="4"/>
    <n v="120"/>
    <x v="1"/>
    <x v="7"/>
  </r>
  <r>
    <n v="1600"/>
    <x v="50"/>
    <n v="81976744249"/>
    <n v="4"/>
    <x v="314"/>
    <x v="2"/>
    <x v="4"/>
    <n v="432"/>
    <x v="1"/>
    <x v="4"/>
  </r>
  <r>
    <n v="1601"/>
    <x v="61"/>
    <n v="91994584972"/>
    <n v="9"/>
    <x v="315"/>
    <x v="3"/>
    <x v="0"/>
    <n v="405"/>
    <x v="1"/>
    <x v="8"/>
  </r>
  <r>
    <n v="1602"/>
    <x v="471"/>
    <n v="11993196749"/>
    <n v="6"/>
    <x v="315"/>
    <x v="1"/>
    <x v="1"/>
    <n v="486"/>
    <x v="1"/>
    <x v="2"/>
  </r>
  <r>
    <n v="1603"/>
    <x v="572"/>
    <n v="91982589764"/>
    <n v="3"/>
    <x v="315"/>
    <x v="1"/>
    <x v="0"/>
    <n v="243"/>
    <x v="1"/>
    <x v="8"/>
  </r>
  <r>
    <n v="1604"/>
    <x v="229"/>
    <n v="11971456331"/>
    <n v="4"/>
    <x v="315"/>
    <x v="7"/>
    <x v="1"/>
    <n v="90"/>
    <x v="1"/>
    <x v="2"/>
  </r>
  <r>
    <n v="1605"/>
    <x v="91"/>
    <n v="11982162225"/>
    <n v="4"/>
    <x v="316"/>
    <x v="0"/>
    <x v="1"/>
    <n v="90"/>
    <x v="0"/>
    <x v="2"/>
  </r>
  <r>
    <n v="1606"/>
    <x v="573"/>
    <n v="21985618591"/>
    <n v="3"/>
    <x v="316"/>
    <x v="1"/>
    <x v="5"/>
    <n v="243"/>
    <x v="1"/>
    <x v="0"/>
  </r>
  <r>
    <n v="1607"/>
    <x v="501"/>
    <n v="41995876541"/>
    <n v="2"/>
    <x v="316"/>
    <x v="3"/>
    <x v="3"/>
    <n v="90"/>
    <x v="1"/>
    <x v="6"/>
  </r>
  <r>
    <n v="1608"/>
    <x v="245"/>
    <n v="81984027397"/>
    <n v="1"/>
    <x v="316"/>
    <x v="9"/>
    <x v="3"/>
    <n v="80"/>
    <x v="0"/>
    <x v="4"/>
  </r>
  <r>
    <n v="1609"/>
    <x v="10"/>
    <n v="41991326554"/>
    <n v="6"/>
    <x v="316"/>
    <x v="3"/>
    <x v="4"/>
    <n v="270"/>
    <x v="1"/>
    <x v="6"/>
  </r>
  <r>
    <n v="1610"/>
    <x v="27"/>
    <n v="71979995152"/>
    <n v="1"/>
    <x v="317"/>
    <x v="3"/>
    <x v="4"/>
    <n v="50"/>
    <x v="1"/>
    <x v="5"/>
  </r>
  <r>
    <n v="1611"/>
    <x v="30"/>
    <n v="91968434066"/>
    <n v="2"/>
    <x v="317"/>
    <x v="3"/>
    <x v="1"/>
    <n v="90"/>
    <x v="1"/>
    <x v="8"/>
  </r>
  <r>
    <n v="1612"/>
    <x v="90"/>
    <n v="61971707438"/>
    <n v="3"/>
    <x v="317"/>
    <x v="2"/>
    <x v="5"/>
    <n v="324"/>
    <x v="1"/>
    <x v="7"/>
  </r>
  <r>
    <n v="1613"/>
    <x v="322"/>
    <n v="13997255130"/>
    <n v="1"/>
    <x v="317"/>
    <x v="3"/>
    <x v="2"/>
    <n v="50"/>
    <x v="1"/>
    <x v="2"/>
  </r>
  <r>
    <n v="1614"/>
    <x v="143"/>
    <n v="11988784941"/>
    <n v="3"/>
    <x v="317"/>
    <x v="4"/>
    <x v="4"/>
    <n v="243"/>
    <x v="0"/>
    <x v="2"/>
  </r>
  <r>
    <n v="1615"/>
    <x v="211"/>
    <n v="11982222127"/>
    <n v="4"/>
    <x v="317"/>
    <x v="13"/>
    <x v="1"/>
    <n v="360"/>
    <x v="0"/>
    <x v="2"/>
  </r>
  <r>
    <n v="1616"/>
    <x v="140"/>
    <n v="84998528718"/>
    <n v="10"/>
    <x v="317"/>
    <x v="13"/>
    <x v="2"/>
    <n v="900"/>
    <x v="0"/>
    <x v="14"/>
  </r>
  <r>
    <n v="1617"/>
    <x v="96"/>
    <n v="31999905365"/>
    <n v="3"/>
    <x v="317"/>
    <x v="10"/>
    <x v="3"/>
    <n v="135"/>
    <x v="0"/>
    <x v="1"/>
  </r>
  <r>
    <n v="1618"/>
    <x v="102"/>
    <n v="61987517397"/>
    <n v="1"/>
    <x v="318"/>
    <x v="0"/>
    <x v="4"/>
    <n v="25"/>
    <x v="0"/>
    <x v="7"/>
  </r>
  <r>
    <n v="1619"/>
    <x v="107"/>
    <n v="21999118183"/>
    <n v="3"/>
    <x v="318"/>
    <x v="3"/>
    <x v="0"/>
    <n v="135"/>
    <x v="1"/>
    <x v="0"/>
  </r>
  <r>
    <n v="1620"/>
    <x v="279"/>
    <n v="16993471210"/>
    <n v="4"/>
    <x v="318"/>
    <x v="2"/>
    <x v="5"/>
    <n v="432"/>
    <x v="1"/>
    <x v="2"/>
  </r>
  <r>
    <n v="1621"/>
    <x v="165"/>
    <n v="31994287322"/>
    <n v="6"/>
    <x v="318"/>
    <x v="2"/>
    <x v="4"/>
    <n v="648"/>
    <x v="1"/>
    <x v="1"/>
  </r>
  <r>
    <n v="1622"/>
    <x v="407"/>
    <n v="31992810336"/>
    <n v="1"/>
    <x v="318"/>
    <x v="1"/>
    <x v="0"/>
    <n v="90"/>
    <x v="1"/>
    <x v="1"/>
  </r>
  <r>
    <n v="1623"/>
    <x v="27"/>
    <n v="14998321298"/>
    <n v="5"/>
    <x v="318"/>
    <x v="1"/>
    <x v="1"/>
    <n v="405"/>
    <x v="1"/>
    <x v="2"/>
  </r>
  <r>
    <n v="1624"/>
    <x v="90"/>
    <n v="19997389811"/>
    <n v="4"/>
    <x v="318"/>
    <x v="3"/>
    <x v="1"/>
    <n v="180"/>
    <x v="1"/>
    <x v="2"/>
  </r>
  <r>
    <n v="1625"/>
    <x v="102"/>
    <n v="11969572103"/>
    <n v="5"/>
    <x v="318"/>
    <x v="10"/>
    <x v="4"/>
    <n v="225"/>
    <x v="0"/>
    <x v="2"/>
  </r>
  <r>
    <n v="1626"/>
    <x v="76"/>
    <n v="11979671579"/>
    <n v="4"/>
    <x v="318"/>
    <x v="4"/>
    <x v="5"/>
    <n v="324"/>
    <x v="0"/>
    <x v="2"/>
  </r>
  <r>
    <n v="1627"/>
    <x v="49"/>
    <n v="31994384937"/>
    <n v="2"/>
    <x v="319"/>
    <x v="0"/>
    <x v="1"/>
    <n v="45"/>
    <x v="0"/>
    <x v="1"/>
  </r>
  <r>
    <n v="1628"/>
    <x v="50"/>
    <n v="35997316723"/>
    <n v="4"/>
    <x v="319"/>
    <x v="1"/>
    <x v="5"/>
    <n v="324"/>
    <x v="1"/>
    <x v="1"/>
  </r>
  <r>
    <n v="1629"/>
    <x v="40"/>
    <n v="21998204679"/>
    <n v="6"/>
    <x v="319"/>
    <x v="3"/>
    <x v="1"/>
    <n v="270"/>
    <x v="1"/>
    <x v="0"/>
  </r>
  <r>
    <n v="1630"/>
    <x v="32"/>
    <n v="71993992245"/>
    <n v="5"/>
    <x v="319"/>
    <x v="2"/>
    <x v="4"/>
    <n v="540"/>
    <x v="1"/>
    <x v="5"/>
  </r>
  <r>
    <n v="1631"/>
    <x v="50"/>
    <n v="27996958329"/>
    <n v="6"/>
    <x v="319"/>
    <x v="2"/>
    <x v="0"/>
    <n v="648"/>
    <x v="1"/>
    <x v="15"/>
  </r>
  <r>
    <n v="1632"/>
    <x v="175"/>
    <n v="71983831210"/>
    <n v="6"/>
    <x v="319"/>
    <x v="9"/>
    <x v="0"/>
    <n v="432"/>
    <x v="0"/>
    <x v="5"/>
  </r>
  <r>
    <n v="1633"/>
    <x v="4"/>
    <n v="13981441019"/>
    <n v="2"/>
    <x v="319"/>
    <x v="8"/>
    <x v="5"/>
    <n v="90"/>
    <x v="0"/>
    <x v="2"/>
  </r>
  <r>
    <n v="1634"/>
    <x v="70"/>
    <n v="11982222709"/>
    <n v="6"/>
    <x v="319"/>
    <x v="3"/>
    <x v="4"/>
    <n v="270"/>
    <x v="1"/>
    <x v="2"/>
  </r>
  <r>
    <n v="1635"/>
    <x v="436"/>
    <n v="21985049777"/>
    <n v="1"/>
    <x v="319"/>
    <x v="1"/>
    <x v="2"/>
    <n v="90"/>
    <x v="1"/>
    <x v="0"/>
  </r>
  <r>
    <n v="1636"/>
    <x v="156"/>
    <n v="71984278562"/>
    <n v="1"/>
    <x v="319"/>
    <x v="9"/>
    <x v="2"/>
    <n v="80"/>
    <x v="0"/>
    <x v="5"/>
  </r>
  <r>
    <n v="1637"/>
    <x v="3"/>
    <n v="51979613994"/>
    <n v="2"/>
    <x v="319"/>
    <x v="5"/>
    <x v="3"/>
    <n v="63"/>
    <x v="1"/>
    <x v="3"/>
  </r>
  <r>
    <n v="1638"/>
    <x v="24"/>
    <n v="91964984374"/>
    <n v="6"/>
    <x v="320"/>
    <x v="3"/>
    <x v="4"/>
    <n v="270"/>
    <x v="1"/>
    <x v="8"/>
  </r>
  <r>
    <n v="1639"/>
    <x v="132"/>
    <n v="31982409551"/>
    <n v="1"/>
    <x v="320"/>
    <x v="10"/>
    <x v="4"/>
    <n v="50"/>
    <x v="0"/>
    <x v="1"/>
  </r>
  <r>
    <n v="1640"/>
    <x v="441"/>
    <n v="71975556351"/>
    <n v="1"/>
    <x v="320"/>
    <x v="8"/>
    <x v="3"/>
    <n v="50"/>
    <x v="0"/>
    <x v="5"/>
  </r>
  <r>
    <n v="1641"/>
    <x v="13"/>
    <n v="93991277681"/>
    <n v="1"/>
    <x v="320"/>
    <x v="13"/>
    <x v="1"/>
    <n v="100"/>
    <x v="0"/>
    <x v="8"/>
  </r>
  <r>
    <n v="1642"/>
    <x v="48"/>
    <n v="61992774573"/>
    <n v="2"/>
    <x v="321"/>
    <x v="3"/>
    <x v="4"/>
    <n v="90"/>
    <x v="1"/>
    <x v="7"/>
  </r>
  <r>
    <n v="1643"/>
    <x v="574"/>
    <n v="51994919962"/>
    <n v="4"/>
    <x v="321"/>
    <x v="8"/>
    <x v="3"/>
    <n v="180"/>
    <x v="0"/>
    <x v="3"/>
  </r>
  <r>
    <n v="1644"/>
    <x v="55"/>
    <n v="21998490400"/>
    <n v="3"/>
    <x v="321"/>
    <x v="12"/>
    <x v="0"/>
    <n v="67.5"/>
    <x v="1"/>
    <x v="0"/>
  </r>
  <r>
    <n v="1645"/>
    <x v="250"/>
    <n v="71972386226"/>
    <n v="3"/>
    <x v="321"/>
    <x v="0"/>
    <x v="5"/>
    <n v="67.5"/>
    <x v="0"/>
    <x v="5"/>
  </r>
  <r>
    <n v="1646"/>
    <x v="4"/>
    <n v="91993006446"/>
    <n v="3"/>
    <x v="322"/>
    <x v="0"/>
    <x v="0"/>
    <n v="67.5"/>
    <x v="0"/>
    <x v="8"/>
  </r>
  <r>
    <n v="1647"/>
    <x v="55"/>
    <n v="91964280618"/>
    <n v="2"/>
    <x v="322"/>
    <x v="0"/>
    <x v="4"/>
    <n v="45"/>
    <x v="0"/>
    <x v="8"/>
  </r>
  <r>
    <n v="1648"/>
    <x v="383"/>
    <n v="21976933711"/>
    <n v="4"/>
    <x v="322"/>
    <x v="0"/>
    <x v="5"/>
    <n v="90"/>
    <x v="0"/>
    <x v="0"/>
  </r>
  <r>
    <n v="1649"/>
    <x v="140"/>
    <n v="41989261983"/>
    <n v="2"/>
    <x v="322"/>
    <x v="0"/>
    <x v="0"/>
    <n v="45"/>
    <x v="0"/>
    <x v="6"/>
  </r>
  <r>
    <n v="1650"/>
    <x v="71"/>
    <n v="11995134380"/>
    <n v="3"/>
    <x v="322"/>
    <x v="3"/>
    <x v="4"/>
    <n v="135"/>
    <x v="1"/>
    <x v="2"/>
  </r>
  <r>
    <n v="1651"/>
    <x v="151"/>
    <n v="41988770907"/>
    <n v="6"/>
    <x v="322"/>
    <x v="2"/>
    <x v="0"/>
    <n v="648"/>
    <x v="1"/>
    <x v="6"/>
  </r>
  <r>
    <n v="1652"/>
    <x v="61"/>
    <n v="21979470214"/>
    <n v="3"/>
    <x v="322"/>
    <x v="1"/>
    <x v="3"/>
    <n v="243"/>
    <x v="1"/>
    <x v="0"/>
  </r>
  <r>
    <n v="1653"/>
    <x v="575"/>
    <n v="14996474696"/>
    <n v="4"/>
    <x v="322"/>
    <x v="2"/>
    <x v="3"/>
    <n v="432"/>
    <x v="1"/>
    <x v="2"/>
  </r>
  <r>
    <n v="1654"/>
    <x v="420"/>
    <n v="61989552254"/>
    <n v="2"/>
    <x v="322"/>
    <x v="11"/>
    <x v="5"/>
    <n v="45"/>
    <x v="1"/>
    <x v="7"/>
  </r>
  <r>
    <n v="1655"/>
    <x v="91"/>
    <n v="41990855249"/>
    <n v="1"/>
    <x v="322"/>
    <x v="0"/>
    <x v="4"/>
    <n v="25"/>
    <x v="0"/>
    <x v="6"/>
  </r>
  <r>
    <n v="1656"/>
    <x v="37"/>
    <n v="21965524698"/>
    <n v="3"/>
    <x v="322"/>
    <x v="2"/>
    <x v="0"/>
    <n v="324"/>
    <x v="1"/>
    <x v="0"/>
  </r>
  <r>
    <n v="1657"/>
    <x v="15"/>
    <n v="71974743390"/>
    <n v="3"/>
    <x v="323"/>
    <x v="0"/>
    <x v="0"/>
    <n v="67.5"/>
    <x v="0"/>
    <x v="5"/>
  </r>
  <r>
    <n v="1658"/>
    <x v="30"/>
    <n v="61995137461"/>
    <n v="3"/>
    <x v="323"/>
    <x v="3"/>
    <x v="5"/>
    <n v="135"/>
    <x v="1"/>
    <x v="7"/>
  </r>
  <r>
    <n v="1659"/>
    <x v="576"/>
    <n v="21973863102"/>
    <n v="4"/>
    <x v="323"/>
    <x v="11"/>
    <x v="0"/>
    <n v="90"/>
    <x v="1"/>
    <x v="0"/>
  </r>
  <r>
    <n v="1660"/>
    <x v="201"/>
    <n v="71972118580"/>
    <n v="1"/>
    <x v="323"/>
    <x v="13"/>
    <x v="0"/>
    <n v="100"/>
    <x v="0"/>
    <x v="5"/>
  </r>
  <r>
    <n v="1661"/>
    <x v="568"/>
    <n v="61994060618"/>
    <n v="1"/>
    <x v="324"/>
    <x v="0"/>
    <x v="5"/>
    <n v="25"/>
    <x v="0"/>
    <x v="7"/>
  </r>
  <r>
    <n v="1662"/>
    <x v="13"/>
    <n v="35988011234"/>
    <n v="1"/>
    <x v="324"/>
    <x v="0"/>
    <x v="5"/>
    <n v="25"/>
    <x v="0"/>
    <x v="1"/>
  </r>
  <r>
    <n v="1663"/>
    <x v="28"/>
    <n v="11960201627"/>
    <n v="3"/>
    <x v="324"/>
    <x v="3"/>
    <x v="4"/>
    <n v="135"/>
    <x v="1"/>
    <x v="2"/>
  </r>
  <r>
    <n v="1664"/>
    <x v="32"/>
    <n v="91967380148"/>
    <n v="4"/>
    <x v="324"/>
    <x v="3"/>
    <x v="1"/>
    <n v="180"/>
    <x v="1"/>
    <x v="8"/>
  </r>
  <r>
    <n v="1665"/>
    <x v="15"/>
    <n v="61987446433"/>
    <n v="1"/>
    <x v="324"/>
    <x v="5"/>
    <x v="4"/>
    <n v="35"/>
    <x v="1"/>
    <x v="7"/>
  </r>
  <r>
    <n v="1666"/>
    <x v="48"/>
    <n v="31985056088"/>
    <n v="3"/>
    <x v="324"/>
    <x v="0"/>
    <x v="5"/>
    <n v="67.5"/>
    <x v="0"/>
    <x v="1"/>
  </r>
  <r>
    <n v="1667"/>
    <x v="165"/>
    <n v="24988422373"/>
    <n v="3"/>
    <x v="325"/>
    <x v="0"/>
    <x v="1"/>
    <n v="67.5"/>
    <x v="0"/>
    <x v="0"/>
  </r>
  <r>
    <n v="1668"/>
    <x v="548"/>
    <n v="51965137337"/>
    <n v="6"/>
    <x v="325"/>
    <x v="3"/>
    <x v="4"/>
    <n v="270"/>
    <x v="1"/>
    <x v="3"/>
  </r>
  <r>
    <n v="1669"/>
    <x v="279"/>
    <n v="61964054631"/>
    <n v="2"/>
    <x v="325"/>
    <x v="0"/>
    <x v="1"/>
    <n v="45"/>
    <x v="0"/>
    <x v="7"/>
  </r>
  <r>
    <n v="1670"/>
    <x v="224"/>
    <n v="41976933898"/>
    <n v="5"/>
    <x v="325"/>
    <x v="7"/>
    <x v="3"/>
    <n v="112.5"/>
    <x v="1"/>
    <x v="6"/>
  </r>
  <r>
    <n v="1671"/>
    <x v="139"/>
    <n v="41965524113"/>
    <n v="6"/>
    <x v="326"/>
    <x v="0"/>
    <x v="0"/>
    <n v="135"/>
    <x v="0"/>
    <x v="6"/>
  </r>
  <r>
    <n v="1672"/>
    <x v="140"/>
    <n v="11991812778"/>
    <n v="4"/>
    <x v="326"/>
    <x v="1"/>
    <x v="1"/>
    <n v="324"/>
    <x v="1"/>
    <x v="2"/>
  </r>
  <r>
    <n v="1673"/>
    <x v="58"/>
    <n v="61965689564"/>
    <n v="2"/>
    <x v="326"/>
    <x v="3"/>
    <x v="1"/>
    <n v="90"/>
    <x v="1"/>
    <x v="7"/>
  </r>
  <r>
    <n v="1674"/>
    <x v="69"/>
    <n v="67996391909"/>
    <n v="3"/>
    <x v="326"/>
    <x v="2"/>
    <x v="4"/>
    <n v="324"/>
    <x v="1"/>
    <x v="9"/>
  </r>
  <r>
    <n v="1675"/>
    <x v="577"/>
    <n v="35998168485"/>
    <n v="2"/>
    <x v="326"/>
    <x v="2"/>
    <x v="0"/>
    <n v="216"/>
    <x v="1"/>
    <x v="1"/>
  </r>
  <r>
    <n v="1676"/>
    <x v="59"/>
    <n v="41981967514"/>
    <n v="3"/>
    <x v="326"/>
    <x v="11"/>
    <x v="5"/>
    <n v="67.5"/>
    <x v="1"/>
    <x v="6"/>
  </r>
  <r>
    <n v="1677"/>
    <x v="253"/>
    <n v="21998708448"/>
    <n v="3"/>
    <x v="326"/>
    <x v="1"/>
    <x v="4"/>
    <n v="243"/>
    <x v="1"/>
    <x v="0"/>
  </r>
  <r>
    <n v="1678"/>
    <x v="40"/>
    <n v="41969024453"/>
    <n v="2"/>
    <x v="326"/>
    <x v="13"/>
    <x v="5"/>
    <n v="180"/>
    <x v="0"/>
    <x v="6"/>
  </r>
  <r>
    <n v="1679"/>
    <x v="578"/>
    <n v="11959641650"/>
    <n v="6"/>
    <x v="327"/>
    <x v="1"/>
    <x v="4"/>
    <n v="486"/>
    <x v="1"/>
    <x v="2"/>
  </r>
  <r>
    <n v="1680"/>
    <x v="27"/>
    <n v="21980024140"/>
    <n v="2"/>
    <x v="327"/>
    <x v="0"/>
    <x v="2"/>
    <n v="45"/>
    <x v="0"/>
    <x v="0"/>
  </r>
  <r>
    <n v="1681"/>
    <x v="48"/>
    <n v="53984035867"/>
    <n v="4"/>
    <x v="327"/>
    <x v="10"/>
    <x v="3"/>
    <n v="180"/>
    <x v="0"/>
    <x v="3"/>
  </r>
  <r>
    <n v="1682"/>
    <x v="276"/>
    <n v="51967113939"/>
    <n v="2"/>
    <x v="327"/>
    <x v="1"/>
    <x v="0"/>
    <n v="162"/>
    <x v="1"/>
    <x v="3"/>
  </r>
  <r>
    <n v="1683"/>
    <x v="579"/>
    <n v="71912670907"/>
    <n v="3"/>
    <x v="327"/>
    <x v="9"/>
    <x v="3"/>
    <n v="216"/>
    <x v="0"/>
    <x v="5"/>
  </r>
  <r>
    <n v="1684"/>
    <x v="69"/>
    <n v="51988869649"/>
    <n v="5"/>
    <x v="328"/>
    <x v="2"/>
    <x v="1"/>
    <n v="540"/>
    <x v="1"/>
    <x v="3"/>
  </r>
  <r>
    <n v="1685"/>
    <x v="580"/>
    <n v="81974614028"/>
    <n v="3"/>
    <x v="328"/>
    <x v="2"/>
    <x v="0"/>
    <n v="324"/>
    <x v="1"/>
    <x v="4"/>
  </r>
  <r>
    <n v="1686"/>
    <x v="436"/>
    <n v="91971503313"/>
    <n v="1"/>
    <x v="328"/>
    <x v="3"/>
    <x v="0"/>
    <n v="50"/>
    <x v="1"/>
    <x v="8"/>
  </r>
  <r>
    <n v="1687"/>
    <x v="462"/>
    <n v="11985387791"/>
    <n v="3"/>
    <x v="328"/>
    <x v="2"/>
    <x v="1"/>
    <n v="324"/>
    <x v="1"/>
    <x v="2"/>
  </r>
  <r>
    <n v="1688"/>
    <x v="197"/>
    <n v="41984113305"/>
    <n v="3"/>
    <x v="328"/>
    <x v="3"/>
    <x v="0"/>
    <n v="135"/>
    <x v="1"/>
    <x v="6"/>
  </r>
  <r>
    <n v="1689"/>
    <x v="458"/>
    <n v="24981536411"/>
    <n v="2"/>
    <x v="328"/>
    <x v="2"/>
    <x v="4"/>
    <n v="216"/>
    <x v="1"/>
    <x v="0"/>
  </r>
  <r>
    <n v="1690"/>
    <x v="26"/>
    <n v="22999711435"/>
    <n v="2"/>
    <x v="328"/>
    <x v="2"/>
    <x v="3"/>
    <n v="216"/>
    <x v="1"/>
    <x v="0"/>
  </r>
  <r>
    <n v="1691"/>
    <x v="165"/>
    <n v="41981082254"/>
    <n v="4"/>
    <x v="328"/>
    <x v="10"/>
    <x v="1"/>
    <n v="180"/>
    <x v="0"/>
    <x v="6"/>
  </r>
  <r>
    <n v="1692"/>
    <x v="28"/>
    <n v="51982208082"/>
    <n v="3"/>
    <x v="328"/>
    <x v="0"/>
    <x v="5"/>
    <n v="67.5"/>
    <x v="0"/>
    <x v="3"/>
  </r>
  <r>
    <n v="1693"/>
    <x v="30"/>
    <n v="81984027058"/>
    <n v="6"/>
    <x v="328"/>
    <x v="9"/>
    <x v="3"/>
    <n v="432"/>
    <x v="0"/>
    <x v="4"/>
  </r>
  <r>
    <n v="1694"/>
    <x v="433"/>
    <n v="21998740820"/>
    <n v="1"/>
    <x v="329"/>
    <x v="0"/>
    <x v="0"/>
    <n v="25"/>
    <x v="0"/>
    <x v="0"/>
  </r>
  <r>
    <n v="1695"/>
    <x v="64"/>
    <n v="71980503711"/>
    <n v="2"/>
    <x v="329"/>
    <x v="2"/>
    <x v="0"/>
    <n v="216"/>
    <x v="1"/>
    <x v="5"/>
  </r>
  <r>
    <n v="1696"/>
    <x v="198"/>
    <n v="13997251849"/>
    <n v="1"/>
    <x v="329"/>
    <x v="3"/>
    <x v="4"/>
    <n v="50"/>
    <x v="1"/>
    <x v="2"/>
  </r>
  <r>
    <n v="1697"/>
    <x v="4"/>
    <n v="41980362317"/>
    <n v="7"/>
    <x v="329"/>
    <x v="1"/>
    <x v="0"/>
    <n v="567"/>
    <x v="1"/>
    <x v="6"/>
  </r>
  <r>
    <n v="1698"/>
    <x v="3"/>
    <n v="11944437343"/>
    <n v="4"/>
    <x v="329"/>
    <x v="6"/>
    <x v="4"/>
    <n v="360"/>
    <x v="1"/>
    <x v="2"/>
  </r>
  <r>
    <n v="1699"/>
    <x v="28"/>
    <n v="67991607920"/>
    <n v="2"/>
    <x v="330"/>
    <x v="2"/>
    <x v="1"/>
    <n v="216"/>
    <x v="1"/>
    <x v="9"/>
  </r>
  <r>
    <n v="1700"/>
    <x v="120"/>
    <n v="21999993696"/>
    <n v="5"/>
    <x v="330"/>
    <x v="3"/>
    <x v="4"/>
    <n v="225"/>
    <x v="1"/>
    <x v="0"/>
  </r>
  <r>
    <n v="1701"/>
    <x v="34"/>
    <n v="11980694289"/>
    <n v="2"/>
    <x v="330"/>
    <x v="11"/>
    <x v="4"/>
    <n v="45"/>
    <x v="1"/>
    <x v="2"/>
  </r>
  <r>
    <n v="1702"/>
    <x v="119"/>
    <n v="31976977337"/>
    <n v="2"/>
    <x v="331"/>
    <x v="0"/>
    <x v="5"/>
    <n v="45"/>
    <x v="0"/>
    <x v="1"/>
  </r>
  <r>
    <n v="1703"/>
    <x v="79"/>
    <n v="41988473111"/>
    <n v="2"/>
    <x v="331"/>
    <x v="2"/>
    <x v="5"/>
    <n v="216"/>
    <x v="1"/>
    <x v="6"/>
  </r>
  <r>
    <n v="1704"/>
    <x v="32"/>
    <n v="51991914424"/>
    <n v="3"/>
    <x v="331"/>
    <x v="13"/>
    <x v="0"/>
    <n v="270"/>
    <x v="0"/>
    <x v="3"/>
  </r>
  <r>
    <n v="1705"/>
    <x v="389"/>
    <n v="83981621962"/>
    <n v="6"/>
    <x v="331"/>
    <x v="8"/>
    <x v="0"/>
    <n v="270"/>
    <x v="0"/>
    <x v="12"/>
  </r>
  <r>
    <n v="1706"/>
    <x v="327"/>
    <n v="62995086252"/>
    <n v="4"/>
    <x v="331"/>
    <x v="4"/>
    <x v="0"/>
    <n v="324"/>
    <x v="0"/>
    <x v="10"/>
  </r>
  <r>
    <n v="1707"/>
    <x v="149"/>
    <n v="91984369055"/>
    <n v="2"/>
    <x v="332"/>
    <x v="0"/>
    <x v="0"/>
    <n v="45"/>
    <x v="0"/>
    <x v="8"/>
  </r>
  <r>
    <n v="1708"/>
    <x v="61"/>
    <n v="91981964907"/>
    <n v="1"/>
    <x v="332"/>
    <x v="2"/>
    <x v="4"/>
    <n v="120"/>
    <x v="1"/>
    <x v="8"/>
  </r>
  <r>
    <n v="1709"/>
    <x v="109"/>
    <n v="61972835778"/>
    <n v="2"/>
    <x v="332"/>
    <x v="3"/>
    <x v="1"/>
    <n v="90"/>
    <x v="1"/>
    <x v="7"/>
  </r>
  <r>
    <n v="1710"/>
    <x v="299"/>
    <n v="71978429905"/>
    <n v="2"/>
    <x v="332"/>
    <x v="3"/>
    <x v="1"/>
    <n v="90"/>
    <x v="1"/>
    <x v="5"/>
  </r>
  <r>
    <n v="1711"/>
    <x v="199"/>
    <n v="44997166804"/>
    <n v="3"/>
    <x v="332"/>
    <x v="10"/>
    <x v="2"/>
    <n v="135"/>
    <x v="0"/>
    <x v="6"/>
  </r>
  <r>
    <n v="1712"/>
    <x v="13"/>
    <n v="24981538211"/>
    <n v="8"/>
    <x v="332"/>
    <x v="5"/>
    <x v="2"/>
    <n v="252"/>
    <x v="1"/>
    <x v="0"/>
  </r>
  <r>
    <n v="1713"/>
    <x v="581"/>
    <n v="79988139755"/>
    <n v="2"/>
    <x v="332"/>
    <x v="1"/>
    <x v="0"/>
    <n v="162"/>
    <x v="1"/>
    <x v="17"/>
  </r>
  <r>
    <n v="1714"/>
    <x v="3"/>
    <n v="51992623410"/>
    <n v="1"/>
    <x v="332"/>
    <x v="2"/>
    <x v="1"/>
    <n v="120"/>
    <x v="1"/>
    <x v="3"/>
  </r>
  <r>
    <n v="1715"/>
    <x v="259"/>
    <n v="21999112709"/>
    <n v="2"/>
    <x v="332"/>
    <x v="10"/>
    <x v="4"/>
    <n v="90"/>
    <x v="0"/>
    <x v="0"/>
  </r>
  <r>
    <n v="1716"/>
    <x v="477"/>
    <n v="81968082463"/>
    <n v="6"/>
    <x v="333"/>
    <x v="2"/>
    <x v="1"/>
    <n v="648"/>
    <x v="1"/>
    <x v="4"/>
  </r>
  <r>
    <n v="1717"/>
    <x v="77"/>
    <n v="31995050915"/>
    <n v="5"/>
    <x v="333"/>
    <x v="6"/>
    <x v="5"/>
    <n v="450"/>
    <x v="1"/>
    <x v="1"/>
  </r>
  <r>
    <n v="1718"/>
    <x v="32"/>
    <n v="81979677552"/>
    <n v="4"/>
    <x v="333"/>
    <x v="1"/>
    <x v="0"/>
    <n v="324"/>
    <x v="1"/>
    <x v="4"/>
  </r>
  <r>
    <n v="1719"/>
    <x v="2"/>
    <n v="91987306093"/>
    <n v="2"/>
    <x v="333"/>
    <x v="10"/>
    <x v="1"/>
    <n v="90"/>
    <x v="0"/>
    <x v="8"/>
  </r>
  <r>
    <n v="1720"/>
    <x v="582"/>
    <n v="61992119416"/>
    <n v="10"/>
    <x v="334"/>
    <x v="2"/>
    <x v="1"/>
    <n v="1080"/>
    <x v="1"/>
    <x v="7"/>
  </r>
  <r>
    <n v="1721"/>
    <x v="583"/>
    <n v="21999168591"/>
    <n v="3"/>
    <x v="334"/>
    <x v="3"/>
    <x v="5"/>
    <n v="135"/>
    <x v="1"/>
    <x v="0"/>
  </r>
  <r>
    <n v="1722"/>
    <x v="172"/>
    <n v="41994734894"/>
    <n v="6"/>
    <x v="334"/>
    <x v="2"/>
    <x v="0"/>
    <n v="648"/>
    <x v="1"/>
    <x v="6"/>
  </r>
  <r>
    <n v="1723"/>
    <x v="71"/>
    <n v="51994500914"/>
    <n v="2"/>
    <x v="334"/>
    <x v="1"/>
    <x v="0"/>
    <n v="162"/>
    <x v="1"/>
    <x v="3"/>
  </r>
  <r>
    <n v="1724"/>
    <x v="463"/>
    <n v="22981155697"/>
    <n v="5"/>
    <x v="334"/>
    <x v="3"/>
    <x v="1"/>
    <n v="225"/>
    <x v="1"/>
    <x v="0"/>
  </r>
  <r>
    <n v="1725"/>
    <x v="8"/>
    <n v="31989183140"/>
    <n v="4"/>
    <x v="334"/>
    <x v="9"/>
    <x v="2"/>
    <n v="288"/>
    <x v="0"/>
    <x v="1"/>
  </r>
  <r>
    <n v="1726"/>
    <x v="551"/>
    <n v="41973860756"/>
    <n v="10"/>
    <x v="334"/>
    <x v="12"/>
    <x v="4"/>
    <n v="225"/>
    <x v="1"/>
    <x v="6"/>
  </r>
  <r>
    <n v="1727"/>
    <x v="584"/>
    <n v="31985097003"/>
    <n v="3"/>
    <x v="335"/>
    <x v="0"/>
    <x v="1"/>
    <n v="67.5"/>
    <x v="0"/>
    <x v="1"/>
  </r>
  <r>
    <n v="1728"/>
    <x v="317"/>
    <n v="11999681645"/>
    <n v="6"/>
    <x v="335"/>
    <x v="3"/>
    <x v="1"/>
    <n v="270"/>
    <x v="1"/>
    <x v="2"/>
  </r>
  <r>
    <n v="1729"/>
    <x v="32"/>
    <n v="51989600893"/>
    <n v="6"/>
    <x v="335"/>
    <x v="10"/>
    <x v="2"/>
    <n v="270"/>
    <x v="0"/>
    <x v="3"/>
  </r>
  <r>
    <n v="1730"/>
    <x v="42"/>
    <n v="16479133140"/>
    <n v="6"/>
    <x v="335"/>
    <x v="1"/>
    <x v="0"/>
    <n v="486"/>
    <x v="1"/>
    <x v="2"/>
  </r>
  <r>
    <n v="1731"/>
    <x v="399"/>
    <n v="51971644020"/>
    <n v="5"/>
    <x v="335"/>
    <x v="1"/>
    <x v="3"/>
    <n v="405"/>
    <x v="1"/>
    <x v="3"/>
  </r>
  <r>
    <n v="1732"/>
    <x v="458"/>
    <n v="35999632506"/>
    <n v="6"/>
    <x v="335"/>
    <x v="0"/>
    <x v="2"/>
    <n v="135"/>
    <x v="0"/>
    <x v="1"/>
  </r>
  <r>
    <n v="1733"/>
    <x v="13"/>
    <n v="21999959442"/>
    <n v="4"/>
    <x v="336"/>
    <x v="0"/>
    <x v="4"/>
    <n v="90"/>
    <x v="0"/>
    <x v="0"/>
  </r>
  <r>
    <n v="1734"/>
    <x v="28"/>
    <n v="21988835259"/>
    <n v="1"/>
    <x v="336"/>
    <x v="3"/>
    <x v="1"/>
    <n v="50"/>
    <x v="1"/>
    <x v="0"/>
  </r>
  <r>
    <n v="1735"/>
    <x v="30"/>
    <n v="91986391217"/>
    <n v="3"/>
    <x v="336"/>
    <x v="3"/>
    <x v="1"/>
    <n v="135"/>
    <x v="1"/>
    <x v="8"/>
  </r>
  <r>
    <n v="1736"/>
    <x v="273"/>
    <n v="81971251651"/>
    <n v="6"/>
    <x v="336"/>
    <x v="1"/>
    <x v="0"/>
    <n v="486"/>
    <x v="1"/>
    <x v="4"/>
  </r>
  <r>
    <n v="1737"/>
    <x v="409"/>
    <n v="61980062214"/>
    <n v="1"/>
    <x v="336"/>
    <x v="8"/>
    <x v="5"/>
    <n v="50"/>
    <x v="0"/>
    <x v="7"/>
  </r>
  <r>
    <n v="1738"/>
    <x v="19"/>
    <n v="71972669280"/>
    <n v="3"/>
    <x v="336"/>
    <x v="13"/>
    <x v="5"/>
    <n v="270"/>
    <x v="0"/>
    <x v="5"/>
  </r>
  <r>
    <n v="1739"/>
    <x v="23"/>
    <n v="55999694719"/>
    <n v="5"/>
    <x v="336"/>
    <x v="11"/>
    <x v="2"/>
    <n v="112.5"/>
    <x v="1"/>
    <x v="3"/>
  </r>
  <r>
    <n v="1740"/>
    <x v="110"/>
    <n v="51987845536"/>
    <n v="2"/>
    <x v="336"/>
    <x v="7"/>
    <x v="5"/>
    <n v="45"/>
    <x v="1"/>
    <x v="3"/>
  </r>
  <r>
    <n v="1741"/>
    <x v="23"/>
    <n v="21997739557"/>
    <n v="6"/>
    <x v="337"/>
    <x v="3"/>
    <x v="4"/>
    <n v="270"/>
    <x v="1"/>
    <x v="0"/>
  </r>
  <r>
    <n v="1742"/>
    <x v="239"/>
    <n v="71982070208"/>
    <n v="2"/>
    <x v="337"/>
    <x v="2"/>
    <x v="4"/>
    <n v="216"/>
    <x v="1"/>
    <x v="5"/>
  </r>
  <r>
    <n v="1743"/>
    <x v="152"/>
    <n v="51969806292"/>
    <n v="6"/>
    <x v="337"/>
    <x v="1"/>
    <x v="1"/>
    <n v="486"/>
    <x v="1"/>
    <x v="3"/>
  </r>
  <r>
    <n v="1744"/>
    <x v="4"/>
    <n v="61999937639"/>
    <n v="2"/>
    <x v="337"/>
    <x v="3"/>
    <x v="5"/>
    <n v="90"/>
    <x v="1"/>
    <x v="7"/>
  </r>
  <r>
    <n v="1745"/>
    <x v="55"/>
    <n v="71976055850"/>
    <n v="2"/>
    <x v="337"/>
    <x v="3"/>
    <x v="5"/>
    <n v="90"/>
    <x v="1"/>
    <x v="5"/>
  </r>
  <r>
    <n v="1746"/>
    <x v="255"/>
    <n v="41966743842"/>
    <n v="6"/>
    <x v="337"/>
    <x v="0"/>
    <x v="4"/>
    <n v="135"/>
    <x v="0"/>
    <x v="6"/>
  </r>
  <r>
    <n v="1747"/>
    <x v="112"/>
    <n v="61993533149"/>
    <n v="6"/>
    <x v="338"/>
    <x v="4"/>
    <x v="3"/>
    <n v="486"/>
    <x v="0"/>
    <x v="7"/>
  </r>
  <r>
    <n v="1748"/>
    <x v="76"/>
    <n v="88998530812"/>
    <n v="4"/>
    <x v="338"/>
    <x v="1"/>
    <x v="1"/>
    <n v="324"/>
    <x v="1"/>
    <x v="16"/>
  </r>
  <r>
    <n v="1749"/>
    <x v="63"/>
    <n v="41993373661"/>
    <n v="4"/>
    <x v="338"/>
    <x v="1"/>
    <x v="4"/>
    <n v="324"/>
    <x v="1"/>
    <x v="6"/>
  </r>
  <r>
    <n v="1750"/>
    <x v="145"/>
    <n v="21968627059"/>
    <n v="1"/>
    <x v="339"/>
    <x v="3"/>
    <x v="4"/>
    <n v="50"/>
    <x v="1"/>
    <x v="0"/>
  </r>
  <r>
    <n v="1751"/>
    <x v="231"/>
    <n v="21965687977"/>
    <n v="4"/>
    <x v="339"/>
    <x v="1"/>
    <x v="1"/>
    <n v="324"/>
    <x v="1"/>
    <x v="0"/>
  </r>
  <r>
    <n v="1752"/>
    <x v="559"/>
    <n v="11976554986"/>
    <n v="4"/>
    <x v="339"/>
    <x v="3"/>
    <x v="0"/>
    <n v="180"/>
    <x v="1"/>
    <x v="2"/>
  </r>
  <r>
    <n v="1753"/>
    <x v="34"/>
    <n v="21996777343"/>
    <n v="5"/>
    <x v="339"/>
    <x v="1"/>
    <x v="2"/>
    <n v="405"/>
    <x v="1"/>
    <x v="0"/>
  </r>
  <r>
    <n v="1754"/>
    <x v="96"/>
    <n v="21997331487"/>
    <n v="3"/>
    <x v="339"/>
    <x v="9"/>
    <x v="3"/>
    <n v="216"/>
    <x v="0"/>
    <x v="0"/>
  </r>
  <r>
    <n v="1755"/>
    <x v="214"/>
    <n v="41965324679"/>
    <n v="5"/>
    <x v="339"/>
    <x v="2"/>
    <x v="4"/>
    <n v="540"/>
    <x v="1"/>
    <x v="6"/>
  </r>
  <r>
    <n v="1756"/>
    <x v="449"/>
    <n v="41991762196"/>
    <n v="4"/>
    <x v="339"/>
    <x v="13"/>
    <x v="2"/>
    <n v="360"/>
    <x v="0"/>
    <x v="6"/>
  </r>
  <r>
    <n v="1757"/>
    <x v="3"/>
    <n v="41988774890"/>
    <n v="2"/>
    <x v="340"/>
    <x v="0"/>
    <x v="0"/>
    <n v="45"/>
    <x v="0"/>
    <x v="6"/>
  </r>
  <r>
    <n v="1758"/>
    <x v="77"/>
    <n v="35999968024"/>
    <n v="6"/>
    <x v="340"/>
    <x v="0"/>
    <x v="5"/>
    <n v="135"/>
    <x v="0"/>
    <x v="1"/>
  </r>
  <r>
    <n v="1759"/>
    <x v="96"/>
    <n v="21997330915"/>
    <n v="6"/>
    <x v="340"/>
    <x v="0"/>
    <x v="1"/>
    <n v="135"/>
    <x v="0"/>
    <x v="0"/>
  </r>
  <r>
    <n v="1760"/>
    <x v="70"/>
    <n v="21999732671"/>
    <n v="5"/>
    <x v="340"/>
    <x v="3"/>
    <x v="4"/>
    <n v="225"/>
    <x v="1"/>
    <x v="0"/>
  </r>
  <r>
    <n v="1761"/>
    <x v="405"/>
    <n v="21988320792"/>
    <n v="6"/>
    <x v="340"/>
    <x v="12"/>
    <x v="4"/>
    <n v="135"/>
    <x v="1"/>
    <x v="0"/>
  </r>
  <r>
    <n v="1762"/>
    <x v="66"/>
    <n v="21990853551"/>
    <n v="3"/>
    <x v="340"/>
    <x v="6"/>
    <x v="4"/>
    <n v="270"/>
    <x v="1"/>
    <x v="0"/>
  </r>
  <r>
    <n v="1763"/>
    <x v="28"/>
    <n v="71982878889"/>
    <n v="5"/>
    <x v="340"/>
    <x v="4"/>
    <x v="2"/>
    <n v="405"/>
    <x v="0"/>
    <x v="5"/>
  </r>
  <r>
    <n v="1764"/>
    <x v="34"/>
    <n v="11981086425"/>
    <n v="2"/>
    <x v="340"/>
    <x v="0"/>
    <x v="2"/>
    <n v="45"/>
    <x v="0"/>
    <x v="2"/>
  </r>
  <r>
    <n v="1765"/>
    <x v="131"/>
    <n v="41976740041"/>
    <n v="1"/>
    <x v="340"/>
    <x v="4"/>
    <x v="0"/>
    <n v="90"/>
    <x v="0"/>
    <x v="6"/>
  </r>
  <r>
    <n v="1766"/>
    <x v="140"/>
    <n v="79988537976"/>
    <n v="5"/>
    <x v="341"/>
    <x v="3"/>
    <x v="1"/>
    <n v="225"/>
    <x v="1"/>
    <x v="17"/>
  </r>
  <r>
    <n v="1767"/>
    <x v="229"/>
    <n v="11987619056"/>
    <n v="2"/>
    <x v="341"/>
    <x v="1"/>
    <x v="2"/>
    <n v="162"/>
    <x v="1"/>
    <x v="2"/>
  </r>
  <r>
    <n v="1768"/>
    <x v="237"/>
    <n v="21976707652"/>
    <n v="5"/>
    <x v="341"/>
    <x v="6"/>
    <x v="1"/>
    <n v="450"/>
    <x v="1"/>
    <x v="0"/>
  </r>
  <r>
    <n v="1769"/>
    <x v="241"/>
    <n v="16981563080"/>
    <n v="2"/>
    <x v="341"/>
    <x v="12"/>
    <x v="1"/>
    <n v="45"/>
    <x v="1"/>
    <x v="2"/>
  </r>
  <r>
    <n v="1770"/>
    <x v="211"/>
    <n v="61970140806"/>
    <n v="5"/>
    <x v="341"/>
    <x v="9"/>
    <x v="1"/>
    <n v="360"/>
    <x v="0"/>
    <x v="7"/>
  </r>
  <r>
    <n v="1771"/>
    <x v="585"/>
    <n v="81997719144"/>
    <n v="2"/>
    <x v="341"/>
    <x v="2"/>
    <x v="1"/>
    <n v="216"/>
    <x v="1"/>
    <x v="4"/>
  </r>
  <r>
    <n v="1772"/>
    <x v="586"/>
    <n v="68992574454"/>
    <n v="1"/>
    <x v="342"/>
    <x v="3"/>
    <x v="0"/>
    <n v="50"/>
    <x v="1"/>
    <x v="22"/>
  </r>
  <r>
    <n v="1773"/>
    <x v="28"/>
    <n v="51969083049"/>
    <n v="6"/>
    <x v="342"/>
    <x v="2"/>
    <x v="4"/>
    <n v="648"/>
    <x v="1"/>
    <x v="3"/>
  </r>
  <r>
    <n v="1774"/>
    <x v="70"/>
    <n v="41981902214"/>
    <n v="10"/>
    <x v="342"/>
    <x v="3"/>
    <x v="1"/>
    <n v="450"/>
    <x v="1"/>
    <x v="6"/>
  </r>
  <r>
    <n v="1775"/>
    <x v="226"/>
    <n v="81966337595"/>
    <n v="6"/>
    <x v="342"/>
    <x v="7"/>
    <x v="4"/>
    <n v="135"/>
    <x v="1"/>
    <x v="4"/>
  </r>
  <r>
    <n v="1776"/>
    <x v="55"/>
    <n v="71967336656"/>
    <n v="5"/>
    <x v="342"/>
    <x v="2"/>
    <x v="0"/>
    <n v="540"/>
    <x v="1"/>
    <x v="5"/>
  </r>
  <r>
    <n v="1777"/>
    <x v="77"/>
    <n v="91987660336"/>
    <n v="6"/>
    <x v="343"/>
    <x v="0"/>
    <x v="4"/>
    <n v="135"/>
    <x v="0"/>
    <x v="8"/>
  </r>
  <r>
    <n v="1778"/>
    <x v="54"/>
    <n v="81970143990"/>
    <n v="1"/>
    <x v="343"/>
    <x v="3"/>
    <x v="0"/>
    <n v="50"/>
    <x v="1"/>
    <x v="4"/>
  </r>
  <r>
    <n v="1779"/>
    <x v="192"/>
    <n v="71973959554"/>
    <n v="4"/>
    <x v="343"/>
    <x v="11"/>
    <x v="4"/>
    <n v="90"/>
    <x v="1"/>
    <x v="5"/>
  </r>
  <r>
    <n v="1780"/>
    <x v="4"/>
    <n v="31993211670"/>
    <n v="6"/>
    <x v="343"/>
    <x v="8"/>
    <x v="2"/>
    <n v="270"/>
    <x v="0"/>
    <x v="1"/>
  </r>
  <r>
    <n v="1781"/>
    <x v="289"/>
    <n v="11951570710"/>
    <n v="4"/>
    <x v="343"/>
    <x v="0"/>
    <x v="1"/>
    <n v="90"/>
    <x v="0"/>
    <x v="2"/>
  </r>
  <r>
    <n v="1782"/>
    <x v="480"/>
    <n v="18997435972"/>
    <n v="3"/>
    <x v="343"/>
    <x v="13"/>
    <x v="2"/>
    <n v="270"/>
    <x v="0"/>
    <x v="2"/>
  </r>
  <r>
    <n v="1783"/>
    <x v="50"/>
    <n v="21972110807"/>
    <n v="4"/>
    <x v="343"/>
    <x v="6"/>
    <x v="4"/>
    <n v="360"/>
    <x v="1"/>
    <x v="0"/>
  </r>
  <r>
    <n v="1784"/>
    <x v="37"/>
    <n v="11994835890"/>
    <n v="3"/>
    <x v="344"/>
    <x v="2"/>
    <x v="0"/>
    <n v="324"/>
    <x v="1"/>
    <x v="2"/>
  </r>
  <r>
    <n v="1785"/>
    <x v="40"/>
    <n v="91982203821"/>
    <n v="4"/>
    <x v="344"/>
    <x v="1"/>
    <x v="3"/>
    <n v="324"/>
    <x v="1"/>
    <x v="8"/>
  </r>
  <r>
    <n v="1786"/>
    <x v="19"/>
    <n v="91981053229"/>
    <n v="6"/>
    <x v="344"/>
    <x v="13"/>
    <x v="5"/>
    <n v="540"/>
    <x v="0"/>
    <x v="8"/>
  </r>
  <r>
    <n v="1787"/>
    <x v="28"/>
    <n v="11991916121"/>
    <n v="3"/>
    <x v="345"/>
    <x v="0"/>
    <x v="0"/>
    <n v="67.5"/>
    <x v="0"/>
    <x v="2"/>
  </r>
  <r>
    <n v="1788"/>
    <x v="33"/>
    <n v="85994368085"/>
    <n v="2"/>
    <x v="345"/>
    <x v="0"/>
    <x v="0"/>
    <n v="45"/>
    <x v="0"/>
    <x v="16"/>
  </r>
  <r>
    <n v="1789"/>
    <x v="55"/>
    <n v="51972620756"/>
    <n v="5"/>
    <x v="345"/>
    <x v="1"/>
    <x v="0"/>
    <n v="405"/>
    <x v="1"/>
    <x v="3"/>
  </r>
  <r>
    <n v="1790"/>
    <x v="550"/>
    <n v="43996505254"/>
    <n v="6"/>
    <x v="345"/>
    <x v="5"/>
    <x v="3"/>
    <n v="189"/>
    <x v="1"/>
    <x v="6"/>
  </r>
  <r>
    <n v="1791"/>
    <x v="189"/>
    <n v="31984714823"/>
    <n v="5"/>
    <x v="345"/>
    <x v="11"/>
    <x v="5"/>
    <n v="112.5"/>
    <x v="1"/>
    <x v="1"/>
  </r>
  <r>
    <n v="1792"/>
    <x v="279"/>
    <n v="11972926519"/>
    <n v="2"/>
    <x v="345"/>
    <x v="8"/>
    <x v="5"/>
    <n v="90"/>
    <x v="0"/>
    <x v="2"/>
  </r>
  <r>
    <n v="1793"/>
    <x v="188"/>
    <n v="31992066255"/>
    <n v="2"/>
    <x v="345"/>
    <x v="13"/>
    <x v="4"/>
    <n v="180"/>
    <x v="0"/>
    <x v="1"/>
  </r>
  <r>
    <n v="1794"/>
    <x v="107"/>
    <n v="19994944573"/>
    <n v="4"/>
    <x v="345"/>
    <x v="7"/>
    <x v="0"/>
    <n v="90"/>
    <x v="1"/>
    <x v="2"/>
  </r>
  <r>
    <n v="1795"/>
    <x v="399"/>
    <n v="11984124941"/>
    <n v="5"/>
    <x v="345"/>
    <x v="13"/>
    <x v="5"/>
    <n v="450"/>
    <x v="0"/>
    <x v="2"/>
  </r>
  <r>
    <n v="1796"/>
    <x v="210"/>
    <n v="21996435050"/>
    <n v="4"/>
    <x v="345"/>
    <x v="11"/>
    <x v="3"/>
    <n v="90"/>
    <x v="1"/>
    <x v="0"/>
  </r>
  <r>
    <n v="1797"/>
    <x v="487"/>
    <n v="41992882201"/>
    <n v="5"/>
    <x v="346"/>
    <x v="2"/>
    <x v="0"/>
    <n v="540"/>
    <x v="1"/>
    <x v="6"/>
  </r>
  <r>
    <n v="1798"/>
    <x v="587"/>
    <n v="11949720041"/>
    <n v="6"/>
    <x v="346"/>
    <x v="3"/>
    <x v="1"/>
    <n v="270"/>
    <x v="1"/>
    <x v="2"/>
  </r>
  <r>
    <n v="1799"/>
    <x v="287"/>
    <n v="81997465867"/>
    <n v="3"/>
    <x v="346"/>
    <x v="7"/>
    <x v="5"/>
    <n v="67.5"/>
    <x v="1"/>
    <x v="4"/>
  </r>
  <r>
    <n v="1800"/>
    <x v="27"/>
    <n v="31979201651"/>
    <n v="3"/>
    <x v="346"/>
    <x v="10"/>
    <x v="2"/>
    <n v="135"/>
    <x v="0"/>
    <x v="1"/>
  </r>
  <r>
    <n v="1801"/>
    <x v="32"/>
    <n v="92994429926"/>
    <n v="4"/>
    <x v="346"/>
    <x v="11"/>
    <x v="4"/>
    <n v="90"/>
    <x v="1"/>
    <x v="11"/>
  </r>
  <r>
    <n v="1802"/>
    <x v="588"/>
    <n v="81965529179"/>
    <n v="3"/>
    <x v="347"/>
    <x v="4"/>
    <x v="0"/>
    <n v="243"/>
    <x v="0"/>
    <x v="4"/>
  </r>
  <r>
    <n v="1803"/>
    <x v="589"/>
    <n v="81981085697"/>
    <n v="1"/>
    <x v="347"/>
    <x v="6"/>
    <x v="0"/>
    <n v="100"/>
    <x v="1"/>
    <x v="4"/>
  </r>
  <r>
    <n v="1804"/>
    <x v="590"/>
    <n v="21969163898"/>
    <n v="2"/>
    <x v="347"/>
    <x v="1"/>
    <x v="5"/>
    <n v="16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0CC81-808B-44A2-9935-8B5C99493538}" name="Tabela dinâ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4" firstHeaderRow="0" firstDataRow="1" firstDataCol="0"/>
  <pivotFields count="11">
    <pivotField showAll="0"/>
    <pivotField dataField="1" showAll="0"/>
    <pivotField showAll="0"/>
    <pivotField dataField="1" showAll="0"/>
    <pivotField numFmtId="1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7">
        <item x="0"/>
        <item h="1" x="4"/>
        <item h="1" x="5"/>
        <item h="1" x="1"/>
        <item h="1" x="3"/>
        <item h="1" x="2"/>
        <item t="default"/>
      </items>
    </pivotField>
    <pivotField dataField="1" numFmtId="6" showAll="0"/>
    <pivotField showAll="0">
      <items count="3">
        <item x="1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QTD de Clientes" fld="1" subtotal="count" baseField="0" baseItem="0"/>
    <dataField name="Média de Pessoas" fld="3" subtotal="average" baseField="0" baseItem="1" numFmtId="2"/>
    <dataField name="Ticket Médio" fld="7" subtotal="average" baseField="0" baseItem="2" numFmtId="164"/>
    <dataField name="Faturamento" fld="7" baseField="0" baseItem="3" numFmtId="164"/>
  </dataFields>
  <formats count="4">
    <format dxfId="91">
      <pivotArea outline="0" collapsedLevelsAreSubtotals="1" fieldPosition="0"/>
    </format>
    <format dxfId="9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8BB66-6C1F-42BE-878C-04F2E8FD2BD8}" name="Tabela dinâmica6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O3:P20" firstHeaderRow="1" firstDataRow="1" firstDataCol="1"/>
  <pivotFields count="11">
    <pivotField showAll="0"/>
    <pivotField showAll="0">
      <items count="592">
        <item x="54"/>
        <item x="540"/>
        <item x="242"/>
        <item x="266"/>
        <item x="334"/>
        <item x="88"/>
        <item x="582"/>
        <item x="263"/>
        <item x="122"/>
        <item x="182"/>
        <item x="532"/>
        <item x="167"/>
        <item x="574"/>
        <item x="327"/>
        <item x="272"/>
        <item x="222"/>
        <item x="14"/>
        <item x="254"/>
        <item x="557"/>
        <item x="441"/>
        <item x="73"/>
        <item x="342"/>
        <item x="393"/>
        <item x="378"/>
        <item x="438"/>
        <item x="211"/>
        <item x="84"/>
        <item x="415"/>
        <item x="364"/>
        <item x="55"/>
        <item x="16"/>
        <item x="86"/>
        <item x="185"/>
        <item x="436"/>
        <item x="171"/>
        <item x="215"/>
        <item x="483"/>
        <item x="561"/>
        <item x="59"/>
        <item x="533"/>
        <item x="526"/>
        <item x="184"/>
        <item x="213"/>
        <item x="562"/>
        <item x="491"/>
        <item x="154"/>
        <item x="480"/>
        <item x="459"/>
        <item x="390"/>
        <item x="573"/>
        <item x="515"/>
        <item x="465"/>
        <item x="448"/>
        <item x="34"/>
        <item x="451"/>
        <item x="511"/>
        <item x="90"/>
        <item x="76"/>
        <item x="524"/>
        <item x="181"/>
        <item x="56"/>
        <item x="22"/>
        <item x="80"/>
        <item x="168"/>
        <item x="398"/>
        <item x="353"/>
        <item x="102"/>
        <item x="193"/>
        <item x="3"/>
        <item x="283"/>
        <item x="293"/>
        <item x="94"/>
        <item x="299"/>
        <item x="42"/>
        <item x="391"/>
        <item x="204"/>
        <item x="424"/>
        <item x="225"/>
        <item x="514"/>
        <item x="153"/>
        <item x="382"/>
        <item x="577"/>
        <item x="355"/>
        <item x="400"/>
        <item x="429"/>
        <item x="207"/>
        <item x="426"/>
        <item x="15"/>
        <item x="30"/>
        <item x="503"/>
        <item x="328"/>
        <item x="488"/>
        <item x="145"/>
        <item x="301"/>
        <item x="311"/>
        <item x="499"/>
        <item x="36"/>
        <item x="477"/>
        <item x="472"/>
        <item x="243"/>
        <item x="338"/>
        <item x="366"/>
        <item x="522"/>
        <item x="360"/>
        <item x="305"/>
        <item x="45"/>
        <item x="288"/>
        <item x="60"/>
        <item x="463"/>
        <item x="223"/>
        <item x="458"/>
        <item x="496"/>
        <item x="137"/>
        <item x="405"/>
        <item x="152"/>
        <item x="538"/>
        <item x="536"/>
        <item x="157"/>
        <item x="162"/>
        <item x="314"/>
        <item x="205"/>
        <item x="250"/>
        <item x="92"/>
        <item x="233"/>
        <item x="6"/>
        <item x="9"/>
        <item x="584"/>
        <item x="461"/>
        <item x="248"/>
        <item x="505"/>
        <item x="525"/>
        <item x="479"/>
        <item x="164"/>
        <item x="231"/>
        <item x="63"/>
        <item x="404"/>
        <item x="512"/>
        <item x="542"/>
        <item x="501"/>
        <item x="493"/>
        <item x="371"/>
        <item x="191"/>
        <item x="44"/>
        <item x="1"/>
        <item x="332"/>
        <item x="268"/>
        <item x="517"/>
        <item x="41"/>
        <item x="379"/>
        <item x="188"/>
        <item x="114"/>
        <item x="271"/>
        <item x="537"/>
        <item x="389"/>
        <item x="506"/>
        <item x="578"/>
        <item x="273"/>
        <item x="428"/>
        <item x="322"/>
        <item x="51"/>
        <item x="26"/>
        <item x="403"/>
        <item x="381"/>
        <item x="344"/>
        <item x="23"/>
        <item x="579"/>
        <item x="202"/>
        <item x="71"/>
        <item x="7"/>
        <item x="349"/>
        <item x="149"/>
        <item x="469"/>
        <item x="569"/>
        <item x="544"/>
        <item x="53"/>
        <item x="528"/>
        <item x="482"/>
        <item x="409"/>
        <item x="297"/>
        <item x="359"/>
        <item x="27"/>
        <item x="61"/>
        <item x="136"/>
        <item x="35"/>
        <item x="547"/>
        <item x="253"/>
        <item x="527"/>
        <item x="78"/>
        <item x="175"/>
        <item x="397"/>
        <item x="589"/>
        <item x="460"/>
        <item x="585"/>
        <item x="150"/>
        <item x="464"/>
        <item x="69"/>
        <item x="252"/>
        <item x="173"/>
        <item x="286"/>
        <item x="11"/>
        <item x="58"/>
        <item x="457"/>
        <item x="363"/>
        <item x="565"/>
        <item x="564"/>
        <item x="502"/>
        <item x="567"/>
        <item x="66"/>
        <item x="91"/>
        <item x="29"/>
        <item x="148"/>
        <item x="434"/>
        <item x="346"/>
        <item x="373"/>
        <item x="315"/>
        <item x="445"/>
        <item x="224"/>
        <item x="368"/>
        <item x="490"/>
        <item x="214"/>
        <item x="361"/>
        <item x="333"/>
        <item x="307"/>
        <item x="572"/>
        <item x="304"/>
        <item x="470"/>
        <item x="170"/>
        <item x="348"/>
        <item x="226"/>
        <item x="317"/>
        <item x="156"/>
        <item x="358"/>
        <item x="289"/>
        <item x="245"/>
        <item x="442"/>
        <item x="521"/>
        <item x="192"/>
        <item x="310"/>
        <item x="151"/>
        <item x="50"/>
        <item x="220"/>
        <item x="89"/>
        <item x="125"/>
        <item x="563"/>
        <item x="411"/>
        <item x="410"/>
        <item x="282"/>
        <item x="446"/>
        <item x="227"/>
        <item x="138"/>
        <item x="504"/>
        <item x="576"/>
        <item x="218"/>
        <item x="31"/>
        <item x="143"/>
        <item x="376"/>
        <item x="97"/>
        <item x="324"/>
        <item x="581"/>
        <item x="487"/>
        <item x="374"/>
        <item x="450"/>
        <item x="292"/>
        <item x="166"/>
        <item x="423"/>
        <item x="520"/>
        <item x="418"/>
        <item x="548"/>
        <item x="10"/>
        <item x="485"/>
        <item x="232"/>
        <item x="392"/>
        <item x="553"/>
        <item x="396"/>
        <item x="28"/>
        <item x="354"/>
        <item x="132"/>
        <item x="453"/>
        <item x="134"/>
        <item x="466"/>
        <item x="365"/>
        <item x="249"/>
        <item x="160"/>
        <item x="350"/>
        <item x="300"/>
        <item x="440"/>
        <item x="468"/>
        <item x="267"/>
        <item x="339"/>
        <item x="290"/>
        <item x="425"/>
        <item x="13"/>
        <item x="96"/>
        <item x="189"/>
        <item x="456"/>
        <item x="385"/>
        <item x="235"/>
        <item x="217"/>
        <item x="555"/>
        <item x="387"/>
        <item x="399"/>
        <item x="351"/>
        <item x="316"/>
        <item x="492"/>
        <item x="99"/>
        <item x="422"/>
        <item x="345"/>
        <item x="430"/>
        <item x="380"/>
        <item x="302"/>
        <item x="414"/>
        <item x="8"/>
        <item x="546"/>
        <item x="571"/>
        <item x="147"/>
        <item x="541"/>
        <item x="435"/>
        <item x="556"/>
        <item x="190"/>
        <item x="323"/>
        <item x="107"/>
        <item x="298"/>
        <item x="260"/>
        <item x="2"/>
        <item x="77"/>
        <item x="199"/>
        <item x="552"/>
        <item x="580"/>
        <item x="407"/>
        <item x="187"/>
        <item x="427"/>
        <item x="70"/>
        <item x="140"/>
        <item x="494"/>
        <item x="128"/>
        <item x="111"/>
        <item x="467"/>
        <item x="444"/>
        <item x="200"/>
        <item x="500"/>
        <item x="587"/>
        <item x="244"/>
        <item x="370"/>
        <item x="112"/>
        <item x="118"/>
        <item x="194"/>
        <item x="75"/>
        <item x="48"/>
        <item x="413"/>
        <item x="33"/>
        <item x="234"/>
        <item x="256"/>
        <item x="534"/>
        <item x="195"/>
        <item x="590"/>
        <item x="277"/>
        <item x="197"/>
        <item x="239"/>
        <item x="39"/>
        <item x="240"/>
        <item x="129"/>
        <item x="431"/>
        <item x="12"/>
        <item x="566"/>
        <item x="507"/>
        <item x="384"/>
        <item x="478"/>
        <item x="406"/>
        <item x="432"/>
        <item x="486"/>
        <item x="447"/>
        <item x="375"/>
        <item x="321"/>
        <item x="337"/>
        <item x="208"/>
        <item x="291"/>
        <item x="52"/>
        <item x="401"/>
        <item x="476"/>
        <item x="32"/>
        <item x="251"/>
        <item x="4"/>
        <item x="124"/>
        <item x="394"/>
        <item x="383"/>
        <item x="209"/>
        <item x="549"/>
        <item x="212"/>
        <item x="177"/>
        <item x="183"/>
        <item x="516"/>
        <item x="261"/>
        <item x="529"/>
        <item x="133"/>
        <item x="19"/>
        <item x="236"/>
        <item x="475"/>
        <item x="274"/>
        <item x="85"/>
        <item x="230"/>
        <item x="228"/>
        <item x="558"/>
        <item x="241"/>
        <item x="518"/>
        <item x="172"/>
        <item x="158"/>
        <item x="144"/>
        <item x="57"/>
        <item x="82"/>
        <item x="246"/>
        <item x="395"/>
        <item x="155"/>
        <item x="159"/>
        <item x="174"/>
        <item x="179"/>
        <item x="303"/>
        <item x="47"/>
        <item x="535"/>
        <item x="443"/>
        <item x="508"/>
        <item x="347"/>
        <item x="279"/>
        <item x="284"/>
        <item x="545"/>
        <item x="186"/>
        <item x="257"/>
        <item x="206"/>
        <item x="269"/>
        <item x="437"/>
        <item x="103"/>
        <item x="106"/>
        <item x="276"/>
        <item x="369"/>
        <item x="123"/>
        <item x="588"/>
        <item x="287"/>
        <item x="79"/>
        <item x="49"/>
        <item x="419"/>
        <item x="326"/>
        <item x="169"/>
        <item x="64"/>
        <item x="586"/>
        <item x="198"/>
        <item x="165"/>
        <item x="116"/>
        <item x="510"/>
        <item x="331"/>
        <item x="0"/>
        <item x="210"/>
        <item x="216"/>
        <item x="497"/>
        <item x="377"/>
        <item x="203"/>
        <item x="98"/>
        <item x="362"/>
        <item x="402"/>
        <item x="109"/>
        <item x="255"/>
        <item x="320"/>
        <item x="87"/>
        <item x="473"/>
        <item x="308"/>
        <item x="43"/>
        <item x="264"/>
        <item x="325"/>
        <item x="489"/>
        <item x="278"/>
        <item x="568"/>
        <item x="531"/>
        <item x="65"/>
        <item x="108"/>
        <item x="68"/>
        <item x="161"/>
        <item x="110"/>
        <item x="83"/>
        <item x="176"/>
        <item x="523"/>
        <item x="119"/>
        <item x="247"/>
        <item x="357"/>
        <item x="306"/>
        <item x="285"/>
        <item x="454"/>
        <item x="474"/>
        <item x="40"/>
        <item x="135"/>
        <item x="130"/>
        <item x="452"/>
        <item x="335"/>
        <item x="265"/>
        <item x="318"/>
        <item x="95"/>
        <item x="559"/>
        <item x="81"/>
        <item x="131"/>
        <item x="296"/>
        <item x="330"/>
        <item x="237"/>
        <item x="163"/>
        <item x="126"/>
        <item x="258"/>
        <item x="294"/>
        <item x="46"/>
        <item x="421"/>
        <item x="412"/>
        <item x="455"/>
        <item x="550"/>
        <item x="196"/>
        <item x="142"/>
        <item x="309"/>
        <item x="408"/>
        <item x="329"/>
        <item x="270"/>
        <item x="513"/>
        <item x="104"/>
        <item x="449"/>
        <item x="551"/>
        <item x="5"/>
        <item x="554"/>
        <item x="417"/>
        <item x="127"/>
        <item x="340"/>
        <item x="18"/>
        <item x="356"/>
        <item x="38"/>
        <item x="100"/>
        <item x="416"/>
        <item x="341"/>
        <item x="543"/>
        <item x="484"/>
        <item x="101"/>
        <item x="433"/>
        <item x="471"/>
        <item x="262"/>
        <item x="146"/>
        <item x="312"/>
        <item x="21"/>
        <item x="17"/>
        <item x="281"/>
        <item x="560"/>
        <item x="386"/>
        <item x="238"/>
        <item x="25"/>
        <item x="93"/>
        <item x="221"/>
        <item x="319"/>
        <item x="539"/>
        <item x="367"/>
        <item x="105"/>
        <item x="275"/>
        <item x="139"/>
        <item x="481"/>
        <item x="280"/>
        <item x="530"/>
        <item x="343"/>
        <item x="74"/>
        <item x="519"/>
        <item x="313"/>
        <item x="372"/>
        <item x="439"/>
        <item x="259"/>
        <item x="352"/>
        <item x="20"/>
        <item x="420"/>
        <item x="117"/>
        <item x="37"/>
        <item x="120"/>
        <item x="24"/>
        <item x="495"/>
        <item x="201"/>
        <item x="141"/>
        <item x="121"/>
        <item x="575"/>
        <item x="509"/>
        <item x="72"/>
        <item x="583"/>
        <item x="570"/>
        <item x="178"/>
        <item x="498"/>
        <item x="115"/>
        <item x="180"/>
        <item x="388"/>
        <item x="113"/>
        <item x="219"/>
        <item x="62"/>
        <item x="295"/>
        <item x="462"/>
        <item x="229"/>
        <item x="336"/>
        <item x="67"/>
        <item t="default"/>
      </items>
    </pivotField>
    <pivotField showAll="0"/>
    <pivotField showAll="0"/>
    <pivotField numFmtId="1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4"/>
        <item x="13"/>
        <item x="5"/>
        <item x="12"/>
        <item x="8"/>
        <item x="10"/>
        <item x="0"/>
        <item x="11"/>
        <item x="2"/>
        <item x="7"/>
        <item x="1"/>
        <item x="6"/>
        <item x="9"/>
        <item x="3"/>
        <item t="default"/>
      </items>
    </pivotField>
    <pivotField showAll="0">
      <items count="7">
        <item x="0"/>
        <item h="1" x="4"/>
        <item h="1" x="5"/>
        <item h="1" x="1"/>
        <item h="1" x="3"/>
        <item h="1" x="2"/>
        <item t="default"/>
      </items>
    </pivotField>
    <pivotField numFmtId="6" showAll="0"/>
    <pivotField showAll="0">
      <items count="3">
        <item x="1"/>
        <item x="0"/>
        <item t="default"/>
      </items>
    </pivotField>
    <pivotField axis="axisRow" dataField="1" showAll="0">
      <items count="24">
        <item x="22"/>
        <item x="21"/>
        <item x="11"/>
        <item x="5"/>
        <item x="16"/>
        <item x="7"/>
        <item x="15"/>
        <item x="10"/>
        <item x="20"/>
        <item x="1"/>
        <item x="9"/>
        <item x="13"/>
        <item x="8"/>
        <item x="12"/>
        <item x="4"/>
        <item x="19"/>
        <item x="6"/>
        <item x="0"/>
        <item x="14"/>
        <item x="3"/>
        <item x="18"/>
        <item x="17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17">
    <i>
      <x/>
    </i>
    <i>
      <x v="2"/>
    </i>
    <i>
      <x v="3"/>
    </i>
    <i>
      <x v="4"/>
    </i>
    <i>
      <x v="5"/>
    </i>
    <i>
      <x v="6"/>
    </i>
    <i>
      <x v="7"/>
    </i>
    <i>
      <x v="9"/>
    </i>
    <i>
      <x v="12"/>
    </i>
    <i>
      <x v="13"/>
    </i>
    <i>
      <x v="14"/>
    </i>
    <i>
      <x v="16"/>
    </i>
    <i>
      <x v="17"/>
    </i>
    <i>
      <x v="19"/>
    </i>
    <i>
      <x v="21"/>
    </i>
    <i>
      <x v="22"/>
    </i>
    <i t="grand">
      <x/>
    </i>
  </rowItems>
  <colItems count="1">
    <i/>
  </colItems>
  <dataFields count="1">
    <dataField name="Contagem de Estado" fld="9" subtotal="count" baseField="0" baseItem="0"/>
  </dataFields>
  <formats count="1">
    <format dxfId="9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38443-8636-4C91-B407-43C46F94098C}" name="Tabela dinâmica5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L3:M7" firstHeaderRow="1" firstDataRow="1" firstDataCol="1"/>
  <pivotFields count="11">
    <pivotField showAll="0"/>
    <pivotField showAll="0"/>
    <pivotField showAll="0"/>
    <pivotField showAll="0"/>
    <pivotField numFmtId="1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>
      <items count="15">
        <item x="4"/>
        <item x="13"/>
        <item x="5"/>
        <item x="12"/>
        <item x="8"/>
        <item x="10"/>
        <item x="0"/>
        <item x="11"/>
        <item x="2"/>
        <item x="7"/>
        <item x="1"/>
        <item x="6"/>
        <item x="9"/>
        <item x="3"/>
        <item t="default"/>
      </items>
    </pivotField>
    <pivotField showAll="0">
      <items count="7">
        <item x="0"/>
        <item h="1" x="4"/>
        <item h="1" x="5"/>
        <item h="1" x="1"/>
        <item h="1" x="3"/>
        <item h="1" x="2"/>
        <item t="default"/>
      </items>
    </pivotField>
    <pivotField dataField="1" numFmtId="6" showAll="0"/>
    <pivotField showAll="0">
      <items count="3">
        <item x="1"/>
        <item x="0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4">
    <i>
      <x v="8"/>
    </i>
    <i>
      <x v="10"/>
    </i>
    <i>
      <x v="13"/>
    </i>
    <i t="grand">
      <x/>
    </i>
  </rowItems>
  <colItems count="1">
    <i/>
  </colItems>
  <dataFields count="1">
    <dataField name="Soma de Valor Pago" fld="7" baseField="0" baseItem="0"/>
  </dataFields>
  <formats count="1">
    <format dxfId="93">
      <pivotArea outline="0" collapsedLevelsAreSubtotals="1" fieldPosition="0"/>
    </format>
  </formats>
  <chartFormats count="8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84000-9F44-4CF9-A195-3FB8C88C0CA3}" name="Tabela dinâmica4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I3:J6" firstHeaderRow="1" firstDataRow="1" firstDataCol="1"/>
  <pivotFields count="11">
    <pivotField showAll="0"/>
    <pivotField showAll="0"/>
    <pivotField showAll="0"/>
    <pivotField showAll="0"/>
    <pivotField numFmtId="1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7">
        <item x="0"/>
        <item h="1" x="4"/>
        <item h="1" x="5"/>
        <item h="1" x="1"/>
        <item h="1" x="3"/>
        <item h="1" x="2"/>
        <item t="default"/>
      </items>
    </pivotField>
    <pivotField numFmtId="6" showAll="0"/>
    <pivotField axis="axisRow" dataField="1" showAll="0">
      <items count="3">
        <item x="1"/>
        <item x="0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ntagem de Litoral" fld="8" subtotal="count" baseField="0" baseItem="0"/>
  </dataFields>
  <formats count="1">
    <format dxfId="94">
      <pivotArea outline="0" collapsedLevelsAreSubtotals="1" fieldPosition="0"/>
    </format>
  </formats>
  <chartFormats count="3"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042A5-2773-4FA0-8E16-D2557E126912}" name="Tabela dinâ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F3:G16" firstHeaderRow="1" firstDataRow="1" firstDataCol="1"/>
  <pivotFields count="11">
    <pivotField showAll="0"/>
    <pivotField showAll="0"/>
    <pivotField showAll="0"/>
    <pivotField showAll="0"/>
    <pivotField numFmtId="1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7">
        <item x="0"/>
        <item h="1" x="4"/>
        <item h="1" x="5"/>
        <item h="1" x="1"/>
        <item h="1" x="3"/>
        <item h="1" x="2"/>
        <item t="default"/>
      </items>
    </pivotField>
    <pivotField dataField="1" numFmtId="6" showAll="0"/>
    <pivotField showAll="0">
      <items count="3">
        <item x="1"/>
        <item x="0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Pago" fld="7" baseField="0" baseItem="0" numFmtId="44"/>
  </dataFields>
  <formats count="1">
    <format dxfId="95">
      <pivotArea outline="0" collapsedLevelsAreSubtotals="1" fieldPosition="0"/>
    </format>
  </formats>
  <chartFormats count="1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presentante" xr10:uid="{E2FEEDD9-0808-47EB-95EF-0F6603DC4390}" sourceName="Representante">
  <pivotTables>
    <pivotTable tabId="29" name="Tabela dinâmica6"/>
    <pivotTable tabId="29" name="Tabela dinâmica1"/>
    <pivotTable tabId="29" name="Tabela dinâmica3"/>
    <pivotTable tabId="29" name="Tabela dinâmica4"/>
    <pivotTable tabId="29" name="Tabela dinâmica5"/>
  </pivotTables>
  <data>
    <tabular pivotCacheId="1384780477">
      <items count="6">
        <i x="0" s="1"/>
        <i x="4"/>
        <i x="5"/>
        <i x="1"/>
        <i x="3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presentante" xr10:uid="{D2AB85B7-0525-4125-A43A-DA5EB3972D06}" cache="SegmentaçãodeDados_Representante" caption="Representante" rowHeight="260350"/>
</slicer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pt.wikipedia.org/wiki/Minas_Gerais" TargetMode="External"/><Relationship Id="rId21" Type="http://schemas.openxmlformats.org/officeDocument/2006/relationships/hyperlink" Target="https://pt.wikipedia.org/wiki/Rio_de_Janeiro_(estado)" TargetMode="External"/><Relationship Id="rId42" Type="http://schemas.openxmlformats.org/officeDocument/2006/relationships/hyperlink" Target="https://pt.wikipedia.org/wiki/Rio_Grande_do_Sul" TargetMode="External"/><Relationship Id="rId47" Type="http://schemas.openxmlformats.org/officeDocument/2006/relationships/hyperlink" Target="https://pt.wikipedia.org/wiki/Mato_Grosso" TargetMode="External"/><Relationship Id="rId63" Type="http://schemas.openxmlformats.org/officeDocument/2006/relationships/hyperlink" Target="https://pt.wikipedia.org/wiki/Cear%C3%A1" TargetMode="External"/><Relationship Id="rId68" Type="http://schemas.openxmlformats.org/officeDocument/2006/relationships/hyperlink" Target="https://pt.wikipedia.org/wiki/Par%C3%A1" TargetMode="External"/><Relationship Id="rId16" Type="http://schemas.openxmlformats.org/officeDocument/2006/relationships/hyperlink" Target="https://pt.wikipedia.org/wiki/S%C3%A3o_Paulo_(estado)" TargetMode="External"/><Relationship Id="rId11" Type="http://schemas.openxmlformats.org/officeDocument/2006/relationships/hyperlink" Target="https://pt.wikipedia.org/wiki/Lista_de_munic%C3%ADpios_de_S%C3%A3o_Paulo_por_prefixo_telef%C3%B4nico" TargetMode="External"/><Relationship Id="rId24" Type="http://schemas.openxmlformats.org/officeDocument/2006/relationships/hyperlink" Target="https://pt.wikipedia.org/wiki/Minas_Gerais" TargetMode="External"/><Relationship Id="rId32" Type="http://schemas.openxmlformats.org/officeDocument/2006/relationships/hyperlink" Target="https://pt.wikipedia.org/wiki/Paran%C3%A1" TargetMode="External"/><Relationship Id="rId37" Type="http://schemas.openxmlformats.org/officeDocument/2006/relationships/hyperlink" Target="https://pt.wikipedia.org/wiki/Santa_Catarina" TargetMode="External"/><Relationship Id="rId40" Type="http://schemas.openxmlformats.org/officeDocument/2006/relationships/hyperlink" Target="https://pt.wikipedia.org/wiki/Rio_Grande_do_Sul" TargetMode="External"/><Relationship Id="rId45" Type="http://schemas.openxmlformats.org/officeDocument/2006/relationships/hyperlink" Target="https://pt.wikipedia.org/wiki/Tocantins" TargetMode="External"/><Relationship Id="rId53" Type="http://schemas.openxmlformats.org/officeDocument/2006/relationships/hyperlink" Target="https://pt.wikipedia.org/wiki/Bahia" TargetMode="External"/><Relationship Id="rId58" Type="http://schemas.openxmlformats.org/officeDocument/2006/relationships/hyperlink" Target="https://pt.wikipedia.org/wiki/Sergipe" TargetMode="External"/><Relationship Id="rId66" Type="http://schemas.openxmlformats.org/officeDocument/2006/relationships/hyperlink" Target="https://pt.wikipedia.org/wiki/Cear%C3%A1" TargetMode="External"/><Relationship Id="rId74" Type="http://schemas.openxmlformats.org/officeDocument/2006/relationships/hyperlink" Target="https://pt.wikipedia.org/wiki/Amap%C3%A1" TargetMode="External"/><Relationship Id="rId79" Type="http://schemas.openxmlformats.org/officeDocument/2006/relationships/hyperlink" Target="https://pt.wikipedia.org/wiki/S%C3%A3o_Paulo_(estado)" TargetMode="External"/><Relationship Id="rId5" Type="http://schemas.openxmlformats.org/officeDocument/2006/relationships/hyperlink" Target="https://pt.wikipedia.org/wiki/Lista_de_munic%C3%ADpios_de_S%C3%A3o_Paulo_por_prefixo_telef%C3%B4nico" TargetMode="External"/><Relationship Id="rId61" Type="http://schemas.openxmlformats.org/officeDocument/2006/relationships/hyperlink" Target="https://pt.wikipedia.org/wiki/Para%C3%ADba" TargetMode="External"/><Relationship Id="rId19" Type="http://schemas.openxmlformats.org/officeDocument/2006/relationships/hyperlink" Target="https://pt.wikipedia.org/wiki/Rio_de_Janeiro_(estado)" TargetMode="External"/><Relationship Id="rId14" Type="http://schemas.openxmlformats.org/officeDocument/2006/relationships/hyperlink" Target="https://pt.wikipedia.org/wiki/S%C3%A3o_Paulo_(estado)" TargetMode="External"/><Relationship Id="rId22" Type="http://schemas.openxmlformats.org/officeDocument/2006/relationships/hyperlink" Target="https://pt.wikipedia.org/wiki/Esp%C3%ADrito_Santo_(estado)" TargetMode="External"/><Relationship Id="rId27" Type="http://schemas.openxmlformats.org/officeDocument/2006/relationships/hyperlink" Target="https://pt.wikipedia.org/wiki/Minas_Gerais" TargetMode="External"/><Relationship Id="rId30" Type="http://schemas.openxmlformats.org/officeDocument/2006/relationships/hyperlink" Target="https://pt.wikipedia.org/wiki/Minas_Gerais" TargetMode="External"/><Relationship Id="rId35" Type="http://schemas.openxmlformats.org/officeDocument/2006/relationships/hyperlink" Target="https://pt.wikipedia.org/wiki/Paran%C3%A1" TargetMode="External"/><Relationship Id="rId43" Type="http://schemas.openxmlformats.org/officeDocument/2006/relationships/hyperlink" Target="https://pt.wikipedia.org/wiki/Rio_Grande_do_Sul" TargetMode="External"/><Relationship Id="rId48" Type="http://schemas.openxmlformats.org/officeDocument/2006/relationships/hyperlink" Target="https://pt.wikipedia.org/wiki/Mato_Grosso" TargetMode="External"/><Relationship Id="rId56" Type="http://schemas.openxmlformats.org/officeDocument/2006/relationships/hyperlink" Target="https://pt.wikipedia.org/wiki/Bahia" TargetMode="External"/><Relationship Id="rId64" Type="http://schemas.openxmlformats.org/officeDocument/2006/relationships/hyperlink" Target="https://pt.wikipedia.org/wiki/Piau%C3%AD" TargetMode="External"/><Relationship Id="rId69" Type="http://schemas.openxmlformats.org/officeDocument/2006/relationships/hyperlink" Target="https://pt.wikipedia.org/wiki/Amazonas" TargetMode="External"/><Relationship Id="rId77" Type="http://schemas.openxmlformats.org/officeDocument/2006/relationships/hyperlink" Target="https://pt.wikipedia.org/wiki/Maranh%C3%A3o" TargetMode="External"/><Relationship Id="rId8" Type="http://schemas.openxmlformats.org/officeDocument/2006/relationships/hyperlink" Target="https://pt.wikipedia.org/wiki/S%C3%A3o_Paulo_(estado)" TargetMode="External"/><Relationship Id="rId51" Type="http://schemas.openxmlformats.org/officeDocument/2006/relationships/hyperlink" Target="https://pt.wikipedia.org/wiki/Rond%C3%B4nia" TargetMode="External"/><Relationship Id="rId72" Type="http://schemas.openxmlformats.org/officeDocument/2006/relationships/hyperlink" Target="https://pt.wikipedia.org/wiki/Marab%C3%A1" TargetMode="External"/><Relationship Id="rId80" Type="http://schemas.openxmlformats.org/officeDocument/2006/relationships/hyperlink" Target="https://pt.wikipedia.org/wiki/S%C3%A3o_Paulo_(estado)" TargetMode="External"/><Relationship Id="rId3" Type="http://schemas.openxmlformats.org/officeDocument/2006/relationships/hyperlink" Target="https://pt.wikipedia.org/wiki/Lista_de_munic%C3%ADpios_de_S%C3%A3o_Paulo_por_prefixo_telef%C3%B4nico" TargetMode="External"/><Relationship Id="rId12" Type="http://schemas.openxmlformats.org/officeDocument/2006/relationships/hyperlink" Target="https://pt.wikipedia.org/wiki/S%C3%A3o_Paulo_(estado)" TargetMode="External"/><Relationship Id="rId17" Type="http://schemas.openxmlformats.org/officeDocument/2006/relationships/hyperlink" Target="https://pt.wikipedia.org/wiki/Lista_de_munic%C3%ADpios_de_S%C3%A3o_Paulo_por_prefixo_telef%C3%B4nico" TargetMode="External"/><Relationship Id="rId25" Type="http://schemas.openxmlformats.org/officeDocument/2006/relationships/hyperlink" Target="https://pt.wikipedia.org/wiki/Minas_Gerais" TargetMode="External"/><Relationship Id="rId33" Type="http://schemas.openxmlformats.org/officeDocument/2006/relationships/hyperlink" Target="https://pt.wikipedia.org/wiki/Paran%C3%A1" TargetMode="External"/><Relationship Id="rId38" Type="http://schemas.openxmlformats.org/officeDocument/2006/relationships/hyperlink" Target="https://pt.wikipedia.org/wiki/Santa_Catarina" TargetMode="External"/><Relationship Id="rId46" Type="http://schemas.openxmlformats.org/officeDocument/2006/relationships/hyperlink" Target="https://pt.wikipedia.org/wiki/Goi%C3%A1s" TargetMode="External"/><Relationship Id="rId59" Type="http://schemas.openxmlformats.org/officeDocument/2006/relationships/hyperlink" Target="https://pt.wikipedia.org/wiki/Pernambuco" TargetMode="External"/><Relationship Id="rId67" Type="http://schemas.openxmlformats.org/officeDocument/2006/relationships/hyperlink" Target="https://pt.wikipedia.org/wiki/Piau%C3%AD" TargetMode="External"/><Relationship Id="rId20" Type="http://schemas.openxmlformats.org/officeDocument/2006/relationships/hyperlink" Target="https://pt.wikipedia.org/wiki/Rio_de_Janeiro_(estado)" TargetMode="External"/><Relationship Id="rId41" Type="http://schemas.openxmlformats.org/officeDocument/2006/relationships/hyperlink" Target="https://pt.wikipedia.org/wiki/Rio_Grande_do_Sul" TargetMode="External"/><Relationship Id="rId54" Type="http://schemas.openxmlformats.org/officeDocument/2006/relationships/hyperlink" Target="https://pt.wikipedia.org/wiki/Bahia" TargetMode="External"/><Relationship Id="rId62" Type="http://schemas.openxmlformats.org/officeDocument/2006/relationships/hyperlink" Target="https://pt.wikipedia.org/wiki/Rio_Grande_do_Norte" TargetMode="External"/><Relationship Id="rId70" Type="http://schemas.openxmlformats.org/officeDocument/2006/relationships/hyperlink" Target="https://pt.wikipedia.org/wiki/Par%C3%A1" TargetMode="External"/><Relationship Id="rId75" Type="http://schemas.openxmlformats.org/officeDocument/2006/relationships/hyperlink" Target="https://pt.wikipedia.org/wiki/Amazonas" TargetMode="External"/><Relationship Id="rId1" Type="http://schemas.openxmlformats.org/officeDocument/2006/relationships/hyperlink" Target="https://pt.wikipedia.org/wiki/Lista_de_munic%C3%ADpios_de_S%C3%A3o_Paulo_por_prefixo_telef%C3%B4nico" TargetMode="External"/><Relationship Id="rId6" Type="http://schemas.openxmlformats.org/officeDocument/2006/relationships/hyperlink" Target="https://pt.wikipedia.org/wiki/S%C3%A3o_Paulo_(estado)" TargetMode="External"/><Relationship Id="rId15" Type="http://schemas.openxmlformats.org/officeDocument/2006/relationships/hyperlink" Target="https://pt.wikipedia.org/wiki/Lista_de_munic%C3%ADpios_de_S%C3%A3o_Paulo_por_prefixo_telef%C3%B4nico" TargetMode="External"/><Relationship Id="rId23" Type="http://schemas.openxmlformats.org/officeDocument/2006/relationships/hyperlink" Target="https://pt.wikipedia.org/wiki/Esp%C3%ADrito_Santo_(estado)" TargetMode="External"/><Relationship Id="rId28" Type="http://schemas.openxmlformats.org/officeDocument/2006/relationships/hyperlink" Target="https://pt.wikipedia.org/wiki/Minas_Gerais" TargetMode="External"/><Relationship Id="rId36" Type="http://schemas.openxmlformats.org/officeDocument/2006/relationships/hyperlink" Target="https://pt.wikipedia.org/wiki/Paran%C3%A1" TargetMode="External"/><Relationship Id="rId49" Type="http://schemas.openxmlformats.org/officeDocument/2006/relationships/hyperlink" Target="https://pt.wikipedia.org/wiki/Mato_Grosso_do_Sul" TargetMode="External"/><Relationship Id="rId57" Type="http://schemas.openxmlformats.org/officeDocument/2006/relationships/hyperlink" Target="https://pt.wikipedia.org/wiki/Bahia" TargetMode="External"/><Relationship Id="rId10" Type="http://schemas.openxmlformats.org/officeDocument/2006/relationships/hyperlink" Target="https://pt.wikipedia.org/wiki/S%C3%A3o_Paulo_(estado)" TargetMode="External"/><Relationship Id="rId31" Type="http://schemas.openxmlformats.org/officeDocument/2006/relationships/hyperlink" Target="https://pt.wikipedia.org/wiki/Paran%C3%A1" TargetMode="External"/><Relationship Id="rId44" Type="http://schemas.openxmlformats.org/officeDocument/2006/relationships/hyperlink" Target="https://pt.wikipedia.org/wiki/Goi%C3%A1s" TargetMode="External"/><Relationship Id="rId52" Type="http://schemas.openxmlformats.org/officeDocument/2006/relationships/hyperlink" Target="https://pt.wikipedia.org/wiki/Bahia" TargetMode="External"/><Relationship Id="rId60" Type="http://schemas.openxmlformats.org/officeDocument/2006/relationships/hyperlink" Target="https://pt.wikipedia.org/wiki/Alagoas" TargetMode="External"/><Relationship Id="rId65" Type="http://schemas.openxmlformats.org/officeDocument/2006/relationships/hyperlink" Target="https://pt.wikipedia.org/wiki/Pernambuco" TargetMode="External"/><Relationship Id="rId73" Type="http://schemas.openxmlformats.org/officeDocument/2006/relationships/hyperlink" Target="https://pt.wikipedia.org/wiki/Roraima" TargetMode="External"/><Relationship Id="rId78" Type="http://schemas.openxmlformats.org/officeDocument/2006/relationships/hyperlink" Target="https://pt.wikipedia.org/wiki/Maranh%C3%A3o" TargetMode="External"/><Relationship Id="rId4" Type="http://schemas.openxmlformats.org/officeDocument/2006/relationships/hyperlink" Target="https://pt.wikipedia.org/wiki/S%C3%A3o_Paulo_(estado)" TargetMode="External"/><Relationship Id="rId9" Type="http://schemas.openxmlformats.org/officeDocument/2006/relationships/hyperlink" Target="https://pt.wikipedia.org/wiki/Lista_de_munic%C3%ADpios_de_S%C3%A3o_Paulo_por_prefixo_telef%C3%B4nico" TargetMode="External"/><Relationship Id="rId13" Type="http://schemas.openxmlformats.org/officeDocument/2006/relationships/hyperlink" Target="https://pt.wikipedia.org/wiki/Lista_de_munic%C3%ADpios_de_S%C3%A3o_Paulo_por_prefixo_telef%C3%B4nico" TargetMode="External"/><Relationship Id="rId18" Type="http://schemas.openxmlformats.org/officeDocument/2006/relationships/hyperlink" Target="https://pt.wikipedia.org/wiki/S%C3%A3o_Paulo_(estado)" TargetMode="External"/><Relationship Id="rId39" Type="http://schemas.openxmlformats.org/officeDocument/2006/relationships/hyperlink" Target="https://pt.wikipedia.org/wiki/Santa_Catarina" TargetMode="External"/><Relationship Id="rId34" Type="http://schemas.openxmlformats.org/officeDocument/2006/relationships/hyperlink" Target="https://pt.wikipedia.org/wiki/Paran%C3%A1" TargetMode="External"/><Relationship Id="rId50" Type="http://schemas.openxmlformats.org/officeDocument/2006/relationships/hyperlink" Target="https://pt.wikipedia.org/wiki/Acre" TargetMode="External"/><Relationship Id="rId55" Type="http://schemas.openxmlformats.org/officeDocument/2006/relationships/hyperlink" Target="https://pt.wikipedia.org/wiki/Juazeiro_(Bahia)" TargetMode="External"/><Relationship Id="rId76" Type="http://schemas.openxmlformats.org/officeDocument/2006/relationships/hyperlink" Target="https://pt.wikipedia.org/wiki/Interior_do_Amazonas" TargetMode="External"/><Relationship Id="rId7" Type="http://schemas.openxmlformats.org/officeDocument/2006/relationships/hyperlink" Target="https://pt.wikipedia.org/wiki/Lista_de_munic%C3%ADpios_de_S%C3%A3o_Paulo_por_prefixo_telef%C3%B4nico" TargetMode="External"/><Relationship Id="rId71" Type="http://schemas.openxmlformats.org/officeDocument/2006/relationships/hyperlink" Target="https://pt.wikipedia.org/wiki/Par%C3%A1" TargetMode="External"/><Relationship Id="rId2" Type="http://schemas.openxmlformats.org/officeDocument/2006/relationships/hyperlink" Target="https://pt.wikipedia.org/wiki/S%C3%A3o_Paulo_(estado)" TargetMode="External"/><Relationship Id="rId29" Type="http://schemas.openxmlformats.org/officeDocument/2006/relationships/hyperlink" Target="https://pt.wikipedia.org/wiki/Minas_Gerai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AB8A-A68A-4FDD-9E7B-4E16216C9A78}">
  <dimension ref="A1:U44"/>
  <sheetViews>
    <sheetView showGridLines="0" tabSelected="1" zoomScale="125" zoomScaleNormal="100" workbookViewId="0">
      <selection activeCell="S1" sqref="S1:S1048576"/>
    </sheetView>
  </sheetViews>
  <sheetFormatPr baseColWidth="10" defaultColWidth="0" defaultRowHeight="16" zeroHeight="1"/>
  <cols>
    <col min="1" max="19" width="8.6640625" customWidth="1"/>
    <col min="20" max="21" width="7.6640625" customWidth="1"/>
    <col min="22" max="16384" width="7.6640625" hidden="1"/>
  </cols>
  <sheetData>
    <row r="1" customFormat="1"/>
    <row r="2" customFormat="1"/>
    <row r="3" customFormat="1"/>
    <row r="4" customFormat="1"/>
    <row r="5" customFormat="1"/>
    <row r="6" customFormat="1"/>
    <row r="7" customFormat="1"/>
    <row r="8" customFormat="1"/>
    <row r="9" customFormat="1"/>
    <row r="10" customFormat="1"/>
    <row r="11" customFormat="1"/>
    <row r="12" customFormat="1"/>
    <row r="13" customFormat="1"/>
    <row r="14" customFormat="1"/>
    <row r="15" customFormat="1"/>
    <row r="16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 hidden="1"/>
    <row r="41" customFormat="1" hidden="1"/>
    <row r="42" customFormat="1" hidden="1"/>
    <row r="43" customFormat="1" hidden="1"/>
    <row r="44" customFormat="1" hidden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AFA5-3B16-7741-8C2B-3F9311E69C0D}">
  <dimension ref="A1:H29"/>
  <sheetViews>
    <sheetView showGridLines="0" zoomScale="162" workbookViewId="0">
      <selection activeCell="I39" sqref="I39"/>
    </sheetView>
  </sheetViews>
  <sheetFormatPr baseColWidth="10" defaultColWidth="0" defaultRowHeight="16"/>
  <cols>
    <col min="1" max="1" width="26.6640625" bestFit="1" customWidth="1"/>
    <col min="2" max="2" width="10.83203125" customWidth="1"/>
    <col min="3" max="3" width="11.83203125" bestFit="1" customWidth="1"/>
    <col min="4" max="4" width="10.83203125" customWidth="1"/>
    <col min="5" max="5" width="11.83203125" bestFit="1" customWidth="1"/>
    <col min="6" max="6" width="24.33203125" bestFit="1" customWidth="1"/>
    <col min="7" max="7" width="11.83203125" bestFit="1" customWidth="1"/>
    <col min="8" max="9" width="10.83203125" customWidth="1"/>
    <col min="10" max="16384" width="10.83203125" hidden="1"/>
  </cols>
  <sheetData>
    <row r="1" spans="1:8">
      <c r="A1" s="23" t="s">
        <v>776</v>
      </c>
      <c r="B1" s="24"/>
      <c r="C1" s="24"/>
      <c r="D1" s="24"/>
      <c r="E1" s="24"/>
      <c r="F1" s="24"/>
      <c r="G1" s="24"/>
      <c r="H1" s="25"/>
    </row>
    <row r="2" spans="1:8">
      <c r="A2" s="26"/>
      <c r="B2" s="27"/>
      <c r="C2" s="27"/>
      <c r="D2" s="27"/>
      <c r="E2" s="27"/>
      <c r="F2" s="27"/>
      <c r="G2" s="27"/>
      <c r="H2" s="28"/>
    </row>
    <row r="3" spans="1:8">
      <c r="A3" s="29"/>
      <c r="B3" s="30"/>
      <c r="C3" s="30"/>
      <c r="D3" s="30"/>
      <c r="E3" s="30"/>
      <c r="F3" s="30"/>
      <c r="G3" s="30"/>
      <c r="H3" s="31"/>
    </row>
    <row r="4" spans="1:8">
      <c r="A4" s="32" t="s">
        <v>6</v>
      </c>
      <c r="B4" s="33" t="s">
        <v>21</v>
      </c>
      <c r="C4" s="30"/>
      <c r="D4" s="34" t="s">
        <v>777</v>
      </c>
      <c r="E4" s="35"/>
      <c r="F4" s="35"/>
      <c r="G4" s="35"/>
      <c r="H4" s="36"/>
    </row>
    <row r="5" spans="1:8">
      <c r="A5" s="29"/>
      <c r="B5" s="30"/>
      <c r="C5" s="30"/>
      <c r="D5" s="30"/>
      <c r="E5" s="30"/>
      <c r="F5" s="30"/>
      <c r="G5" s="30"/>
      <c r="H5" s="31"/>
    </row>
    <row r="6" spans="1:8">
      <c r="A6" s="37" t="s">
        <v>778</v>
      </c>
      <c r="B6" s="38"/>
      <c r="C6" s="39" t="s">
        <v>779</v>
      </c>
      <c r="D6" s="38"/>
      <c r="E6" s="39" t="s">
        <v>780</v>
      </c>
      <c r="F6" s="38"/>
      <c r="G6" s="39" t="s">
        <v>781</v>
      </c>
      <c r="H6" s="40"/>
    </row>
    <row r="7" spans="1:8">
      <c r="A7" s="41">
        <f>SUMIF('[1]Banco de Dados'!$G$2:$G$1805,$B$4,'[1]Banco de Dados'!$H$2:$H$1805)</f>
        <v>30584</v>
      </c>
      <c r="B7" s="35"/>
      <c r="C7" s="42">
        <f>COUNTIF('[1]Banco de Dados'!$G$2:$G$1805,$B$4)</f>
        <v>167</v>
      </c>
      <c r="D7" s="35"/>
      <c r="E7" s="43">
        <f>AVERAGEIF('[1]Banco de Dados'!$G$2:$G$1805,$B$4,'[1]Banco de Dados'!$D$2:$D$1805)</f>
        <v>2.8682634730538923</v>
      </c>
      <c r="F7" s="35"/>
      <c r="G7" s="44">
        <f>IF(COUNTIF('[1]Banco de Dados'!$G$2:$G$1805,$B$4)=0,0,SUMIF('[1]Banco de Dados'!$G$2:$G$1805,$B$4,'[1]Banco de Dados'!$H$2:$H$1805)/COUNTIF('[1]Banco de Dados'!$G$2:$G$1805,$B$4))</f>
        <v>183.13772455089821</v>
      </c>
      <c r="H7" s="36"/>
    </row>
    <row r="8" spans="1:8">
      <c r="A8" s="45"/>
      <c r="B8" s="35"/>
      <c r="C8" s="35"/>
      <c r="D8" s="35"/>
      <c r="E8" s="35"/>
      <c r="F8" s="35"/>
      <c r="G8" s="35"/>
      <c r="H8" s="36"/>
    </row>
    <row r="9" spans="1:8">
      <c r="A9" s="29"/>
      <c r="B9" s="30"/>
      <c r="C9" s="30"/>
      <c r="D9" s="30"/>
      <c r="E9" s="30"/>
      <c r="F9" s="30"/>
      <c r="G9" s="30"/>
      <c r="H9" s="31"/>
    </row>
    <row r="10" spans="1:8" ht="17">
      <c r="A10" s="63" t="s">
        <v>791</v>
      </c>
      <c r="B10" s="64"/>
      <c r="C10" s="64"/>
      <c r="D10" s="64"/>
      <c r="E10" s="64"/>
      <c r="F10" s="64"/>
      <c r="G10" s="64"/>
      <c r="H10" s="65"/>
    </row>
    <row r="11" spans="1:8">
      <c r="A11" s="46" t="s">
        <v>782</v>
      </c>
      <c r="B11" s="47" t="s">
        <v>783</v>
      </c>
      <c r="C11" s="47" t="s">
        <v>784</v>
      </c>
      <c r="D11" s="47" t="s">
        <v>785</v>
      </c>
      <c r="E11" s="47" t="s">
        <v>762</v>
      </c>
      <c r="F11" s="47" t="s">
        <v>5</v>
      </c>
      <c r="G11" s="55" t="s">
        <v>762</v>
      </c>
      <c r="H11" s="56"/>
    </row>
    <row r="12" spans="1:8">
      <c r="A12" s="32" t="s">
        <v>786</v>
      </c>
      <c r="B12" s="48" t="str">
        <f>_xlfn.XLOOKUP(MAX($E$12:$E$23),$E$12:$E$23,$D$12:$D$23)</f>
        <v>jan</v>
      </c>
      <c r="C12" s="49">
        <f>MAX($E$12:$E$23)</f>
        <v>6408.5</v>
      </c>
      <c r="D12" s="30" t="s">
        <v>763</v>
      </c>
      <c r="E12" s="50">
        <f>SUMIFS('[1]Banco de Dados'!$H$2:$H$1805,'[1]Banco de Dados'!$G$2:$G$1805,$B$4,'[1]Banco de Dados'!$E$2:$E$1805,"&gt;="&amp;DATE(2021,1,1),'[1]Banco de Dados'!$E$2:$E$1805,"&lt;"&amp;DATE(2021,2,1))</f>
        <v>6408.5</v>
      </c>
      <c r="F12" s="30" t="s">
        <v>11</v>
      </c>
      <c r="G12" s="57">
        <f>SUMIFS('[1]Banco de Dados'!$H$2:$H$1805,'[1]Banco de Dados'!$G$2:$G$1805,$B$4,'[1]Banco de Dados'!$F$2:$F$1805,$F12)</f>
        <v>635</v>
      </c>
      <c r="H12" s="58"/>
    </row>
    <row r="13" spans="1:8">
      <c r="A13" s="32" t="s">
        <v>787</v>
      </c>
      <c r="B13" s="48" t="str">
        <f>_xlfn.XLOOKUP(MAX($G$12:$G$25),$G$12:$G$25,$F$12:$F$25)</f>
        <v>Canions do São Francisco</v>
      </c>
      <c r="C13" s="49">
        <f>MAX($G$12:$G$25)</f>
        <v>5610</v>
      </c>
      <c r="D13" s="30" t="s">
        <v>764</v>
      </c>
      <c r="E13" s="50">
        <f>SUMIFS('[1]Banco de Dados'!$H$2:$H$1805,'[1]Banco de Dados'!$G$2:$G$1805,$B$4,'[1]Banco de Dados'!$E$2:$E$1805,"&gt;="&amp;DATE(2021,2,1),'[1]Banco de Dados'!$E$2:$E$1805,"&lt;"&amp;DATE(2021,3,1))</f>
        <v>4341</v>
      </c>
      <c r="F13" s="30" t="s">
        <v>38</v>
      </c>
      <c r="G13" s="57">
        <f>SUMIFS('[1]Banco de Dados'!$H$2:$H$1805,'[1]Banco de Dados'!$G$2:$G$1805,$B$4,'[1]Banco de Dados'!$F$2:$F$1805,$F13)</f>
        <v>1765</v>
      </c>
      <c r="H13" s="58"/>
    </row>
    <row r="14" spans="1:8">
      <c r="A14" s="32" t="s">
        <v>788</v>
      </c>
      <c r="B14" s="48" t="str">
        <f>"Norte: "&amp;ROUND($G$28/$C$7*100,0)&amp;"% | Sul: "&amp;ROUND($G$29/$C$7*100,0)&amp;"%"</f>
        <v>Norte: 57% | Sul: 43%</v>
      </c>
      <c r="C14" s="48"/>
      <c r="D14" s="30" t="s">
        <v>765</v>
      </c>
      <c r="E14" s="50">
        <f>SUMIFS('[1]Banco de Dados'!$H$2:$H$1805,'[1]Banco de Dados'!$G$2:$G$1805,$B$4,'[1]Banco de Dados'!$E$2:$E$1805,"&gt;="&amp;DATE(2021,3,1),'[1]Banco de Dados'!$E$2:$E$1805,"&lt;"&amp;DATE(2021,4,1))</f>
        <v>1785</v>
      </c>
      <c r="F14" s="30" t="s">
        <v>44</v>
      </c>
      <c r="G14" s="57">
        <f>SUMIFS('[1]Banco de Dados'!$H$2:$H$1805,'[1]Banco de Dados'!$G$2:$G$1805,$B$4,'[1]Banco de Dados'!$F$2:$F$1805,$F14)</f>
        <v>1180</v>
      </c>
      <c r="H14" s="58"/>
    </row>
    <row r="15" spans="1:8">
      <c r="A15" s="29"/>
      <c r="B15" s="30"/>
      <c r="C15" s="30"/>
      <c r="D15" s="30" t="s">
        <v>766</v>
      </c>
      <c r="E15" s="50">
        <f>SUMIFS('[1]Banco de Dados'!$H$2:$H$1805,'[1]Banco de Dados'!$G$2:$G$1805,$B$4,'[1]Banco de Dados'!$E$2:$E$1805,"&gt;="&amp;DATE(2021,4,1),'[1]Banco de Dados'!$E$2:$E$1805,"&lt;"&amp;DATE(2021,5,1))</f>
        <v>979</v>
      </c>
      <c r="F15" s="30" t="s">
        <v>63</v>
      </c>
      <c r="G15" s="57">
        <f>SUMIFS('[1]Banco de Dados'!$H$2:$H$1805,'[1]Banco de Dados'!$G$2:$G$1805,$B$4,'[1]Banco de Dados'!$F$2:$F$1805,$F15)</f>
        <v>5610</v>
      </c>
      <c r="H15" s="58"/>
    </row>
    <row r="16" spans="1:8">
      <c r="A16" s="51" t="s">
        <v>789</v>
      </c>
      <c r="B16" s="52"/>
      <c r="C16" s="30"/>
      <c r="D16" s="30" t="s">
        <v>767</v>
      </c>
      <c r="E16" s="50">
        <f>SUMIFS('[1]Banco de Dados'!$H$2:$H$1805,'[1]Banco de Dados'!$G$2:$G$1805,$B$4,'[1]Banco de Dados'!$E$2:$E$1805,"&gt;="&amp;DATE(2021,5,1),'[1]Banco de Dados'!$E$2:$E$1805,"&lt;"&amp;DATE(2021,6,1))</f>
        <v>817</v>
      </c>
      <c r="F16" s="30" t="s">
        <v>23</v>
      </c>
      <c r="G16" s="57">
        <f>SUMIFS('[1]Banco de Dados'!$H$2:$H$1805,'[1]Banco de Dados'!$G$2:$G$1805,$B$4,'[1]Banco de Dados'!$F$2:$F$1805,$F16)</f>
        <v>3573</v>
      </c>
      <c r="H16" s="58"/>
    </row>
    <row r="17" spans="1:8" ht="16" customHeight="1">
      <c r="A17" s="66" t="s">
        <v>792</v>
      </c>
      <c r="B17" s="67"/>
      <c r="C17" s="30"/>
      <c r="D17" s="30" t="s">
        <v>768</v>
      </c>
      <c r="E17" s="50">
        <f>SUMIFS('[1]Banco de Dados'!$H$2:$H$1805,'[1]Banco de Dados'!$G$2:$G$1805,$B$4,'[1]Banco de Dados'!$E$2:$E$1805,"&gt;="&amp;DATE(2021,6,1),'[1]Banco de Dados'!$E$2:$E$1805,"&lt;"&amp;DATE(2021,7,1))</f>
        <v>1110.5</v>
      </c>
      <c r="F17" s="30" t="s">
        <v>40</v>
      </c>
      <c r="G17" s="57">
        <f>SUMIFS('[1]Banco de Dados'!$H$2:$H$1805,'[1]Banco de Dados'!$G$2:$G$1805,$B$4,'[1]Banco de Dados'!$F$2:$F$1805,$F17)</f>
        <v>2112</v>
      </c>
      <c r="H17" s="58"/>
    </row>
    <row r="18" spans="1:8">
      <c r="A18" s="66"/>
      <c r="B18" s="67"/>
      <c r="C18" s="30"/>
      <c r="D18" s="30" t="s">
        <v>769</v>
      </c>
      <c r="E18" s="50">
        <f>SUMIFS('[1]Banco de Dados'!$H$2:$H$1805,'[1]Banco de Dados'!$G$2:$G$1805,$B$4,'[1]Banco de Dados'!$E$2:$E$1805,"&gt;="&amp;DATE(2021,7,1),'[1]Banco de Dados'!$E$2:$E$1805,"&lt;"&amp;DATE(2021,8,1))</f>
        <v>2166</v>
      </c>
      <c r="F18" s="30" t="s">
        <v>53</v>
      </c>
      <c r="G18" s="57">
        <f>SUMIFS('[1]Banco de Dados'!$H$2:$H$1805,'[1]Banco de Dados'!$G$2:$G$1805,$B$4,'[1]Banco de Dados'!$F$2:$F$1805,$F18)</f>
        <v>592.5</v>
      </c>
      <c r="H18" s="58"/>
    </row>
    <row r="19" spans="1:8">
      <c r="A19" s="66"/>
      <c r="B19" s="67"/>
      <c r="C19" s="30"/>
      <c r="D19" s="30" t="s">
        <v>770</v>
      </c>
      <c r="E19" s="50">
        <f>SUMIFS('[1]Banco de Dados'!$H$2:$H$1805,'[1]Banco de Dados'!$G$2:$G$1805,$B$4,'[1]Banco de Dados'!$E$2:$E$1805,"&gt;="&amp;DATE(2021,8,1),'[1]Banco de Dados'!$E$2:$E$1805,"&lt;"&amp;DATE(2021,9,1))</f>
        <v>3718.5</v>
      </c>
      <c r="F19" s="30" t="s">
        <v>36</v>
      </c>
      <c r="G19" s="57">
        <f>SUMIFS('[1]Banco de Dados'!$H$2:$H$1805,'[1]Banco de Dados'!$G$2:$G$1805,$B$4,'[1]Banco de Dados'!$F$2:$F$1805,$F19)</f>
        <v>410</v>
      </c>
      <c r="H19" s="58"/>
    </row>
    <row r="20" spans="1:8" ht="16" customHeight="1">
      <c r="A20" s="66"/>
      <c r="B20" s="67"/>
      <c r="C20" s="30"/>
      <c r="D20" s="30" t="s">
        <v>771</v>
      </c>
      <c r="E20" s="50">
        <f>SUMIFS('[1]Banco de Dados'!$H$2:$H$1805,'[1]Banco de Dados'!$G$2:$G$1805,$B$4,'[1]Banco de Dados'!$E$2:$E$1805,"&gt;="&amp;DATE(2021,9,1),'[1]Banco de Dados'!$E$2:$E$1805,"&lt;"&amp;DATE(2021,10,1))</f>
        <v>1314</v>
      </c>
      <c r="F20" s="30" t="s">
        <v>55</v>
      </c>
      <c r="G20" s="57">
        <f>SUMIFS('[1]Banco de Dados'!$H$2:$H$1805,'[1]Banco de Dados'!$G$2:$G$1805,$B$4,'[1]Banco de Dados'!$F$2:$F$1805,$F20)</f>
        <v>522.5</v>
      </c>
      <c r="H20" s="58"/>
    </row>
    <row r="21" spans="1:8">
      <c r="A21" s="66"/>
      <c r="B21" s="67"/>
      <c r="C21" s="30"/>
      <c r="D21" s="30" t="s">
        <v>772</v>
      </c>
      <c r="E21" s="50">
        <f>SUMIFS('[1]Banco de Dados'!$H$2:$H$1805,'[1]Banco de Dados'!$G$2:$G$1805,$B$4,'[1]Banco de Dados'!$E$2:$E$1805,"&gt;="&amp;DATE(2021,10,1),'[1]Banco de Dados'!$E$2:$E$1805,"&lt;"&amp;DATE(2021,11,1))</f>
        <v>1197.5</v>
      </c>
      <c r="F21" s="30" t="s">
        <v>25</v>
      </c>
      <c r="G21" s="57">
        <f>SUMIFS('[1]Banco de Dados'!$H$2:$H$1805,'[1]Banco de Dados'!$G$2:$G$1805,$B$4,'[1]Banco de Dados'!$F$2:$F$1805,$F21)</f>
        <v>525</v>
      </c>
      <c r="H21" s="58"/>
    </row>
    <row r="22" spans="1:8">
      <c r="A22" s="66"/>
      <c r="B22" s="67"/>
      <c r="C22" s="30"/>
      <c r="D22" s="30" t="s">
        <v>773</v>
      </c>
      <c r="E22" s="50">
        <f>SUMIFS('[1]Banco de Dados'!$H$2:$H$1805,'[1]Banco de Dados'!$G$2:$G$1805,$B$4,'[1]Banco de Dados'!$E$2:$E$1805,"&gt;="&amp;DATE(2021,11,1),'[1]Banco de Dados'!$E$2:$E$1805,"&lt;"&amp;DATE(2021,12,1))</f>
        <v>2337.5</v>
      </c>
      <c r="F22" s="30" t="s">
        <v>18</v>
      </c>
      <c r="G22" s="57">
        <f>SUMIFS('[1]Banco de Dados'!$H$2:$H$1805,'[1]Banco de Dados'!$G$2:$G$1805,$B$4,'[1]Banco de Dados'!$F$2:$F$1805,$F22)</f>
        <v>1945</v>
      </c>
      <c r="H22" s="58"/>
    </row>
    <row r="23" spans="1:8">
      <c r="A23" s="29"/>
      <c r="B23" s="30"/>
      <c r="C23" s="30"/>
      <c r="D23" s="30" t="s">
        <v>774</v>
      </c>
      <c r="E23" s="50">
        <f>SUMIFS('[1]Banco de Dados'!$H$2:$H$1805,'[1]Banco de Dados'!$G$2:$G$1805,$B$4,'[1]Banco de Dados'!$E$2:$E$1805,"&gt;="&amp;DATE(2021,12,1),'[1]Banco de Dados'!$E$2:$E$1805,"&lt;"&amp;DATE(2021,13,1))</f>
        <v>4409.5</v>
      </c>
      <c r="F23" s="30" t="s">
        <v>16</v>
      </c>
      <c r="G23" s="57">
        <f>SUMIFS('[1]Banco de Dados'!$H$2:$H$1805,'[1]Banco de Dados'!$G$2:$G$1805,$B$4,'[1]Banco de Dados'!$F$2:$F$1805,$F23)</f>
        <v>4764</v>
      </c>
      <c r="H23" s="58"/>
    </row>
    <row r="24" spans="1:8">
      <c r="A24" s="29"/>
      <c r="B24" s="30"/>
      <c r="C24" s="30"/>
      <c r="D24" s="30"/>
      <c r="E24" s="30"/>
      <c r="F24" s="30" t="s">
        <v>14</v>
      </c>
      <c r="G24" s="57">
        <f>SUMIFS('[1]Banco de Dados'!$H$2:$H$1805,'[1]Banco de Dados'!$G$2:$G$1805,$B$4,'[1]Banco de Dados'!$F$2:$F$1805,$F24)</f>
        <v>3780</v>
      </c>
      <c r="H24" s="58"/>
    </row>
    <row r="25" spans="1:8">
      <c r="A25" s="29"/>
      <c r="B25" s="30"/>
      <c r="C25" s="30"/>
      <c r="D25" s="30"/>
      <c r="E25" s="30"/>
      <c r="F25" s="30" t="s">
        <v>27</v>
      </c>
      <c r="G25" s="57">
        <f>SUMIFS('[1]Banco de Dados'!$H$2:$H$1805,'[1]Banco de Dados'!$G$2:$G$1805,$B$4,'[1]Banco de Dados'!$F$2:$F$1805,$F25)</f>
        <v>3170</v>
      </c>
      <c r="H25" s="58"/>
    </row>
    <row r="26" spans="1:8">
      <c r="A26" s="29"/>
      <c r="B26" s="30"/>
      <c r="C26" s="30"/>
      <c r="D26" s="30"/>
      <c r="E26" s="30"/>
      <c r="F26" s="30"/>
      <c r="G26" s="30"/>
      <c r="H26" s="31"/>
    </row>
    <row r="27" spans="1:8">
      <c r="A27" s="29"/>
      <c r="B27" s="30"/>
      <c r="C27" s="30"/>
      <c r="D27" s="30"/>
      <c r="E27" s="30"/>
      <c r="F27" s="47" t="s">
        <v>8</v>
      </c>
      <c r="G27" s="55" t="s">
        <v>790</v>
      </c>
      <c r="H27" s="56"/>
    </row>
    <row r="28" spans="1:8">
      <c r="A28" s="29"/>
      <c r="B28" s="30"/>
      <c r="C28" s="30"/>
      <c r="D28" s="30"/>
      <c r="E28" s="30"/>
      <c r="F28" s="30" t="s">
        <v>741</v>
      </c>
      <c r="G28" s="59">
        <f>COUNTIFS('[1]Banco de Dados'!$G$2:$G$1805,$B$4,'[1]Banco de Dados'!$I$2:$I$1805,"Norte")</f>
        <v>95</v>
      </c>
      <c r="H28" s="60"/>
    </row>
    <row r="29" spans="1:8">
      <c r="A29" s="53"/>
      <c r="B29" s="54"/>
      <c r="C29" s="54"/>
      <c r="D29" s="54"/>
      <c r="E29" s="54"/>
      <c r="F29" s="54" t="s">
        <v>738</v>
      </c>
      <c r="G29" s="61">
        <f>COUNTIFS('[1]Banco de Dados'!$G$2:$G$1805,$B$4,'[1]Banco de Dados'!$I$2:$I$1805,"Sul")</f>
        <v>72</v>
      </c>
      <c r="H29" s="62"/>
    </row>
  </sheetData>
  <mergeCells count="31">
    <mergeCell ref="G24:H24"/>
    <mergeCell ref="G25:H25"/>
    <mergeCell ref="G27:H27"/>
    <mergeCell ref="G28:H28"/>
    <mergeCell ref="G29:H29"/>
    <mergeCell ref="A17:B22"/>
    <mergeCell ref="G18:H18"/>
    <mergeCell ref="G19:H19"/>
    <mergeCell ref="G20:H20"/>
    <mergeCell ref="G21:H21"/>
    <mergeCell ref="G22:H22"/>
    <mergeCell ref="G23:H23"/>
    <mergeCell ref="G11:H11"/>
    <mergeCell ref="G12:H12"/>
    <mergeCell ref="G13:H13"/>
    <mergeCell ref="G14:H14"/>
    <mergeCell ref="G15:H15"/>
    <mergeCell ref="G16:H16"/>
    <mergeCell ref="G17:H17"/>
    <mergeCell ref="A7:B8"/>
    <mergeCell ref="C7:D8"/>
    <mergeCell ref="E7:F8"/>
    <mergeCell ref="G7:H8"/>
    <mergeCell ref="A10:H10"/>
    <mergeCell ref="A16:B16"/>
    <mergeCell ref="A1:H2"/>
    <mergeCell ref="D4:H4"/>
    <mergeCell ref="A6:B6"/>
    <mergeCell ref="C6:D6"/>
    <mergeCell ref="E6:F6"/>
    <mergeCell ref="G6:H6"/>
  </mergeCells>
  <phoneticPr fontId="5" type="noConversion"/>
  <dataValidations disablePrompts="1" count="1">
    <dataValidation type="list" sqref="B4" xr:uid="{8A5B74F7-D97E-1D41-B1BE-EFC5C5E7CDD1}">
      <formula1>"Ana,Crislane,Guga,João,Marcelo,Pedro"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7A5C-6B45-4E08-9A41-5ABFBB618C33}">
  <sheetPr>
    <tabColor rgb="FF00B050"/>
  </sheetPr>
  <dimension ref="A3:S26"/>
  <sheetViews>
    <sheetView topLeftCell="O1" zoomScale="134" zoomScaleNormal="134" workbookViewId="0">
      <selection activeCell="V14" sqref="V14"/>
    </sheetView>
  </sheetViews>
  <sheetFormatPr baseColWidth="10" defaultColWidth="8.83203125" defaultRowHeight="16"/>
  <cols>
    <col min="1" max="1" width="14.33203125" bestFit="1" customWidth="1"/>
    <col min="2" max="2" width="16" bestFit="1" customWidth="1"/>
    <col min="3" max="4" width="12" bestFit="1" customWidth="1"/>
    <col min="6" max="6" width="17.5" bestFit="1" customWidth="1"/>
    <col min="7" max="7" width="18" bestFit="1" customWidth="1"/>
    <col min="8" max="8" width="11.83203125" bestFit="1" customWidth="1"/>
    <col min="9" max="9" width="17.5" bestFit="1" customWidth="1"/>
    <col min="10" max="11" width="18.1640625" bestFit="1" customWidth="1"/>
    <col min="12" max="12" width="21.1640625" bestFit="1" customWidth="1"/>
    <col min="13" max="13" width="18" bestFit="1" customWidth="1"/>
    <col min="15" max="15" width="17.5" bestFit="1" customWidth="1"/>
    <col min="16" max="16" width="18.5" bestFit="1" customWidth="1"/>
    <col min="18" max="18" width="16.33203125" customWidth="1"/>
    <col min="19" max="19" width="18.1640625" customWidth="1"/>
  </cols>
  <sheetData>
    <row r="3" spans="1:19">
      <c r="A3" t="s">
        <v>760</v>
      </c>
      <c r="B3" t="s">
        <v>761</v>
      </c>
      <c r="C3" t="s">
        <v>750</v>
      </c>
      <c r="D3" t="s">
        <v>762</v>
      </c>
      <c r="F3" s="18" t="s">
        <v>756</v>
      </c>
      <c r="G3" t="s">
        <v>759</v>
      </c>
      <c r="I3" s="18" t="s">
        <v>756</v>
      </c>
      <c r="J3" t="s">
        <v>758</v>
      </c>
      <c r="L3" s="18" t="s">
        <v>756</v>
      </c>
      <c r="M3" t="s">
        <v>759</v>
      </c>
      <c r="O3" s="18" t="s">
        <v>756</v>
      </c>
      <c r="P3" t="s">
        <v>775</v>
      </c>
      <c r="R3" s="19" t="s">
        <v>756</v>
      </c>
      <c r="S3" s="19" t="s">
        <v>775</v>
      </c>
    </row>
    <row r="4" spans="1:19">
      <c r="A4" s="68">
        <v>352</v>
      </c>
      <c r="B4" s="21">
        <v>2.9176136363636362</v>
      </c>
      <c r="C4" s="22">
        <v>174.50568181818181</v>
      </c>
      <c r="D4" s="22">
        <v>61426</v>
      </c>
      <c r="F4" s="2" t="s">
        <v>763</v>
      </c>
      <c r="G4" s="20">
        <v>9610</v>
      </c>
      <c r="I4" s="2" t="s">
        <v>741</v>
      </c>
      <c r="J4" s="20">
        <v>235</v>
      </c>
      <c r="L4" s="2" t="s">
        <v>16</v>
      </c>
      <c r="M4" s="20">
        <v>20736</v>
      </c>
      <c r="O4" s="2" t="s">
        <v>686</v>
      </c>
      <c r="P4" s="20">
        <v>1</v>
      </c>
      <c r="R4" s="2" t="s">
        <v>686</v>
      </c>
      <c r="S4">
        <f>IFERROR(VLOOKUP(R4,$O$4:$P$26,2,0),"Não encontrado")</f>
        <v>1</v>
      </c>
    </row>
    <row r="5" spans="1:19">
      <c r="F5" s="2" t="s">
        <v>764</v>
      </c>
      <c r="G5" s="20">
        <v>7586</v>
      </c>
      <c r="I5" s="2" t="s">
        <v>738</v>
      </c>
      <c r="J5" s="20">
        <v>117</v>
      </c>
      <c r="L5" s="2" t="s">
        <v>14</v>
      </c>
      <c r="M5" s="20">
        <v>13050</v>
      </c>
      <c r="O5" s="2" t="s">
        <v>720</v>
      </c>
      <c r="P5" s="20">
        <v>1</v>
      </c>
      <c r="R5" s="2" t="s">
        <v>702</v>
      </c>
      <c r="S5" t="str">
        <f t="shared" ref="S5:S26" si="0">IFERROR(VLOOKUP(R5,$O$4:$P$26,2,0),"Não encontrado")</f>
        <v>Não encontrado</v>
      </c>
    </row>
    <row r="6" spans="1:19">
      <c r="F6" s="2" t="s">
        <v>765</v>
      </c>
      <c r="G6" s="20">
        <v>3276.5</v>
      </c>
      <c r="I6" s="2" t="s">
        <v>757</v>
      </c>
      <c r="J6" s="20">
        <v>352</v>
      </c>
      <c r="L6" s="2" t="s">
        <v>18</v>
      </c>
      <c r="M6" s="20">
        <v>8865</v>
      </c>
      <c r="O6" s="2" t="s">
        <v>690</v>
      </c>
      <c r="P6" s="20">
        <v>25</v>
      </c>
      <c r="R6" s="2" t="s">
        <v>720</v>
      </c>
      <c r="S6">
        <f t="shared" si="0"/>
        <v>1</v>
      </c>
    </row>
    <row r="7" spans="1:19">
      <c r="F7" s="2" t="s">
        <v>766</v>
      </c>
      <c r="G7" s="20">
        <v>2940.5</v>
      </c>
      <c r="L7" s="2" t="s">
        <v>757</v>
      </c>
      <c r="M7" s="20">
        <v>42651</v>
      </c>
      <c r="O7" s="2" t="s">
        <v>708</v>
      </c>
      <c r="P7" s="20">
        <v>2</v>
      </c>
      <c r="R7" s="2" t="s">
        <v>690</v>
      </c>
      <c r="S7">
        <f t="shared" si="0"/>
        <v>25</v>
      </c>
    </row>
    <row r="8" spans="1:19">
      <c r="F8" s="2" t="s">
        <v>767</v>
      </c>
      <c r="G8" s="20">
        <v>1764</v>
      </c>
      <c r="O8" s="2" t="s">
        <v>670</v>
      </c>
      <c r="P8" s="20">
        <v>33</v>
      </c>
      <c r="R8" s="2" t="s">
        <v>708</v>
      </c>
      <c r="S8">
        <f t="shared" si="0"/>
        <v>2</v>
      </c>
    </row>
    <row r="9" spans="1:19">
      <c r="F9" s="2" t="s">
        <v>768</v>
      </c>
      <c r="G9" s="20">
        <v>4550</v>
      </c>
      <c r="O9" s="2" t="s">
        <v>638</v>
      </c>
      <c r="P9" s="20">
        <v>2</v>
      </c>
      <c r="R9" s="2" t="s">
        <v>670</v>
      </c>
      <c r="S9">
        <f t="shared" si="0"/>
        <v>33</v>
      </c>
    </row>
    <row r="10" spans="1:19">
      <c r="F10" s="2" t="s">
        <v>769</v>
      </c>
      <c r="G10" s="20">
        <v>5222</v>
      </c>
      <c r="O10" s="2" t="s">
        <v>673</v>
      </c>
      <c r="P10" s="20">
        <v>3</v>
      </c>
      <c r="R10" s="2" t="s">
        <v>638</v>
      </c>
      <c r="S10">
        <f t="shared" si="0"/>
        <v>2</v>
      </c>
    </row>
    <row r="11" spans="1:19">
      <c r="F11" s="2" t="s">
        <v>770</v>
      </c>
      <c r="G11" s="20">
        <v>8263.5</v>
      </c>
      <c r="O11" s="2" t="s">
        <v>642</v>
      </c>
      <c r="P11" s="20">
        <v>34</v>
      </c>
      <c r="R11" s="2" t="s">
        <v>673</v>
      </c>
      <c r="S11">
        <f t="shared" si="0"/>
        <v>3</v>
      </c>
    </row>
    <row r="12" spans="1:19">
      <c r="F12" s="2" t="s">
        <v>771</v>
      </c>
      <c r="G12" s="20">
        <v>1533</v>
      </c>
      <c r="O12" s="2" t="s">
        <v>717</v>
      </c>
      <c r="P12" s="20">
        <v>29</v>
      </c>
      <c r="R12" s="2" t="s">
        <v>730</v>
      </c>
      <c r="S12" t="str">
        <f t="shared" si="0"/>
        <v>Não encontrado</v>
      </c>
    </row>
    <row r="13" spans="1:19">
      <c r="F13" s="2" t="s">
        <v>772</v>
      </c>
      <c r="G13" s="20">
        <v>1457</v>
      </c>
      <c r="O13" s="2" t="s">
        <v>704</v>
      </c>
      <c r="P13" s="20">
        <v>5</v>
      </c>
      <c r="R13" s="2" t="s">
        <v>642</v>
      </c>
      <c r="S13">
        <f t="shared" si="0"/>
        <v>34</v>
      </c>
    </row>
    <row r="14" spans="1:19">
      <c r="F14" s="2" t="s">
        <v>773</v>
      </c>
      <c r="G14" s="20">
        <v>4732.5</v>
      </c>
      <c r="O14" s="2" t="s">
        <v>699</v>
      </c>
      <c r="P14" s="20">
        <v>32</v>
      </c>
      <c r="R14" s="2" t="s">
        <v>684</v>
      </c>
      <c r="S14" t="str">
        <f t="shared" si="0"/>
        <v>Não encontrado</v>
      </c>
    </row>
    <row r="15" spans="1:19">
      <c r="F15" s="2" t="s">
        <v>774</v>
      </c>
      <c r="G15" s="20">
        <v>10491</v>
      </c>
      <c r="O15" s="2" t="s">
        <v>651</v>
      </c>
      <c r="P15" s="20">
        <v>38</v>
      </c>
      <c r="R15" s="2" t="s">
        <v>680</v>
      </c>
      <c r="S15" t="str">
        <f t="shared" si="0"/>
        <v>Não encontrado</v>
      </c>
    </row>
    <row r="16" spans="1:19">
      <c r="F16" s="2" t="s">
        <v>757</v>
      </c>
      <c r="G16" s="20">
        <v>61426</v>
      </c>
      <c r="O16" s="2" t="s">
        <v>633</v>
      </c>
      <c r="P16" s="20">
        <v>63</v>
      </c>
      <c r="R16" s="2" t="s">
        <v>717</v>
      </c>
      <c r="S16">
        <f t="shared" si="0"/>
        <v>29</v>
      </c>
    </row>
    <row r="17" spans="15:19">
      <c r="O17" s="2" t="s">
        <v>664</v>
      </c>
      <c r="P17" s="20">
        <v>26</v>
      </c>
      <c r="R17" s="2" t="s">
        <v>704</v>
      </c>
      <c r="S17">
        <f t="shared" si="0"/>
        <v>5</v>
      </c>
    </row>
    <row r="18" spans="15:19">
      <c r="O18" s="2" t="s">
        <v>697</v>
      </c>
      <c r="P18" s="20">
        <v>4</v>
      </c>
      <c r="R18" s="2" t="s">
        <v>699</v>
      </c>
      <c r="S18">
        <f t="shared" si="0"/>
        <v>32</v>
      </c>
    </row>
    <row r="19" spans="15:19">
      <c r="O19" s="2" t="s">
        <v>622</v>
      </c>
      <c r="P19" s="20">
        <v>54</v>
      </c>
      <c r="R19" s="2" t="s">
        <v>711</v>
      </c>
      <c r="S19" t="str">
        <f t="shared" si="0"/>
        <v>Não encontrado</v>
      </c>
    </row>
    <row r="20" spans="15:19">
      <c r="O20" s="2" t="s">
        <v>757</v>
      </c>
      <c r="P20" s="20">
        <v>352</v>
      </c>
      <c r="R20" s="2" t="s">
        <v>651</v>
      </c>
      <c r="S20">
        <f t="shared" si="0"/>
        <v>38</v>
      </c>
    </row>
    <row r="21" spans="15:19">
      <c r="R21" s="2" t="s">
        <v>633</v>
      </c>
      <c r="S21">
        <f t="shared" si="0"/>
        <v>63</v>
      </c>
    </row>
    <row r="22" spans="15:19">
      <c r="R22" s="2" t="s">
        <v>706</v>
      </c>
      <c r="S22" t="str">
        <f t="shared" si="0"/>
        <v>Não encontrado</v>
      </c>
    </row>
    <row r="23" spans="15:19">
      <c r="R23" s="2" t="s">
        <v>664</v>
      </c>
      <c r="S23">
        <f t="shared" si="0"/>
        <v>26</v>
      </c>
    </row>
    <row r="24" spans="15:19">
      <c r="R24" s="2" t="s">
        <v>659</v>
      </c>
      <c r="S24" t="str">
        <f t="shared" si="0"/>
        <v>Não encontrado</v>
      </c>
    </row>
    <row r="25" spans="15:19">
      <c r="R25" s="2" t="s">
        <v>697</v>
      </c>
      <c r="S25">
        <f t="shared" si="0"/>
        <v>4</v>
      </c>
    </row>
    <row r="26" spans="15:19">
      <c r="R26" s="2" t="s">
        <v>622</v>
      </c>
      <c r="S26">
        <f t="shared" si="0"/>
        <v>54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8440-5E5D-4C51-82AD-93143F524086}">
  <sheetPr codeName="Planilha9"/>
  <dimension ref="A1:K1805"/>
  <sheetViews>
    <sheetView showGridLines="0" zoomScale="85" zoomScaleNormal="85" workbookViewId="0">
      <selection activeCell="C2" sqref="C2"/>
    </sheetView>
  </sheetViews>
  <sheetFormatPr baseColWidth="10" defaultColWidth="8.83203125" defaultRowHeight="16"/>
  <cols>
    <col min="1" max="1" width="5.83203125" customWidth="1"/>
    <col min="2" max="2" width="14.6640625" customWidth="1"/>
    <col min="3" max="4" width="14" customWidth="1"/>
    <col min="5" max="5" width="12.1640625" customWidth="1"/>
    <col min="6" max="6" width="24.5" bestFit="1" customWidth="1"/>
    <col min="7" max="7" width="18.1640625" customWidth="1"/>
    <col min="8" max="10" width="19.1640625" customWidth="1"/>
  </cols>
  <sheetData>
    <row r="1" spans="1:11" ht="20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5" t="s">
        <v>8</v>
      </c>
      <c r="J1" s="15" t="s">
        <v>9</v>
      </c>
    </row>
    <row r="2" spans="1:11">
      <c r="A2" s="11">
        <v>1</v>
      </c>
      <c r="B2" s="7" t="s">
        <v>10</v>
      </c>
      <c r="C2" s="7">
        <v>21999202300</v>
      </c>
      <c r="D2" s="7">
        <v>2</v>
      </c>
      <c r="E2" s="12">
        <v>44197</v>
      </c>
      <c r="F2" s="7" t="s">
        <v>11</v>
      </c>
      <c r="G2" s="7" t="s">
        <v>12</v>
      </c>
      <c r="H2" s="13">
        <f>D2*VLOOKUP(F2,tabela_passeio,3,FALSE)*IF(D2&gt;1,90%,100%)</f>
        <v>45</v>
      </c>
      <c r="I2" s="7" t="str">
        <f>VLOOKUP(F2,tabela_passeio,2,FALSE)</f>
        <v>Sul</v>
      </c>
      <c r="J2" s="7" t="str">
        <f t="shared" ref="J2:J65" si="0">VLOOKUP(LEFT(C2,2)*1,tabela_DDD,3,FALSE)</f>
        <v>RJ</v>
      </c>
      <c r="K2" t="str">
        <f>LEFT(C2,2)</f>
        <v>21</v>
      </c>
    </row>
    <row r="3" spans="1:11">
      <c r="A3" s="11">
        <v>2</v>
      </c>
      <c r="B3" s="7" t="s">
        <v>13</v>
      </c>
      <c r="C3" s="7">
        <v>35988015171</v>
      </c>
      <c r="D3" s="7">
        <v>3</v>
      </c>
      <c r="E3" s="12">
        <v>44197</v>
      </c>
      <c r="F3" s="7" t="s">
        <v>14</v>
      </c>
      <c r="G3" s="7" t="s">
        <v>12</v>
      </c>
      <c r="H3" s="13">
        <f t="shared" ref="H3:H65" si="1">D3*VLOOKUP(F3,tabela_passeio,3,FALSE)*IF(D3&gt;1,90%,100%)</f>
        <v>243</v>
      </c>
      <c r="I3" s="7" t="str">
        <f t="shared" ref="I3:I65" si="2">VLOOKUP(F3,tabela_passeio,2,FALSE)</f>
        <v>Norte</v>
      </c>
      <c r="J3" s="7" t="str">
        <f t="shared" si="0"/>
        <v>MG</v>
      </c>
      <c r="K3" t="str">
        <f t="shared" ref="K3:K66" si="3">LEFT(C3,2)</f>
        <v>35</v>
      </c>
    </row>
    <row r="4" spans="1:11">
      <c r="A4" s="11">
        <v>3</v>
      </c>
      <c r="B4" s="7" t="s">
        <v>15</v>
      </c>
      <c r="C4" s="7">
        <v>11957414380</v>
      </c>
      <c r="D4" s="7">
        <v>2</v>
      </c>
      <c r="E4" s="12">
        <v>44197</v>
      </c>
      <c r="F4" s="7" t="s">
        <v>16</v>
      </c>
      <c r="G4" s="7" t="s">
        <v>12</v>
      </c>
      <c r="H4" s="13">
        <f t="shared" si="1"/>
        <v>216</v>
      </c>
      <c r="I4" s="7" t="str">
        <f t="shared" si="2"/>
        <v>Norte</v>
      </c>
      <c r="J4" s="7" t="str">
        <f t="shared" si="0"/>
        <v>SP</v>
      </c>
      <c r="K4" t="str">
        <f t="shared" si="3"/>
        <v>11</v>
      </c>
    </row>
    <row r="5" spans="1:11">
      <c r="A5" s="11">
        <v>4</v>
      </c>
      <c r="B5" s="7" t="s">
        <v>17</v>
      </c>
      <c r="C5" s="7">
        <v>16994129964</v>
      </c>
      <c r="D5" s="7">
        <v>4</v>
      </c>
      <c r="E5" s="12">
        <v>44197</v>
      </c>
      <c r="F5" s="7" t="s">
        <v>18</v>
      </c>
      <c r="G5" s="7" t="s">
        <v>19</v>
      </c>
      <c r="H5" s="13">
        <f t="shared" si="1"/>
        <v>180</v>
      </c>
      <c r="I5" s="7" t="str">
        <f t="shared" si="2"/>
        <v>Norte</v>
      </c>
      <c r="J5" s="7" t="str">
        <f t="shared" si="0"/>
        <v>SP</v>
      </c>
      <c r="K5" t="str">
        <f t="shared" si="3"/>
        <v>16</v>
      </c>
    </row>
    <row r="6" spans="1:11">
      <c r="A6" s="11">
        <v>5</v>
      </c>
      <c r="B6" s="7" t="s">
        <v>20</v>
      </c>
      <c r="C6" s="7">
        <v>51989666574</v>
      </c>
      <c r="D6" s="7">
        <v>3</v>
      </c>
      <c r="E6" s="12">
        <v>44197</v>
      </c>
      <c r="F6" s="7" t="s">
        <v>18</v>
      </c>
      <c r="G6" s="7" t="s">
        <v>21</v>
      </c>
      <c r="H6" s="13">
        <f t="shared" si="1"/>
        <v>135</v>
      </c>
      <c r="I6" s="7" t="str">
        <f t="shared" si="2"/>
        <v>Norte</v>
      </c>
      <c r="J6" s="7" t="str">
        <f t="shared" si="0"/>
        <v>RS</v>
      </c>
      <c r="K6" t="str">
        <f t="shared" si="3"/>
        <v>51</v>
      </c>
    </row>
    <row r="7" spans="1:11">
      <c r="A7" s="11">
        <v>6</v>
      </c>
      <c r="B7" s="7" t="s">
        <v>22</v>
      </c>
      <c r="C7" s="7">
        <v>35999964907</v>
      </c>
      <c r="D7" s="7">
        <v>4</v>
      </c>
      <c r="E7" s="12">
        <v>44197</v>
      </c>
      <c r="F7" s="7" t="s">
        <v>23</v>
      </c>
      <c r="G7" s="7" t="s">
        <v>19</v>
      </c>
      <c r="H7" s="13">
        <f t="shared" si="1"/>
        <v>324</v>
      </c>
      <c r="I7" s="7" t="str">
        <f t="shared" si="2"/>
        <v>Sul</v>
      </c>
      <c r="J7" s="7" t="str">
        <f t="shared" si="0"/>
        <v>MG</v>
      </c>
      <c r="K7" t="str">
        <f t="shared" si="3"/>
        <v>35</v>
      </c>
    </row>
    <row r="8" spans="1:11">
      <c r="A8" s="11">
        <v>7</v>
      </c>
      <c r="B8" s="7" t="s">
        <v>24</v>
      </c>
      <c r="C8" s="7">
        <v>21999851487</v>
      </c>
      <c r="D8" s="7">
        <v>2</v>
      </c>
      <c r="E8" s="12">
        <v>44197</v>
      </c>
      <c r="F8" s="7" t="s">
        <v>25</v>
      </c>
      <c r="G8" s="7" t="s">
        <v>21</v>
      </c>
      <c r="H8" s="13">
        <f t="shared" si="1"/>
        <v>63</v>
      </c>
      <c r="I8" s="7" t="str">
        <f t="shared" si="2"/>
        <v>Norte</v>
      </c>
      <c r="J8" s="7" t="str">
        <f t="shared" si="0"/>
        <v>RJ</v>
      </c>
      <c r="K8" t="str">
        <f t="shared" si="3"/>
        <v>21</v>
      </c>
    </row>
    <row r="9" spans="1:11">
      <c r="A9" s="11">
        <v>8</v>
      </c>
      <c r="B9" s="7" t="s">
        <v>26</v>
      </c>
      <c r="C9" s="7">
        <v>31983233898</v>
      </c>
      <c r="D9" s="7">
        <v>1</v>
      </c>
      <c r="E9" s="12">
        <v>44197</v>
      </c>
      <c r="F9" s="7" t="s">
        <v>27</v>
      </c>
      <c r="G9" s="7" t="s">
        <v>28</v>
      </c>
      <c r="H9" s="13">
        <f t="shared" si="1"/>
        <v>100</v>
      </c>
      <c r="I9" s="7" t="str">
        <f t="shared" si="2"/>
        <v>Norte</v>
      </c>
      <c r="J9" s="7" t="str">
        <f t="shared" si="0"/>
        <v>MG</v>
      </c>
      <c r="K9" t="str">
        <f t="shared" si="3"/>
        <v>31</v>
      </c>
    </row>
    <row r="10" spans="1:11">
      <c r="A10" s="11">
        <v>9</v>
      </c>
      <c r="B10" s="7" t="s">
        <v>29</v>
      </c>
      <c r="C10" s="7">
        <v>21996377949</v>
      </c>
      <c r="D10" s="7">
        <v>4</v>
      </c>
      <c r="E10" s="12">
        <v>44197</v>
      </c>
      <c r="F10" s="7" t="s">
        <v>18</v>
      </c>
      <c r="G10" s="7" t="s">
        <v>12</v>
      </c>
      <c r="H10" s="13">
        <f t="shared" si="1"/>
        <v>180</v>
      </c>
      <c r="I10" s="7" t="str">
        <f t="shared" si="2"/>
        <v>Norte</v>
      </c>
      <c r="J10" s="7" t="str">
        <f t="shared" si="0"/>
        <v>RJ</v>
      </c>
      <c r="K10" t="str">
        <f t="shared" si="3"/>
        <v>21</v>
      </c>
    </row>
    <row r="11" spans="1:11">
      <c r="A11" s="11">
        <v>10</v>
      </c>
      <c r="B11" s="7" t="s">
        <v>20</v>
      </c>
      <c r="C11" s="7">
        <v>21981337019</v>
      </c>
      <c r="D11" s="7">
        <v>4</v>
      </c>
      <c r="E11" s="12">
        <v>44198</v>
      </c>
      <c r="F11" s="7" t="s">
        <v>11</v>
      </c>
      <c r="G11" s="7" t="s">
        <v>30</v>
      </c>
      <c r="H11" s="13">
        <f t="shared" si="1"/>
        <v>90</v>
      </c>
      <c r="I11" s="7" t="str">
        <f t="shared" si="2"/>
        <v>Sul</v>
      </c>
      <c r="J11" s="7" t="str">
        <f t="shared" si="0"/>
        <v>RJ</v>
      </c>
      <c r="K11" t="str">
        <f t="shared" si="3"/>
        <v>21</v>
      </c>
    </row>
    <row r="12" spans="1:11">
      <c r="A12" s="11">
        <v>11</v>
      </c>
      <c r="B12" s="7" t="s">
        <v>31</v>
      </c>
      <c r="C12" s="7">
        <v>81979141814</v>
      </c>
      <c r="D12" s="7">
        <v>2</v>
      </c>
      <c r="E12" s="12">
        <v>44198</v>
      </c>
      <c r="F12" s="7" t="s">
        <v>14</v>
      </c>
      <c r="G12" s="7" t="s">
        <v>30</v>
      </c>
      <c r="H12" s="13">
        <f t="shared" si="1"/>
        <v>162</v>
      </c>
      <c r="I12" s="7" t="str">
        <f t="shared" si="2"/>
        <v>Norte</v>
      </c>
      <c r="J12" s="7" t="str">
        <f t="shared" si="0"/>
        <v>PE</v>
      </c>
      <c r="K12" t="str">
        <f t="shared" si="3"/>
        <v>81</v>
      </c>
    </row>
    <row r="13" spans="1:11">
      <c r="A13" s="11">
        <v>12</v>
      </c>
      <c r="B13" s="7" t="s">
        <v>32</v>
      </c>
      <c r="C13" s="7">
        <v>21980870132</v>
      </c>
      <c r="D13" s="7">
        <v>4</v>
      </c>
      <c r="E13" s="12">
        <v>44198</v>
      </c>
      <c r="F13" s="7" t="s">
        <v>18</v>
      </c>
      <c r="G13" s="7" t="s">
        <v>19</v>
      </c>
      <c r="H13" s="13">
        <f t="shared" si="1"/>
        <v>180</v>
      </c>
      <c r="I13" s="7" t="str">
        <f t="shared" si="2"/>
        <v>Norte</v>
      </c>
      <c r="J13" s="7" t="str">
        <f t="shared" si="0"/>
        <v>RJ</v>
      </c>
      <c r="K13" t="str">
        <f t="shared" si="3"/>
        <v>21</v>
      </c>
    </row>
    <row r="14" spans="1:11">
      <c r="A14" s="11">
        <v>13</v>
      </c>
      <c r="B14" s="7" t="s">
        <v>33</v>
      </c>
      <c r="C14" s="7">
        <v>15997975994</v>
      </c>
      <c r="D14" s="7">
        <v>2</v>
      </c>
      <c r="E14" s="12">
        <v>44198</v>
      </c>
      <c r="F14" s="7" t="s">
        <v>18</v>
      </c>
      <c r="G14" s="7" t="s">
        <v>34</v>
      </c>
      <c r="H14" s="13">
        <f t="shared" si="1"/>
        <v>90</v>
      </c>
      <c r="I14" s="7" t="str">
        <f t="shared" si="2"/>
        <v>Norte</v>
      </c>
      <c r="J14" s="7" t="str">
        <f t="shared" si="0"/>
        <v>SP</v>
      </c>
      <c r="K14" t="str">
        <f t="shared" si="3"/>
        <v>15</v>
      </c>
    </row>
    <row r="15" spans="1:11">
      <c r="A15" s="11">
        <v>14</v>
      </c>
      <c r="B15" s="7" t="s">
        <v>35</v>
      </c>
      <c r="C15" s="7">
        <v>71993670792</v>
      </c>
      <c r="D15" s="7">
        <v>1</v>
      </c>
      <c r="E15" s="12">
        <v>44198</v>
      </c>
      <c r="F15" s="7" t="s">
        <v>36</v>
      </c>
      <c r="G15" s="7" t="s">
        <v>28</v>
      </c>
      <c r="H15" s="13">
        <f t="shared" si="1"/>
        <v>25</v>
      </c>
      <c r="I15" s="7" t="str">
        <f t="shared" si="2"/>
        <v>Norte</v>
      </c>
      <c r="J15" s="7" t="str">
        <f t="shared" si="0"/>
        <v>BA</v>
      </c>
      <c r="K15" t="str">
        <f t="shared" si="3"/>
        <v>71</v>
      </c>
    </row>
    <row r="16" spans="1:11">
      <c r="A16" s="11">
        <v>15</v>
      </c>
      <c r="B16" s="7" t="s">
        <v>37</v>
      </c>
      <c r="C16" s="7">
        <v>41968220048</v>
      </c>
      <c r="D16" s="7">
        <v>2</v>
      </c>
      <c r="E16" s="12">
        <v>44198</v>
      </c>
      <c r="F16" s="7" t="s">
        <v>38</v>
      </c>
      <c r="G16" s="7" t="s">
        <v>34</v>
      </c>
      <c r="H16" s="13">
        <f t="shared" si="1"/>
        <v>90</v>
      </c>
      <c r="I16" s="7" t="str">
        <f t="shared" si="2"/>
        <v>Sul</v>
      </c>
      <c r="J16" s="7" t="str">
        <f t="shared" si="0"/>
        <v>PR</v>
      </c>
      <c r="K16" t="str">
        <f t="shared" si="3"/>
        <v>41</v>
      </c>
    </row>
    <row r="17" spans="1:11">
      <c r="A17" s="11">
        <v>16</v>
      </c>
      <c r="B17" s="7" t="s">
        <v>39</v>
      </c>
      <c r="C17" s="7">
        <v>21998377429</v>
      </c>
      <c r="D17" s="7">
        <v>10</v>
      </c>
      <c r="E17" s="12">
        <v>44198</v>
      </c>
      <c r="F17" s="7" t="s">
        <v>40</v>
      </c>
      <c r="G17" s="7" t="s">
        <v>34</v>
      </c>
      <c r="H17" s="13">
        <f t="shared" si="1"/>
        <v>720</v>
      </c>
      <c r="I17" s="7" t="str">
        <f t="shared" si="2"/>
        <v>Sul</v>
      </c>
      <c r="J17" s="7" t="str">
        <f t="shared" si="0"/>
        <v>RJ</v>
      </c>
      <c r="K17" t="str">
        <f t="shared" si="3"/>
        <v>21</v>
      </c>
    </row>
    <row r="18" spans="1:11">
      <c r="A18" s="11">
        <v>17</v>
      </c>
      <c r="B18" s="7" t="s">
        <v>41</v>
      </c>
      <c r="C18" s="7">
        <v>31964844585</v>
      </c>
      <c r="D18" s="7">
        <v>2</v>
      </c>
      <c r="E18" s="12">
        <v>44198</v>
      </c>
      <c r="F18" s="7" t="s">
        <v>27</v>
      </c>
      <c r="G18" s="7" t="s">
        <v>34</v>
      </c>
      <c r="H18" s="13">
        <f t="shared" si="1"/>
        <v>180</v>
      </c>
      <c r="I18" s="7" t="str">
        <f t="shared" si="2"/>
        <v>Norte</v>
      </c>
      <c r="J18" s="7" t="str">
        <f t="shared" si="0"/>
        <v>MG</v>
      </c>
      <c r="K18" t="str">
        <f t="shared" si="3"/>
        <v>31</v>
      </c>
    </row>
    <row r="19" spans="1:11">
      <c r="A19" s="11">
        <v>18</v>
      </c>
      <c r="B19" s="7" t="s">
        <v>42</v>
      </c>
      <c r="C19" s="7">
        <v>31991464926</v>
      </c>
      <c r="D19" s="7">
        <v>1</v>
      </c>
      <c r="E19" s="12">
        <v>44198</v>
      </c>
      <c r="F19" s="7" t="s">
        <v>16</v>
      </c>
      <c r="G19" s="7" t="s">
        <v>30</v>
      </c>
      <c r="H19" s="13">
        <f t="shared" si="1"/>
        <v>120</v>
      </c>
      <c r="I19" s="7" t="str">
        <f t="shared" si="2"/>
        <v>Norte</v>
      </c>
      <c r="J19" s="7" t="str">
        <f t="shared" si="0"/>
        <v>MG</v>
      </c>
      <c r="K19" t="str">
        <f t="shared" si="3"/>
        <v>31</v>
      </c>
    </row>
    <row r="20" spans="1:11">
      <c r="A20" s="11">
        <v>19</v>
      </c>
      <c r="B20" s="7" t="s">
        <v>43</v>
      </c>
      <c r="C20" s="7">
        <v>19983539230</v>
      </c>
      <c r="D20" s="7">
        <v>3</v>
      </c>
      <c r="E20" s="12">
        <v>44198</v>
      </c>
      <c r="F20" s="7" t="s">
        <v>44</v>
      </c>
      <c r="G20" s="7" t="s">
        <v>34</v>
      </c>
      <c r="H20" s="13">
        <f t="shared" si="1"/>
        <v>135</v>
      </c>
      <c r="I20" s="7" t="str">
        <f t="shared" si="2"/>
        <v>Sul</v>
      </c>
      <c r="J20" s="7" t="str">
        <f t="shared" si="0"/>
        <v>SP</v>
      </c>
      <c r="K20" t="str">
        <f t="shared" si="3"/>
        <v>19</v>
      </c>
    </row>
    <row r="21" spans="1:11">
      <c r="A21" s="11">
        <v>20</v>
      </c>
      <c r="B21" s="7" t="s">
        <v>45</v>
      </c>
      <c r="C21" s="7">
        <v>31988528747</v>
      </c>
      <c r="D21" s="7">
        <v>2</v>
      </c>
      <c r="E21" s="12">
        <v>44199</v>
      </c>
      <c r="F21" s="7" t="s">
        <v>14</v>
      </c>
      <c r="G21" s="7" t="s">
        <v>30</v>
      </c>
      <c r="H21" s="13">
        <f t="shared" si="1"/>
        <v>162</v>
      </c>
      <c r="I21" s="7" t="str">
        <f t="shared" si="2"/>
        <v>Norte</v>
      </c>
      <c r="J21" s="7" t="str">
        <f t="shared" si="0"/>
        <v>MG</v>
      </c>
      <c r="K21" t="str">
        <f t="shared" si="3"/>
        <v>31</v>
      </c>
    </row>
    <row r="22" spans="1:11">
      <c r="A22" s="11">
        <v>21</v>
      </c>
      <c r="B22" s="7" t="s">
        <v>46</v>
      </c>
      <c r="C22" s="7">
        <v>31989188448</v>
      </c>
      <c r="D22" s="7">
        <v>1</v>
      </c>
      <c r="E22" s="12">
        <v>44199</v>
      </c>
      <c r="F22" s="7" t="s">
        <v>18</v>
      </c>
      <c r="G22" s="7" t="s">
        <v>30</v>
      </c>
      <c r="H22" s="13">
        <f t="shared" si="1"/>
        <v>50</v>
      </c>
      <c r="I22" s="7" t="str">
        <f t="shared" si="2"/>
        <v>Norte</v>
      </c>
      <c r="J22" s="7" t="str">
        <f t="shared" si="0"/>
        <v>MG</v>
      </c>
      <c r="K22" t="str">
        <f t="shared" si="3"/>
        <v>31</v>
      </c>
    </row>
    <row r="23" spans="1:11">
      <c r="A23" s="11">
        <v>22</v>
      </c>
      <c r="B23" s="7" t="s">
        <v>47</v>
      </c>
      <c r="C23" s="7">
        <v>31992304106</v>
      </c>
      <c r="D23" s="7">
        <v>3</v>
      </c>
      <c r="E23" s="12">
        <v>44199</v>
      </c>
      <c r="F23" s="7" t="s">
        <v>14</v>
      </c>
      <c r="G23" s="7" t="s">
        <v>12</v>
      </c>
      <c r="H23" s="13">
        <f t="shared" si="1"/>
        <v>243</v>
      </c>
      <c r="I23" s="7" t="str">
        <f t="shared" si="2"/>
        <v>Norte</v>
      </c>
      <c r="J23" s="7" t="str">
        <f t="shared" si="0"/>
        <v>MG</v>
      </c>
      <c r="K23" t="str">
        <f t="shared" si="3"/>
        <v>31</v>
      </c>
    </row>
    <row r="24" spans="1:11">
      <c r="A24" s="11">
        <v>23</v>
      </c>
      <c r="B24" s="7" t="s">
        <v>48</v>
      </c>
      <c r="C24" s="7">
        <v>19997388193</v>
      </c>
      <c r="D24" s="7">
        <v>1</v>
      </c>
      <c r="E24" s="12">
        <v>44199</v>
      </c>
      <c r="F24" s="7" t="s">
        <v>16</v>
      </c>
      <c r="G24" s="7" t="s">
        <v>34</v>
      </c>
      <c r="H24" s="13">
        <f t="shared" si="1"/>
        <v>120</v>
      </c>
      <c r="I24" s="7" t="str">
        <f t="shared" si="2"/>
        <v>Norte</v>
      </c>
      <c r="J24" s="7" t="str">
        <f t="shared" si="0"/>
        <v>SP</v>
      </c>
      <c r="K24" t="str">
        <f t="shared" si="3"/>
        <v>19</v>
      </c>
    </row>
    <row r="25" spans="1:11">
      <c r="A25" s="11">
        <v>24</v>
      </c>
      <c r="B25" s="7" t="s">
        <v>49</v>
      </c>
      <c r="C25" s="7">
        <v>21994693937</v>
      </c>
      <c r="D25" s="7">
        <v>2</v>
      </c>
      <c r="E25" s="12">
        <v>44199</v>
      </c>
      <c r="F25" s="7" t="s">
        <v>16</v>
      </c>
      <c r="G25" s="7" t="s">
        <v>12</v>
      </c>
      <c r="H25" s="13">
        <f t="shared" si="1"/>
        <v>216</v>
      </c>
      <c r="I25" s="7" t="str">
        <f t="shared" si="2"/>
        <v>Norte</v>
      </c>
      <c r="J25" s="7" t="str">
        <f t="shared" si="0"/>
        <v>RJ</v>
      </c>
      <c r="K25" t="str">
        <f t="shared" si="3"/>
        <v>21</v>
      </c>
    </row>
    <row r="26" spans="1:11">
      <c r="A26" s="11">
        <v>25</v>
      </c>
      <c r="B26" s="7" t="s">
        <v>50</v>
      </c>
      <c r="C26" s="7">
        <v>11989603383</v>
      </c>
      <c r="D26" s="7">
        <v>3</v>
      </c>
      <c r="E26" s="12">
        <v>44199</v>
      </c>
      <c r="F26" s="7" t="s">
        <v>18</v>
      </c>
      <c r="G26" s="7" t="s">
        <v>21</v>
      </c>
      <c r="H26" s="13">
        <f t="shared" si="1"/>
        <v>135</v>
      </c>
      <c r="I26" s="7" t="str">
        <f t="shared" si="2"/>
        <v>Norte</v>
      </c>
      <c r="J26" s="7" t="str">
        <f t="shared" si="0"/>
        <v>SP</v>
      </c>
      <c r="K26" t="str">
        <f t="shared" si="3"/>
        <v>11</v>
      </c>
    </row>
    <row r="27" spans="1:11">
      <c r="A27" s="11">
        <v>26</v>
      </c>
      <c r="B27" s="7" t="s">
        <v>51</v>
      </c>
      <c r="C27" s="7">
        <v>61980192201</v>
      </c>
      <c r="D27" s="7">
        <v>4</v>
      </c>
      <c r="E27" s="12">
        <v>44199</v>
      </c>
      <c r="F27" s="7" t="s">
        <v>16</v>
      </c>
      <c r="G27" s="7" t="s">
        <v>30</v>
      </c>
      <c r="H27" s="13">
        <f t="shared" si="1"/>
        <v>432</v>
      </c>
      <c r="I27" s="7" t="str">
        <f t="shared" si="2"/>
        <v>Norte</v>
      </c>
      <c r="J27" s="7" t="str">
        <f t="shared" si="0"/>
        <v>DF</v>
      </c>
      <c r="K27" t="str">
        <f t="shared" si="3"/>
        <v>61</v>
      </c>
    </row>
    <row r="28" spans="1:11">
      <c r="A28" s="11">
        <v>27</v>
      </c>
      <c r="B28" s="7" t="s">
        <v>52</v>
      </c>
      <c r="C28" s="7">
        <v>31964253655</v>
      </c>
      <c r="D28" s="7">
        <v>3</v>
      </c>
      <c r="E28" s="12">
        <v>44199</v>
      </c>
      <c r="F28" s="7" t="s">
        <v>53</v>
      </c>
      <c r="G28" s="7" t="s">
        <v>34</v>
      </c>
      <c r="H28" s="13">
        <f t="shared" si="1"/>
        <v>67.5</v>
      </c>
      <c r="I28" s="7" t="str">
        <f t="shared" si="2"/>
        <v>Norte</v>
      </c>
      <c r="J28" s="7" t="str">
        <f t="shared" si="0"/>
        <v>MG</v>
      </c>
      <c r="K28" t="str">
        <f t="shared" si="3"/>
        <v>31</v>
      </c>
    </row>
    <row r="29" spans="1:11">
      <c r="A29" s="11">
        <v>28</v>
      </c>
      <c r="B29" s="7" t="s">
        <v>54</v>
      </c>
      <c r="C29" s="7">
        <v>21990059769</v>
      </c>
      <c r="D29" s="7">
        <v>3</v>
      </c>
      <c r="E29" s="12">
        <v>44199</v>
      </c>
      <c r="F29" s="7" t="s">
        <v>55</v>
      </c>
      <c r="G29" s="7" t="s">
        <v>28</v>
      </c>
      <c r="H29" s="13">
        <f t="shared" si="1"/>
        <v>67.5</v>
      </c>
      <c r="I29" s="7" t="str">
        <f t="shared" si="2"/>
        <v>Norte</v>
      </c>
      <c r="J29" s="7" t="str">
        <f t="shared" si="0"/>
        <v>RJ</v>
      </c>
      <c r="K29" t="str">
        <f t="shared" si="3"/>
        <v>21</v>
      </c>
    </row>
    <row r="30" spans="1:11">
      <c r="A30" s="11">
        <v>29</v>
      </c>
      <c r="B30" s="7" t="s">
        <v>56</v>
      </c>
      <c r="C30" s="7">
        <v>21998382092</v>
      </c>
      <c r="D30" s="7">
        <v>4</v>
      </c>
      <c r="E30" s="12">
        <v>44200</v>
      </c>
      <c r="F30" s="7" t="s">
        <v>16</v>
      </c>
      <c r="G30" s="7" t="s">
        <v>12</v>
      </c>
      <c r="H30" s="13">
        <f t="shared" si="1"/>
        <v>432</v>
      </c>
      <c r="I30" s="7" t="str">
        <f t="shared" si="2"/>
        <v>Norte</v>
      </c>
      <c r="J30" s="7" t="str">
        <f t="shared" si="0"/>
        <v>RJ</v>
      </c>
      <c r="K30" t="str">
        <f t="shared" si="3"/>
        <v>21</v>
      </c>
    </row>
    <row r="31" spans="1:11">
      <c r="A31" s="11">
        <v>30</v>
      </c>
      <c r="B31" s="7" t="s">
        <v>57</v>
      </c>
      <c r="C31" s="7">
        <v>11965138754</v>
      </c>
      <c r="D31" s="7">
        <v>2</v>
      </c>
      <c r="E31" s="12">
        <v>44200</v>
      </c>
      <c r="F31" s="7" t="s">
        <v>14</v>
      </c>
      <c r="G31" s="7" t="s">
        <v>30</v>
      </c>
      <c r="H31" s="13">
        <f t="shared" si="1"/>
        <v>162</v>
      </c>
      <c r="I31" s="7" t="str">
        <f t="shared" si="2"/>
        <v>Norte</v>
      </c>
      <c r="J31" s="7" t="str">
        <f t="shared" si="0"/>
        <v>SP</v>
      </c>
      <c r="K31" t="str">
        <f t="shared" si="3"/>
        <v>11</v>
      </c>
    </row>
    <row r="32" spans="1:11">
      <c r="A32" s="11">
        <v>31</v>
      </c>
      <c r="B32" s="7" t="s">
        <v>58</v>
      </c>
      <c r="C32" s="7">
        <v>71976080029</v>
      </c>
      <c r="D32" s="7">
        <v>1</v>
      </c>
      <c r="E32" s="12">
        <v>44200</v>
      </c>
      <c r="F32" s="7" t="s">
        <v>14</v>
      </c>
      <c r="G32" s="7" t="s">
        <v>19</v>
      </c>
      <c r="H32" s="13">
        <f t="shared" si="1"/>
        <v>90</v>
      </c>
      <c r="I32" s="7" t="str">
        <f t="shared" si="2"/>
        <v>Norte</v>
      </c>
      <c r="J32" s="7" t="str">
        <f t="shared" si="0"/>
        <v>BA</v>
      </c>
      <c r="K32" t="str">
        <f t="shared" si="3"/>
        <v>71</v>
      </c>
    </row>
    <row r="33" spans="1:11">
      <c r="A33" s="11">
        <v>32</v>
      </c>
      <c r="B33" s="7" t="s">
        <v>59</v>
      </c>
      <c r="C33" s="7">
        <v>11968435523</v>
      </c>
      <c r="D33" s="7">
        <v>4</v>
      </c>
      <c r="E33" s="12">
        <v>44200</v>
      </c>
      <c r="F33" s="7" t="s">
        <v>18</v>
      </c>
      <c r="G33" s="7" t="s">
        <v>19</v>
      </c>
      <c r="H33" s="13">
        <f t="shared" si="1"/>
        <v>180</v>
      </c>
      <c r="I33" s="7" t="str">
        <f t="shared" si="2"/>
        <v>Norte</v>
      </c>
      <c r="J33" s="7" t="str">
        <f t="shared" si="0"/>
        <v>SP</v>
      </c>
      <c r="K33" t="str">
        <f t="shared" si="3"/>
        <v>11</v>
      </c>
    </row>
    <row r="34" spans="1:11">
      <c r="A34" s="11">
        <v>33</v>
      </c>
      <c r="B34" s="7" t="s">
        <v>60</v>
      </c>
      <c r="C34" s="7">
        <v>61974672201</v>
      </c>
      <c r="D34" s="7">
        <v>1</v>
      </c>
      <c r="E34" s="12">
        <v>44200</v>
      </c>
      <c r="F34" s="7" t="s">
        <v>23</v>
      </c>
      <c r="G34" s="7" t="s">
        <v>34</v>
      </c>
      <c r="H34" s="13">
        <f t="shared" si="1"/>
        <v>90</v>
      </c>
      <c r="I34" s="7" t="str">
        <f t="shared" si="2"/>
        <v>Sul</v>
      </c>
      <c r="J34" s="7" t="str">
        <f t="shared" si="0"/>
        <v>DF</v>
      </c>
      <c r="K34" t="str">
        <f t="shared" si="3"/>
        <v>61</v>
      </c>
    </row>
    <row r="35" spans="1:11">
      <c r="A35" s="11">
        <v>34</v>
      </c>
      <c r="B35" s="7" t="s">
        <v>61</v>
      </c>
      <c r="C35" s="7">
        <v>31972180283</v>
      </c>
      <c r="D35" s="7">
        <v>4</v>
      </c>
      <c r="E35" s="12">
        <v>44200</v>
      </c>
      <c r="F35" s="7" t="s">
        <v>14</v>
      </c>
      <c r="G35" s="7" t="s">
        <v>21</v>
      </c>
      <c r="H35" s="13">
        <f t="shared" si="1"/>
        <v>324</v>
      </c>
      <c r="I35" s="7" t="str">
        <f t="shared" si="2"/>
        <v>Norte</v>
      </c>
      <c r="J35" s="7" t="str">
        <f t="shared" si="0"/>
        <v>MG</v>
      </c>
      <c r="K35" t="str">
        <f t="shared" si="3"/>
        <v>31</v>
      </c>
    </row>
    <row r="36" spans="1:11">
      <c r="A36" s="11">
        <v>35</v>
      </c>
      <c r="B36" s="7" t="s">
        <v>62</v>
      </c>
      <c r="C36" s="7">
        <v>11972275729</v>
      </c>
      <c r="D36" s="7">
        <v>3</v>
      </c>
      <c r="E36" s="12">
        <v>44200</v>
      </c>
      <c r="F36" s="7" t="s">
        <v>40</v>
      </c>
      <c r="G36" s="7" t="s">
        <v>19</v>
      </c>
      <c r="H36" s="13">
        <f t="shared" si="1"/>
        <v>216</v>
      </c>
      <c r="I36" s="7" t="str">
        <f t="shared" si="2"/>
        <v>Sul</v>
      </c>
      <c r="J36" s="7" t="str">
        <f t="shared" si="0"/>
        <v>SP</v>
      </c>
      <c r="K36" t="str">
        <f t="shared" si="3"/>
        <v>11</v>
      </c>
    </row>
    <row r="37" spans="1:11">
      <c r="A37" s="11">
        <v>36</v>
      </c>
      <c r="B37" s="7" t="s">
        <v>37</v>
      </c>
      <c r="C37" s="7">
        <v>11975149481</v>
      </c>
      <c r="D37" s="7">
        <v>4</v>
      </c>
      <c r="E37" s="12">
        <v>44200</v>
      </c>
      <c r="F37" s="7" t="s">
        <v>63</v>
      </c>
      <c r="G37" s="7" t="s">
        <v>28</v>
      </c>
      <c r="H37" s="13">
        <f t="shared" si="1"/>
        <v>360</v>
      </c>
      <c r="I37" s="7" t="str">
        <f t="shared" si="2"/>
        <v>Sul</v>
      </c>
      <c r="J37" s="7" t="str">
        <f t="shared" si="0"/>
        <v>SP</v>
      </c>
      <c r="K37" t="str">
        <f t="shared" si="3"/>
        <v>11</v>
      </c>
    </row>
    <row r="38" spans="1:11">
      <c r="A38" s="11">
        <v>37</v>
      </c>
      <c r="B38" s="7" t="s">
        <v>64</v>
      </c>
      <c r="C38" s="7">
        <v>11967710812</v>
      </c>
      <c r="D38" s="7">
        <v>2</v>
      </c>
      <c r="E38" s="12">
        <v>44200</v>
      </c>
      <c r="F38" s="7" t="s">
        <v>14</v>
      </c>
      <c r="G38" s="7" t="s">
        <v>21</v>
      </c>
      <c r="H38" s="13">
        <f t="shared" si="1"/>
        <v>162</v>
      </c>
      <c r="I38" s="7" t="str">
        <f t="shared" si="2"/>
        <v>Norte</v>
      </c>
      <c r="J38" s="7" t="str">
        <f t="shared" si="0"/>
        <v>SP</v>
      </c>
      <c r="K38" t="str">
        <f t="shared" si="3"/>
        <v>11</v>
      </c>
    </row>
    <row r="39" spans="1:11">
      <c r="A39" s="11">
        <v>38</v>
      </c>
      <c r="B39" s="7" t="s">
        <v>65</v>
      </c>
      <c r="C39" s="7">
        <v>41991904012</v>
      </c>
      <c r="D39" s="7">
        <v>4</v>
      </c>
      <c r="E39" s="12">
        <v>44200</v>
      </c>
      <c r="F39" s="7" t="s">
        <v>11</v>
      </c>
      <c r="G39" s="7" t="s">
        <v>19</v>
      </c>
      <c r="H39" s="13">
        <f t="shared" si="1"/>
        <v>90</v>
      </c>
      <c r="I39" s="7" t="str">
        <f t="shared" si="2"/>
        <v>Sul</v>
      </c>
      <c r="J39" s="7" t="str">
        <f t="shared" si="0"/>
        <v>PR</v>
      </c>
      <c r="K39" t="str">
        <f t="shared" si="3"/>
        <v>41</v>
      </c>
    </row>
    <row r="40" spans="1:11">
      <c r="A40" s="11">
        <v>39</v>
      </c>
      <c r="B40" s="7" t="s">
        <v>66</v>
      </c>
      <c r="C40" s="7">
        <v>91992169639</v>
      </c>
      <c r="D40" s="7">
        <v>2</v>
      </c>
      <c r="E40" s="12">
        <v>44200</v>
      </c>
      <c r="F40" s="7" t="s">
        <v>25</v>
      </c>
      <c r="G40" s="7" t="s">
        <v>30</v>
      </c>
      <c r="H40" s="13">
        <f t="shared" si="1"/>
        <v>63</v>
      </c>
      <c r="I40" s="7" t="str">
        <f t="shared" si="2"/>
        <v>Norte</v>
      </c>
      <c r="J40" s="7" t="str">
        <f t="shared" si="0"/>
        <v>PA</v>
      </c>
      <c r="K40" t="str">
        <f t="shared" si="3"/>
        <v>91</v>
      </c>
    </row>
    <row r="41" spans="1:11">
      <c r="A41" s="11">
        <v>40</v>
      </c>
      <c r="B41" s="7" t="s">
        <v>67</v>
      </c>
      <c r="C41" s="7">
        <v>21997984838</v>
      </c>
      <c r="D41" s="7">
        <v>4</v>
      </c>
      <c r="E41" s="12">
        <v>44201</v>
      </c>
      <c r="F41" s="7" t="s">
        <v>11</v>
      </c>
      <c r="G41" s="7" t="s">
        <v>34</v>
      </c>
      <c r="H41" s="13">
        <f t="shared" si="1"/>
        <v>90</v>
      </c>
      <c r="I41" s="7" t="str">
        <f t="shared" si="2"/>
        <v>Sul</v>
      </c>
      <c r="J41" s="7" t="str">
        <f t="shared" si="0"/>
        <v>RJ</v>
      </c>
      <c r="K41" t="str">
        <f t="shared" si="3"/>
        <v>21</v>
      </c>
    </row>
    <row r="42" spans="1:11">
      <c r="A42" s="11">
        <v>41</v>
      </c>
      <c r="B42" s="7" t="s">
        <v>68</v>
      </c>
      <c r="C42" s="7">
        <v>31965872198</v>
      </c>
      <c r="D42" s="7">
        <v>4</v>
      </c>
      <c r="E42" s="12">
        <v>44201</v>
      </c>
      <c r="F42" s="7" t="s">
        <v>11</v>
      </c>
      <c r="G42" s="7" t="s">
        <v>12</v>
      </c>
      <c r="H42" s="13">
        <f t="shared" si="1"/>
        <v>90</v>
      </c>
      <c r="I42" s="7" t="str">
        <f t="shared" si="2"/>
        <v>Sul</v>
      </c>
      <c r="J42" s="7" t="str">
        <f t="shared" si="0"/>
        <v>MG</v>
      </c>
      <c r="K42" t="str">
        <f t="shared" si="3"/>
        <v>31</v>
      </c>
    </row>
    <row r="43" spans="1:11">
      <c r="A43" s="11">
        <v>42</v>
      </c>
      <c r="B43" s="7" t="s">
        <v>69</v>
      </c>
      <c r="C43" s="7">
        <v>31965324380</v>
      </c>
      <c r="D43" s="7">
        <v>2</v>
      </c>
      <c r="E43" s="12">
        <v>44201</v>
      </c>
      <c r="F43" s="7" t="s">
        <v>16</v>
      </c>
      <c r="G43" s="7" t="s">
        <v>30</v>
      </c>
      <c r="H43" s="13">
        <f t="shared" si="1"/>
        <v>216</v>
      </c>
      <c r="I43" s="7" t="str">
        <f t="shared" si="2"/>
        <v>Norte</v>
      </c>
      <c r="J43" s="7" t="str">
        <f t="shared" si="0"/>
        <v>MG</v>
      </c>
      <c r="K43" t="str">
        <f t="shared" si="3"/>
        <v>31</v>
      </c>
    </row>
    <row r="44" spans="1:11">
      <c r="A44" s="11">
        <v>43</v>
      </c>
      <c r="B44" s="7" t="s">
        <v>70</v>
      </c>
      <c r="C44" s="7">
        <v>67992927657</v>
      </c>
      <c r="D44" s="7">
        <v>2</v>
      </c>
      <c r="E44" s="12">
        <v>44201</v>
      </c>
      <c r="F44" s="7" t="s">
        <v>16</v>
      </c>
      <c r="G44" s="7" t="s">
        <v>34</v>
      </c>
      <c r="H44" s="13">
        <f t="shared" si="1"/>
        <v>216</v>
      </c>
      <c r="I44" s="7" t="str">
        <f t="shared" si="2"/>
        <v>Norte</v>
      </c>
      <c r="J44" s="7" t="str">
        <f t="shared" si="0"/>
        <v>MS</v>
      </c>
      <c r="K44" t="str">
        <f t="shared" si="3"/>
        <v>67</v>
      </c>
    </row>
    <row r="45" spans="1:11">
      <c r="A45" s="11">
        <v>44</v>
      </c>
      <c r="B45" s="7" t="s">
        <v>71</v>
      </c>
      <c r="C45" s="7">
        <v>91985779179</v>
      </c>
      <c r="D45" s="7">
        <v>1</v>
      </c>
      <c r="E45" s="12">
        <v>44201</v>
      </c>
      <c r="F45" s="7" t="s">
        <v>18</v>
      </c>
      <c r="G45" s="7" t="s">
        <v>19</v>
      </c>
      <c r="H45" s="13">
        <f t="shared" si="1"/>
        <v>50</v>
      </c>
      <c r="I45" s="7" t="str">
        <f t="shared" si="2"/>
        <v>Norte</v>
      </c>
      <c r="J45" s="7" t="str">
        <f t="shared" si="0"/>
        <v>PA</v>
      </c>
      <c r="K45" t="str">
        <f t="shared" si="3"/>
        <v>91</v>
      </c>
    </row>
    <row r="46" spans="1:11">
      <c r="A46" s="11">
        <v>45</v>
      </c>
      <c r="B46" s="7" t="s">
        <v>72</v>
      </c>
      <c r="C46" s="7">
        <v>91976059769</v>
      </c>
      <c r="D46" s="7">
        <v>2</v>
      </c>
      <c r="E46" s="12">
        <v>44201</v>
      </c>
      <c r="F46" s="7" t="s">
        <v>14</v>
      </c>
      <c r="G46" s="7" t="s">
        <v>19</v>
      </c>
      <c r="H46" s="13">
        <f t="shared" si="1"/>
        <v>162</v>
      </c>
      <c r="I46" s="7" t="str">
        <f t="shared" si="2"/>
        <v>Norte</v>
      </c>
      <c r="J46" s="7" t="str">
        <f t="shared" si="0"/>
        <v>PA</v>
      </c>
      <c r="K46" t="str">
        <f t="shared" si="3"/>
        <v>91</v>
      </c>
    </row>
    <row r="47" spans="1:11">
      <c r="A47" s="11">
        <v>46</v>
      </c>
      <c r="B47" s="7" t="s">
        <v>73</v>
      </c>
      <c r="C47" s="7">
        <v>51991994776</v>
      </c>
      <c r="D47" s="7">
        <v>1</v>
      </c>
      <c r="E47" s="12">
        <v>44201</v>
      </c>
      <c r="F47" s="7" t="s">
        <v>44</v>
      </c>
      <c r="G47" s="7" t="s">
        <v>28</v>
      </c>
      <c r="H47" s="13">
        <f t="shared" si="1"/>
        <v>50</v>
      </c>
      <c r="I47" s="7" t="str">
        <f t="shared" si="2"/>
        <v>Sul</v>
      </c>
      <c r="J47" s="7" t="str">
        <f t="shared" si="0"/>
        <v>RS</v>
      </c>
      <c r="K47" t="str">
        <f t="shared" si="3"/>
        <v>51</v>
      </c>
    </row>
    <row r="48" spans="1:11">
      <c r="A48" s="11">
        <v>47</v>
      </c>
      <c r="B48" s="7" t="s">
        <v>74</v>
      </c>
      <c r="C48" s="7">
        <v>81980698329</v>
      </c>
      <c r="D48" s="7">
        <v>2</v>
      </c>
      <c r="E48" s="12">
        <v>44201</v>
      </c>
      <c r="F48" s="7" t="s">
        <v>18</v>
      </c>
      <c r="G48" s="7" t="s">
        <v>30</v>
      </c>
      <c r="H48" s="13">
        <f t="shared" si="1"/>
        <v>90</v>
      </c>
      <c r="I48" s="7" t="str">
        <f t="shared" si="2"/>
        <v>Norte</v>
      </c>
      <c r="J48" s="7" t="str">
        <f t="shared" si="0"/>
        <v>PE</v>
      </c>
      <c r="K48" t="str">
        <f t="shared" si="3"/>
        <v>81</v>
      </c>
    </row>
    <row r="49" spans="1:11">
      <c r="A49" s="11">
        <v>48</v>
      </c>
      <c r="B49" s="7" t="s">
        <v>75</v>
      </c>
      <c r="C49" s="7">
        <v>31972823842</v>
      </c>
      <c r="D49" s="7">
        <v>3</v>
      </c>
      <c r="E49" s="12">
        <v>44202</v>
      </c>
      <c r="F49" s="7" t="s">
        <v>11</v>
      </c>
      <c r="G49" s="7" t="s">
        <v>30</v>
      </c>
      <c r="H49" s="13">
        <f t="shared" si="1"/>
        <v>67.5</v>
      </c>
      <c r="I49" s="7" t="str">
        <f t="shared" si="2"/>
        <v>Sul</v>
      </c>
      <c r="J49" s="7" t="str">
        <f t="shared" si="0"/>
        <v>MG</v>
      </c>
      <c r="K49" t="str">
        <f t="shared" si="3"/>
        <v>31</v>
      </c>
    </row>
    <row r="50" spans="1:11">
      <c r="A50" s="11">
        <v>49</v>
      </c>
      <c r="B50" s="7" t="s">
        <v>76</v>
      </c>
      <c r="C50" s="7">
        <v>13996677949</v>
      </c>
      <c r="D50" s="7">
        <v>4</v>
      </c>
      <c r="E50" s="12">
        <v>44202</v>
      </c>
      <c r="F50" s="7" t="s">
        <v>11</v>
      </c>
      <c r="G50" s="7" t="s">
        <v>12</v>
      </c>
      <c r="H50" s="13">
        <f t="shared" si="1"/>
        <v>90</v>
      </c>
      <c r="I50" s="7" t="str">
        <f t="shared" si="2"/>
        <v>Sul</v>
      </c>
      <c r="J50" s="7" t="str">
        <f t="shared" si="0"/>
        <v>SP</v>
      </c>
      <c r="K50" t="str">
        <f t="shared" si="3"/>
        <v>13</v>
      </c>
    </row>
    <row r="51" spans="1:11">
      <c r="A51" s="11">
        <v>50</v>
      </c>
      <c r="B51" s="7" t="s">
        <v>77</v>
      </c>
      <c r="C51" s="7">
        <v>44997169564</v>
      </c>
      <c r="D51" s="7">
        <v>4</v>
      </c>
      <c r="E51" s="12">
        <v>44202</v>
      </c>
      <c r="F51" s="7" t="s">
        <v>11</v>
      </c>
      <c r="G51" s="7" t="s">
        <v>12</v>
      </c>
      <c r="H51" s="13">
        <f t="shared" si="1"/>
        <v>90</v>
      </c>
      <c r="I51" s="7" t="str">
        <f t="shared" si="2"/>
        <v>Sul</v>
      </c>
      <c r="J51" s="7" t="str">
        <f t="shared" si="0"/>
        <v>PR</v>
      </c>
      <c r="K51" t="str">
        <f t="shared" si="3"/>
        <v>44</v>
      </c>
    </row>
    <row r="52" spans="1:11">
      <c r="A52" s="11">
        <v>51</v>
      </c>
      <c r="B52" s="7" t="s">
        <v>78</v>
      </c>
      <c r="C52" s="7">
        <v>41976967504</v>
      </c>
      <c r="D52" s="7">
        <v>1</v>
      </c>
      <c r="E52" s="12">
        <v>44202</v>
      </c>
      <c r="F52" s="7" t="s">
        <v>11</v>
      </c>
      <c r="G52" s="7" t="s">
        <v>19</v>
      </c>
      <c r="H52" s="13">
        <f t="shared" si="1"/>
        <v>25</v>
      </c>
      <c r="I52" s="7" t="str">
        <f t="shared" si="2"/>
        <v>Sul</v>
      </c>
      <c r="J52" s="7" t="str">
        <f t="shared" si="0"/>
        <v>PR</v>
      </c>
      <c r="K52" t="str">
        <f t="shared" si="3"/>
        <v>41</v>
      </c>
    </row>
    <row r="53" spans="1:11">
      <c r="A53" s="11">
        <v>52</v>
      </c>
      <c r="B53" s="7" t="s">
        <v>78</v>
      </c>
      <c r="C53" s="7">
        <v>81974604909</v>
      </c>
      <c r="D53" s="7">
        <v>4</v>
      </c>
      <c r="E53" s="12">
        <v>44202</v>
      </c>
      <c r="F53" s="7" t="s">
        <v>11</v>
      </c>
      <c r="G53" s="7" t="s">
        <v>19</v>
      </c>
      <c r="H53" s="13">
        <f t="shared" si="1"/>
        <v>90</v>
      </c>
      <c r="I53" s="7" t="str">
        <f t="shared" si="2"/>
        <v>Sul</v>
      </c>
      <c r="J53" s="7" t="str">
        <f t="shared" si="0"/>
        <v>PE</v>
      </c>
      <c r="K53" t="str">
        <f t="shared" si="3"/>
        <v>81</v>
      </c>
    </row>
    <row r="54" spans="1:11">
      <c r="A54" s="11">
        <v>53</v>
      </c>
      <c r="B54" s="7" t="s">
        <v>79</v>
      </c>
      <c r="C54" s="7">
        <v>31993373856</v>
      </c>
      <c r="D54" s="7">
        <v>2</v>
      </c>
      <c r="E54" s="12">
        <v>44202</v>
      </c>
      <c r="F54" s="7" t="s">
        <v>11</v>
      </c>
      <c r="G54" s="7" t="s">
        <v>19</v>
      </c>
      <c r="H54" s="13">
        <f t="shared" si="1"/>
        <v>45</v>
      </c>
      <c r="I54" s="7" t="str">
        <f t="shared" si="2"/>
        <v>Sul</v>
      </c>
      <c r="J54" s="7" t="str">
        <f t="shared" si="0"/>
        <v>MG</v>
      </c>
      <c r="K54" t="str">
        <f t="shared" si="3"/>
        <v>31</v>
      </c>
    </row>
    <row r="55" spans="1:11">
      <c r="A55" s="11">
        <v>54</v>
      </c>
      <c r="B55" s="7" t="s">
        <v>80</v>
      </c>
      <c r="C55" s="7">
        <v>51964319655</v>
      </c>
      <c r="D55" s="7">
        <v>1</v>
      </c>
      <c r="E55" s="12">
        <v>44202</v>
      </c>
      <c r="F55" s="7" t="s">
        <v>18</v>
      </c>
      <c r="G55" s="7" t="s">
        <v>34</v>
      </c>
      <c r="H55" s="13">
        <f t="shared" si="1"/>
        <v>50</v>
      </c>
      <c r="I55" s="7" t="str">
        <f t="shared" si="2"/>
        <v>Norte</v>
      </c>
      <c r="J55" s="7" t="str">
        <f t="shared" si="0"/>
        <v>RS</v>
      </c>
      <c r="K55" t="str">
        <f t="shared" si="3"/>
        <v>51</v>
      </c>
    </row>
    <row r="56" spans="1:11">
      <c r="A56" s="11">
        <v>55</v>
      </c>
      <c r="B56" s="7" t="s">
        <v>81</v>
      </c>
      <c r="C56" s="7">
        <v>81993561990</v>
      </c>
      <c r="D56" s="7">
        <v>4</v>
      </c>
      <c r="E56" s="12">
        <v>44202</v>
      </c>
      <c r="F56" s="7" t="s">
        <v>16</v>
      </c>
      <c r="G56" s="7" t="s">
        <v>30</v>
      </c>
      <c r="H56" s="13">
        <f t="shared" si="1"/>
        <v>432</v>
      </c>
      <c r="I56" s="7" t="str">
        <f t="shared" si="2"/>
        <v>Norte</v>
      </c>
      <c r="J56" s="7" t="str">
        <f t="shared" si="0"/>
        <v>PE</v>
      </c>
      <c r="K56" t="str">
        <f t="shared" si="3"/>
        <v>81</v>
      </c>
    </row>
    <row r="57" spans="1:11">
      <c r="A57" s="11">
        <v>56</v>
      </c>
      <c r="B57" s="7" t="s">
        <v>82</v>
      </c>
      <c r="C57" s="7">
        <v>91991923693</v>
      </c>
      <c r="D57" s="7">
        <v>4</v>
      </c>
      <c r="E57" s="12">
        <v>44202</v>
      </c>
      <c r="F57" s="7" t="s">
        <v>38</v>
      </c>
      <c r="G57" s="7" t="s">
        <v>19</v>
      </c>
      <c r="H57" s="13">
        <f t="shared" si="1"/>
        <v>180</v>
      </c>
      <c r="I57" s="7" t="str">
        <f t="shared" si="2"/>
        <v>Sul</v>
      </c>
      <c r="J57" s="7" t="str">
        <f t="shared" si="0"/>
        <v>PA</v>
      </c>
      <c r="K57" t="str">
        <f t="shared" si="3"/>
        <v>91</v>
      </c>
    </row>
    <row r="58" spans="1:11">
      <c r="A58" s="11">
        <v>57</v>
      </c>
      <c r="B58" s="7" t="s">
        <v>83</v>
      </c>
      <c r="C58" s="7">
        <v>41970049144</v>
      </c>
      <c r="D58" s="7">
        <v>2</v>
      </c>
      <c r="E58" s="12">
        <v>44202</v>
      </c>
      <c r="F58" s="7" t="s">
        <v>36</v>
      </c>
      <c r="G58" s="7" t="s">
        <v>21</v>
      </c>
      <c r="H58" s="13">
        <f t="shared" si="1"/>
        <v>45</v>
      </c>
      <c r="I58" s="7" t="str">
        <f t="shared" si="2"/>
        <v>Norte</v>
      </c>
      <c r="J58" s="7" t="str">
        <f t="shared" si="0"/>
        <v>PR</v>
      </c>
      <c r="K58" t="str">
        <f t="shared" si="3"/>
        <v>41</v>
      </c>
    </row>
    <row r="59" spans="1:11">
      <c r="A59" s="11">
        <v>58</v>
      </c>
      <c r="B59" s="7" t="s">
        <v>51</v>
      </c>
      <c r="C59" s="7">
        <v>61980242064</v>
      </c>
      <c r="D59" s="7">
        <v>2</v>
      </c>
      <c r="E59" s="12">
        <v>44202</v>
      </c>
      <c r="F59" s="7" t="s">
        <v>16</v>
      </c>
      <c r="G59" s="7" t="s">
        <v>21</v>
      </c>
      <c r="H59" s="13">
        <f t="shared" si="1"/>
        <v>216</v>
      </c>
      <c r="I59" s="7" t="str">
        <f t="shared" si="2"/>
        <v>Norte</v>
      </c>
      <c r="J59" s="7" t="str">
        <f t="shared" si="0"/>
        <v>DF</v>
      </c>
      <c r="K59" t="str">
        <f t="shared" si="3"/>
        <v>61</v>
      </c>
    </row>
    <row r="60" spans="1:11">
      <c r="A60" s="11">
        <v>59</v>
      </c>
      <c r="B60" s="7" t="s">
        <v>84</v>
      </c>
      <c r="C60" s="7">
        <v>51974644453</v>
      </c>
      <c r="D60" s="7">
        <v>3</v>
      </c>
      <c r="E60" s="12">
        <v>44202</v>
      </c>
      <c r="F60" s="7" t="s">
        <v>38</v>
      </c>
      <c r="G60" s="7" t="s">
        <v>19</v>
      </c>
      <c r="H60" s="13">
        <f t="shared" si="1"/>
        <v>135</v>
      </c>
      <c r="I60" s="7" t="str">
        <f t="shared" si="2"/>
        <v>Sul</v>
      </c>
      <c r="J60" s="7" t="str">
        <f t="shared" si="0"/>
        <v>RS</v>
      </c>
      <c r="K60" t="str">
        <f t="shared" si="3"/>
        <v>51</v>
      </c>
    </row>
    <row r="61" spans="1:11">
      <c r="A61" s="11">
        <v>60</v>
      </c>
      <c r="B61" s="7" t="s">
        <v>12</v>
      </c>
      <c r="C61" s="7">
        <v>71991765642</v>
      </c>
      <c r="D61" s="7">
        <v>1</v>
      </c>
      <c r="E61" s="12">
        <v>44202</v>
      </c>
      <c r="F61" s="7" t="s">
        <v>25</v>
      </c>
      <c r="G61" s="7" t="s">
        <v>34</v>
      </c>
      <c r="H61" s="13">
        <f t="shared" si="1"/>
        <v>35</v>
      </c>
      <c r="I61" s="7" t="str">
        <f t="shared" si="2"/>
        <v>Norte</v>
      </c>
      <c r="J61" s="7" t="str">
        <f t="shared" si="0"/>
        <v>BA</v>
      </c>
      <c r="K61" t="str">
        <f t="shared" si="3"/>
        <v>71</v>
      </c>
    </row>
    <row r="62" spans="1:11">
      <c r="A62" s="11">
        <v>61</v>
      </c>
      <c r="B62" s="7" t="s">
        <v>51</v>
      </c>
      <c r="C62" s="7">
        <v>61972822373</v>
      </c>
      <c r="D62" s="7">
        <v>2</v>
      </c>
      <c r="E62" s="12">
        <v>44202</v>
      </c>
      <c r="F62" s="7" t="s">
        <v>11</v>
      </c>
      <c r="G62" s="7" t="s">
        <v>21</v>
      </c>
      <c r="H62" s="13">
        <f t="shared" si="1"/>
        <v>45</v>
      </c>
      <c r="I62" s="7" t="str">
        <f t="shared" si="2"/>
        <v>Sul</v>
      </c>
      <c r="J62" s="7" t="str">
        <f t="shared" si="0"/>
        <v>DF</v>
      </c>
      <c r="K62" t="str">
        <f t="shared" si="3"/>
        <v>61</v>
      </c>
    </row>
    <row r="63" spans="1:11">
      <c r="A63" s="11">
        <v>62</v>
      </c>
      <c r="B63" s="7" t="s">
        <v>85</v>
      </c>
      <c r="C63" s="7">
        <v>16997778084</v>
      </c>
      <c r="D63" s="7">
        <v>1</v>
      </c>
      <c r="E63" s="12">
        <v>44203</v>
      </c>
      <c r="F63" s="7" t="s">
        <v>11</v>
      </c>
      <c r="G63" s="7" t="s">
        <v>19</v>
      </c>
      <c r="H63" s="13">
        <f t="shared" si="1"/>
        <v>25</v>
      </c>
      <c r="I63" s="7" t="str">
        <f t="shared" si="2"/>
        <v>Sul</v>
      </c>
      <c r="J63" s="7" t="str">
        <f t="shared" si="0"/>
        <v>SP</v>
      </c>
      <c r="K63" t="str">
        <f t="shared" si="3"/>
        <v>16</v>
      </c>
    </row>
    <row r="64" spans="1:11">
      <c r="A64" s="11">
        <v>63</v>
      </c>
      <c r="B64" s="7" t="s">
        <v>86</v>
      </c>
      <c r="C64" s="7">
        <v>31994699056</v>
      </c>
      <c r="D64" s="7">
        <v>3</v>
      </c>
      <c r="E64" s="12">
        <v>44203</v>
      </c>
      <c r="F64" s="7" t="s">
        <v>11</v>
      </c>
      <c r="G64" s="7" t="s">
        <v>19</v>
      </c>
      <c r="H64" s="13">
        <f t="shared" si="1"/>
        <v>67.5</v>
      </c>
      <c r="I64" s="7" t="str">
        <f t="shared" si="2"/>
        <v>Sul</v>
      </c>
      <c r="J64" s="7" t="str">
        <f t="shared" si="0"/>
        <v>MG</v>
      </c>
      <c r="K64" t="str">
        <f t="shared" si="3"/>
        <v>31</v>
      </c>
    </row>
    <row r="65" spans="1:11">
      <c r="A65" s="11">
        <v>64</v>
      </c>
      <c r="B65" s="7" t="s">
        <v>87</v>
      </c>
      <c r="C65" s="7">
        <v>41972007326</v>
      </c>
      <c r="D65" s="7">
        <v>3</v>
      </c>
      <c r="E65" s="12">
        <v>44203</v>
      </c>
      <c r="F65" s="7" t="s">
        <v>14</v>
      </c>
      <c r="G65" s="7" t="s">
        <v>19</v>
      </c>
      <c r="H65" s="13">
        <f t="shared" si="1"/>
        <v>243</v>
      </c>
      <c r="I65" s="7" t="str">
        <f t="shared" si="2"/>
        <v>Norte</v>
      </c>
      <c r="J65" s="7" t="str">
        <f t="shared" si="0"/>
        <v>PR</v>
      </c>
      <c r="K65" t="str">
        <f t="shared" si="3"/>
        <v>41</v>
      </c>
    </row>
    <row r="66" spans="1:11">
      <c r="A66" s="11">
        <v>65</v>
      </c>
      <c r="B66" s="7" t="s">
        <v>88</v>
      </c>
      <c r="C66" s="7">
        <v>24988422530</v>
      </c>
      <c r="D66" s="7">
        <v>3</v>
      </c>
      <c r="E66" s="12">
        <v>44203</v>
      </c>
      <c r="F66" s="7" t="s">
        <v>18</v>
      </c>
      <c r="G66" s="7" t="s">
        <v>19</v>
      </c>
      <c r="H66" s="13">
        <f t="shared" ref="H66:H129" si="4">D66*VLOOKUP(F66,tabela_passeio,3,FALSE)*IF(D66&gt;1,90%,100%)</f>
        <v>135</v>
      </c>
      <c r="I66" s="7" t="str">
        <f t="shared" ref="I66:I129" si="5">VLOOKUP(F66,tabela_passeio,2,FALSE)</f>
        <v>Norte</v>
      </c>
      <c r="J66" s="7" t="str">
        <f t="shared" ref="J66:J129" si="6">VLOOKUP(LEFT(C66,2)*1,tabela_DDD,3,FALSE)</f>
        <v>RJ</v>
      </c>
      <c r="K66" t="str">
        <f t="shared" si="3"/>
        <v>24</v>
      </c>
    </row>
    <row r="67" spans="1:11">
      <c r="A67" s="11">
        <v>66</v>
      </c>
      <c r="B67" s="7" t="s">
        <v>89</v>
      </c>
      <c r="C67" s="7">
        <v>91976362103</v>
      </c>
      <c r="D67" s="7">
        <v>1</v>
      </c>
      <c r="E67" s="12">
        <v>44203</v>
      </c>
      <c r="F67" s="7" t="s">
        <v>16</v>
      </c>
      <c r="G67" s="7" t="s">
        <v>12</v>
      </c>
      <c r="H67" s="13">
        <f t="shared" si="4"/>
        <v>120</v>
      </c>
      <c r="I67" s="7" t="str">
        <f t="shared" si="5"/>
        <v>Norte</v>
      </c>
      <c r="J67" s="7" t="str">
        <f t="shared" si="6"/>
        <v>PA</v>
      </c>
      <c r="K67" t="str">
        <f t="shared" ref="K67:K130" si="7">LEFT(C67,2)</f>
        <v>91</v>
      </c>
    </row>
    <row r="68" spans="1:11">
      <c r="A68" s="11">
        <v>67</v>
      </c>
      <c r="B68" s="7" t="s">
        <v>90</v>
      </c>
      <c r="C68" s="7">
        <v>71994294259</v>
      </c>
      <c r="D68" s="7">
        <v>4</v>
      </c>
      <c r="E68" s="12">
        <v>44203</v>
      </c>
      <c r="F68" s="7" t="s">
        <v>18</v>
      </c>
      <c r="G68" s="7" t="s">
        <v>34</v>
      </c>
      <c r="H68" s="13">
        <f t="shared" si="4"/>
        <v>180</v>
      </c>
      <c r="I68" s="7" t="str">
        <f t="shared" si="5"/>
        <v>Norte</v>
      </c>
      <c r="J68" s="7" t="str">
        <f t="shared" si="6"/>
        <v>BA</v>
      </c>
      <c r="K68" t="str">
        <f t="shared" si="7"/>
        <v>71</v>
      </c>
    </row>
    <row r="69" spans="1:11">
      <c r="A69" s="11">
        <v>68</v>
      </c>
      <c r="B69" s="7" t="s">
        <v>91</v>
      </c>
      <c r="C69" s="7">
        <v>31964292092</v>
      </c>
      <c r="D69" s="7">
        <v>4</v>
      </c>
      <c r="E69" s="12">
        <v>44203</v>
      </c>
      <c r="F69" s="7" t="s">
        <v>18</v>
      </c>
      <c r="G69" s="7" t="s">
        <v>34</v>
      </c>
      <c r="H69" s="13">
        <f t="shared" si="4"/>
        <v>180</v>
      </c>
      <c r="I69" s="7" t="str">
        <f t="shared" si="5"/>
        <v>Norte</v>
      </c>
      <c r="J69" s="7" t="str">
        <f t="shared" si="6"/>
        <v>MG</v>
      </c>
      <c r="K69" t="str">
        <f t="shared" si="7"/>
        <v>31</v>
      </c>
    </row>
    <row r="70" spans="1:11">
      <c r="A70" s="11">
        <v>69</v>
      </c>
      <c r="B70" s="7" t="s">
        <v>57</v>
      </c>
      <c r="C70" s="7">
        <v>21998373049</v>
      </c>
      <c r="D70" s="7">
        <v>2</v>
      </c>
      <c r="E70" s="12">
        <v>44203</v>
      </c>
      <c r="F70" s="7" t="s">
        <v>11</v>
      </c>
      <c r="G70" s="7" t="s">
        <v>34</v>
      </c>
      <c r="H70" s="13">
        <f t="shared" si="4"/>
        <v>45</v>
      </c>
      <c r="I70" s="7" t="str">
        <f t="shared" si="5"/>
        <v>Sul</v>
      </c>
      <c r="J70" s="7" t="str">
        <f t="shared" si="6"/>
        <v>RJ</v>
      </c>
      <c r="K70" t="str">
        <f t="shared" si="7"/>
        <v>21</v>
      </c>
    </row>
    <row r="71" spans="1:11">
      <c r="A71" s="11">
        <v>70</v>
      </c>
      <c r="B71" s="7" t="s">
        <v>37</v>
      </c>
      <c r="C71" s="7">
        <v>62998318525</v>
      </c>
      <c r="D71" s="7">
        <v>2</v>
      </c>
      <c r="E71" s="12">
        <v>44203</v>
      </c>
      <c r="F71" s="7" t="s">
        <v>16</v>
      </c>
      <c r="G71" s="7" t="s">
        <v>12</v>
      </c>
      <c r="H71" s="13">
        <f t="shared" si="4"/>
        <v>216</v>
      </c>
      <c r="I71" s="7" t="str">
        <f t="shared" si="5"/>
        <v>Norte</v>
      </c>
      <c r="J71" s="7" t="str">
        <f t="shared" si="6"/>
        <v>GO</v>
      </c>
      <c r="K71" t="str">
        <f t="shared" si="7"/>
        <v>62</v>
      </c>
    </row>
    <row r="72" spans="1:11">
      <c r="A72" s="11">
        <v>71</v>
      </c>
      <c r="B72" s="7" t="s">
        <v>92</v>
      </c>
      <c r="C72" s="7">
        <v>21998705731</v>
      </c>
      <c r="D72" s="7">
        <v>1</v>
      </c>
      <c r="E72" s="12">
        <v>44203</v>
      </c>
      <c r="F72" s="7" t="s">
        <v>55</v>
      </c>
      <c r="G72" s="7" t="s">
        <v>30</v>
      </c>
      <c r="H72" s="13">
        <f t="shared" si="4"/>
        <v>25</v>
      </c>
      <c r="I72" s="7" t="str">
        <f t="shared" si="5"/>
        <v>Norte</v>
      </c>
      <c r="J72" s="7" t="str">
        <f t="shared" si="6"/>
        <v>RJ</v>
      </c>
      <c r="K72" t="str">
        <f t="shared" si="7"/>
        <v>21</v>
      </c>
    </row>
    <row r="73" spans="1:11">
      <c r="A73" s="11">
        <v>72</v>
      </c>
      <c r="B73" s="7" t="s">
        <v>93</v>
      </c>
      <c r="C73" s="7">
        <v>81981171947</v>
      </c>
      <c r="D73" s="7">
        <v>2</v>
      </c>
      <c r="E73" s="12">
        <v>44203</v>
      </c>
      <c r="F73" s="7" t="s">
        <v>55</v>
      </c>
      <c r="G73" s="7" t="s">
        <v>19</v>
      </c>
      <c r="H73" s="13">
        <f t="shared" si="4"/>
        <v>45</v>
      </c>
      <c r="I73" s="7" t="str">
        <f t="shared" si="5"/>
        <v>Norte</v>
      </c>
      <c r="J73" s="7" t="str">
        <f t="shared" si="6"/>
        <v>PE</v>
      </c>
      <c r="K73" t="str">
        <f t="shared" si="7"/>
        <v>81</v>
      </c>
    </row>
    <row r="74" spans="1:11">
      <c r="A74" s="11">
        <v>73</v>
      </c>
      <c r="B74" s="7" t="s">
        <v>78</v>
      </c>
      <c r="C74" s="7">
        <v>61988586606</v>
      </c>
      <c r="D74" s="7">
        <v>1</v>
      </c>
      <c r="E74" s="12">
        <v>44203</v>
      </c>
      <c r="F74" s="7" t="s">
        <v>44</v>
      </c>
      <c r="G74" s="7" t="s">
        <v>12</v>
      </c>
      <c r="H74" s="13">
        <f t="shared" si="4"/>
        <v>50</v>
      </c>
      <c r="I74" s="7" t="str">
        <f t="shared" si="5"/>
        <v>Sul</v>
      </c>
      <c r="J74" s="7" t="str">
        <f t="shared" si="6"/>
        <v>DF</v>
      </c>
      <c r="K74" t="str">
        <f t="shared" si="7"/>
        <v>61</v>
      </c>
    </row>
    <row r="75" spans="1:11">
      <c r="A75" s="11">
        <v>74</v>
      </c>
      <c r="B75" s="7" t="s">
        <v>94</v>
      </c>
      <c r="C75" s="7">
        <v>11973647595</v>
      </c>
      <c r="D75" s="7">
        <v>3</v>
      </c>
      <c r="E75" s="12">
        <v>44204</v>
      </c>
      <c r="F75" s="7" t="s">
        <v>16</v>
      </c>
      <c r="G75" s="7" t="s">
        <v>19</v>
      </c>
      <c r="H75" s="13">
        <f t="shared" si="4"/>
        <v>324</v>
      </c>
      <c r="I75" s="7" t="str">
        <f t="shared" si="5"/>
        <v>Norte</v>
      </c>
      <c r="J75" s="7" t="str">
        <f t="shared" si="6"/>
        <v>SP</v>
      </c>
      <c r="K75" t="str">
        <f t="shared" si="7"/>
        <v>11</v>
      </c>
    </row>
    <row r="76" spans="1:11">
      <c r="A76" s="11">
        <v>75</v>
      </c>
      <c r="B76" s="7" t="s">
        <v>75</v>
      </c>
      <c r="C76" s="7">
        <v>92982710255</v>
      </c>
      <c r="D76" s="7">
        <v>9</v>
      </c>
      <c r="E76" s="12">
        <v>44204</v>
      </c>
      <c r="F76" s="7" t="s">
        <v>18</v>
      </c>
      <c r="G76" s="7" t="s">
        <v>34</v>
      </c>
      <c r="H76" s="13">
        <f t="shared" si="4"/>
        <v>405</v>
      </c>
      <c r="I76" s="7" t="str">
        <f t="shared" si="5"/>
        <v>Norte</v>
      </c>
      <c r="J76" s="7" t="str">
        <f t="shared" si="6"/>
        <v>AM</v>
      </c>
      <c r="K76" t="str">
        <f t="shared" si="7"/>
        <v>92</v>
      </c>
    </row>
    <row r="77" spans="1:11">
      <c r="A77" s="11">
        <v>76</v>
      </c>
      <c r="B77" s="7" t="s">
        <v>95</v>
      </c>
      <c r="C77" s="7">
        <v>51968538329</v>
      </c>
      <c r="D77" s="7">
        <v>4</v>
      </c>
      <c r="E77" s="12">
        <v>44204</v>
      </c>
      <c r="F77" s="7" t="s">
        <v>16</v>
      </c>
      <c r="G77" s="7" t="s">
        <v>21</v>
      </c>
      <c r="H77" s="13">
        <f t="shared" si="4"/>
        <v>432</v>
      </c>
      <c r="I77" s="7" t="str">
        <f t="shared" si="5"/>
        <v>Norte</v>
      </c>
      <c r="J77" s="7" t="str">
        <f t="shared" si="6"/>
        <v>RS</v>
      </c>
      <c r="K77" t="str">
        <f t="shared" si="7"/>
        <v>51</v>
      </c>
    </row>
    <row r="78" spans="1:11">
      <c r="A78" s="11">
        <v>77</v>
      </c>
      <c r="B78" s="7" t="s">
        <v>96</v>
      </c>
      <c r="C78" s="7">
        <v>61986798828</v>
      </c>
      <c r="D78" s="7">
        <v>4</v>
      </c>
      <c r="E78" s="12">
        <v>44204</v>
      </c>
      <c r="F78" s="7" t="s">
        <v>18</v>
      </c>
      <c r="G78" s="7" t="s">
        <v>21</v>
      </c>
      <c r="H78" s="13">
        <f t="shared" si="4"/>
        <v>180</v>
      </c>
      <c r="I78" s="7" t="str">
        <f t="shared" si="5"/>
        <v>Norte</v>
      </c>
      <c r="J78" s="7" t="str">
        <f t="shared" si="6"/>
        <v>DF</v>
      </c>
      <c r="K78" t="str">
        <f t="shared" si="7"/>
        <v>61</v>
      </c>
    </row>
    <row r="79" spans="1:11">
      <c r="A79" s="11">
        <v>78</v>
      </c>
      <c r="B79" s="7" t="s">
        <v>97</v>
      </c>
      <c r="C79" s="7">
        <v>51982875135</v>
      </c>
      <c r="D79" s="7">
        <v>4</v>
      </c>
      <c r="E79" s="12">
        <v>44204</v>
      </c>
      <c r="F79" s="7" t="s">
        <v>44</v>
      </c>
      <c r="G79" s="7" t="s">
        <v>34</v>
      </c>
      <c r="H79" s="13">
        <f t="shared" si="4"/>
        <v>180</v>
      </c>
      <c r="I79" s="7" t="str">
        <f t="shared" si="5"/>
        <v>Sul</v>
      </c>
      <c r="J79" s="7" t="str">
        <f t="shared" si="6"/>
        <v>RS</v>
      </c>
      <c r="K79" t="str">
        <f t="shared" si="7"/>
        <v>51</v>
      </c>
    </row>
    <row r="80" spans="1:11">
      <c r="A80" s="11">
        <v>79</v>
      </c>
      <c r="B80" s="7" t="s">
        <v>98</v>
      </c>
      <c r="C80" s="7">
        <v>11954244915</v>
      </c>
      <c r="D80" s="7">
        <v>3</v>
      </c>
      <c r="E80" s="12">
        <v>44204</v>
      </c>
      <c r="F80" s="7" t="s">
        <v>25</v>
      </c>
      <c r="G80" s="7" t="s">
        <v>28</v>
      </c>
      <c r="H80" s="13">
        <f t="shared" si="4"/>
        <v>94.5</v>
      </c>
      <c r="I80" s="7" t="str">
        <f t="shared" si="5"/>
        <v>Norte</v>
      </c>
      <c r="J80" s="7" t="str">
        <f t="shared" si="6"/>
        <v>SP</v>
      </c>
      <c r="K80" t="str">
        <f t="shared" si="7"/>
        <v>11</v>
      </c>
    </row>
    <row r="81" spans="1:11">
      <c r="A81" s="11">
        <v>80</v>
      </c>
      <c r="B81" s="7" t="s">
        <v>50</v>
      </c>
      <c r="C81" s="7">
        <v>91993827343</v>
      </c>
      <c r="D81" s="7">
        <v>2</v>
      </c>
      <c r="E81" s="12">
        <v>44205</v>
      </c>
      <c r="F81" s="7" t="s">
        <v>11</v>
      </c>
      <c r="G81" s="7" t="s">
        <v>19</v>
      </c>
      <c r="H81" s="13">
        <f t="shared" si="4"/>
        <v>45</v>
      </c>
      <c r="I81" s="7" t="str">
        <f t="shared" si="5"/>
        <v>Sul</v>
      </c>
      <c r="J81" s="7" t="str">
        <f t="shared" si="6"/>
        <v>PA</v>
      </c>
      <c r="K81" t="str">
        <f t="shared" si="7"/>
        <v>91</v>
      </c>
    </row>
    <row r="82" spans="1:11">
      <c r="A82" s="11">
        <v>81</v>
      </c>
      <c r="B82" s="7" t="s">
        <v>99</v>
      </c>
      <c r="C82" s="7">
        <v>11963570632</v>
      </c>
      <c r="D82" s="7">
        <v>2</v>
      </c>
      <c r="E82" s="12">
        <v>44205</v>
      </c>
      <c r="F82" s="7" t="s">
        <v>11</v>
      </c>
      <c r="G82" s="7" t="s">
        <v>30</v>
      </c>
      <c r="H82" s="13">
        <f t="shared" si="4"/>
        <v>45</v>
      </c>
      <c r="I82" s="7" t="str">
        <f t="shared" si="5"/>
        <v>Sul</v>
      </c>
      <c r="J82" s="7" t="str">
        <f t="shared" si="6"/>
        <v>SP</v>
      </c>
      <c r="K82" t="str">
        <f t="shared" si="7"/>
        <v>11</v>
      </c>
    </row>
    <row r="83" spans="1:11">
      <c r="A83" s="11">
        <v>82</v>
      </c>
      <c r="B83" s="7" t="s">
        <v>41</v>
      </c>
      <c r="C83" s="7">
        <v>61976966425</v>
      </c>
      <c r="D83" s="7">
        <v>2</v>
      </c>
      <c r="E83" s="12">
        <v>44205</v>
      </c>
      <c r="F83" s="7" t="s">
        <v>14</v>
      </c>
      <c r="G83" s="7" t="s">
        <v>19</v>
      </c>
      <c r="H83" s="13">
        <f t="shared" si="4"/>
        <v>162</v>
      </c>
      <c r="I83" s="7" t="str">
        <f t="shared" si="5"/>
        <v>Norte</v>
      </c>
      <c r="J83" s="7" t="str">
        <f t="shared" si="6"/>
        <v>DF</v>
      </c>
      <c r="K83" t="str">
        <f t="shared" si="7"/>
        <v>61</v>
      </c>
    </row>
    <row r="84" spans="1:11">
      <c r="A84" s="11">
        <v>83</v>
      </c>
      <c r="B84" s="7" t="s">
        <v>85</v>
      </c>
      <c r="C84" s="7">
        <v>41982767855</v>
      </c>
      <c r="D84" s="7">
        <v>8</v>
      </c>
      <c r="E84" s="12">
        <v>44205</v>
      </c>
      <c r="F84" s="7" t="s">
        <v>14</v>
      </c>
      <c r="G84" s="7" t="s">
        <v>34</v>
      </c>
      <c r="H84" s="13">
        <f t="shared" si="4"/>
        <v>648</v>
      </c>
      <c r="I84" s="7" t="str">
        <f t="shared" si="5"/>
        <v>Norte</v>
      </c>
      <c r="J84" s="7" t="str">
        <f t="shared" si="6"/>
        <v>PR</v>
      </c>
      <c r="K84" t="str">
        <f t="shared" si="7"/>
        <v>41</v>
      </c>
    </row>
    <row r="85" spans="1:11">
      <c r="A85" s="11">
        <v>84</v>
      </c>
      <c r="B85" s="7" t="s">
        <v>100</v>
      </c>
      <c r="C85" s="7">
        <v>61987718828</v>
      </c>
      <c r="D85" s="7">
        <v>1</v>
      </c>
      <c r="E85" s="12">
        <v>44205</v>
      </c>
      <c r="F85" s="7" t="s">
        <v>18</v>
      </c>
      <c r="G85" s="7" t="s">
        <v>12</v>
      </c>
      <c r="H85" s="13">
        <f t="shared" si="4"/>
        <v>50</v>
      </c>
      <c r="I85" s="7" t="str">
        <f t="shared" si="5"/>
        <v>Norte</v>
      </c>
      <c r="J85" s="7" t="str">
        <f t="shared" si="6"/>
        <v>DF</v>
      </c>
      <c r="K85" t="str">
        <f t="shared" si="7"/>
        <v>61</v>
      </c>
    </row>
    <row r="86" spans="1:11">
      <c r="A86" s="11">
        <v>85</v>
      </c>
      <c r="B86" s="7" t="s">
        <v>101</v>
      </c>
      <c r="C86" s="7">
        <v>71973146430</v>
      </c>
      <c r="D86" s="7">
        <v>1</v>
      </c>
      <c r="E86" s="12">
        <v>44205</v>
      </c>
      <c r="F86" s="7" t="s">
        <v>14</v>
      </c>
      <c r="G86" s="7" t="s">
        <v>30</v>
      </c>
      <c r="H86" s="13">
        <f t="shared" si="4"/>
        <v>90</v>
      </c>
      <c r="I86" s="7" t="str">
        <f t="shared" si="5"/>
        <v>Norte</v>
      </c>
      <c r="J86" s="7" t="str">
        <f t="shared" si="6"/>
        <v>BA</v>
      </c>
      <c r="K86" t="str">
        <f t="shared" si="7"/>
        <v>71</v>
      </c>
    </row>
    <row r="87" spans="1:11">
      <c r="A87" s="11">
        <v>86</v>
      </c>
      <c r="B87" s="7" t="s">
        <v>102</v>
      </c>
      <c r="C87" s="7">
        <v>21997943632</v>
      </c>
      <c r="D87" s="7">
        <v>4</v>
      </c>
      <c r="E87" s="12">
        <v>44205</v>
      </c>
      <c r="F87" s="7" t="s">
        <v>23</v>
      </c>
      <c r="G87" s="7" t="s">
        <v>28</v>
      </c>
      <c r="H87" s="13">
        <f t="shared" si="4"/>
        <v>324</v>
      </c>
      <c r="I87" s="7" t="str">
        <f t="shared" si="5"/>
        <v>Sul</v>
      </c>
      <c r="J87" s="7" t="str">
        <f t="shared" si="6"/>
        <v>RJ</v>
      </c>
      <c r="K87" t="str">
        <f t="shared" si="7"/>
        <v>21</v>
      </c>
    </row>
    <row r="88" spans="1:11">
      <c r="A88" s="11">
        <v>87</v>
      </c>
      <c r="B88" s="7" t="s">
        <v>75</v>
      </c>
      <c r="C88" s="7">
        <v>83993449620</v>
      </c>
      <c r="D88" s="7">
        <v>4</v>
      </c>
      <c r="E88" s="12">
        <v>44205</v>
      </c>
      <c r="F88" s="7" t="s">
        <v>11</v>
      </c>
      <c r="G88" s="7" t="s">
        <v>21</v>
      </c>
      <c r="H88" s="13">
        <f t="shared" si="4"/>
        <v>90</v>
      </c>
      <c r="I88" s="7" t="str">
        <f t="shared" si="5"/>
        <v>Sul</v>
      </c>
      <c r="J88" s="7" t="str">
        <f t="shared" si="6"/>
        <v>PB</v>
      </c>
      <c r="K88" t="str">
        <f t="shared" si="7"/>
        <v>83</v>
      </c>
    </row>
    <row r="89" spans="1:11">
      <c r="A89" s="11">
        <v>88</v>
      </c>
      <c r="B89" s="7" t="s">
        <v>103</v>
      </c>
      <c r="C89" s="7">
        <v>81982248656</v>
      </c>
      <c r="D89" s="7">
        <v>2</v>
      </c>
      <c r="E89" s="12">
        <v>44205</v>
      </c>
      <c r="F89" s="7" t="s">
        <v>38</v>
      </c>
      <c r="G89" s="7" t="s">
        <v>12</v>
      </c>
      <c r="H89" s="13">
        <f t="shared" si="4"/>
        <v>90</v>
      </c>
      <c r="I89" s="7" t="str">
        <f t="shared" si="5"/>
        <v>Sul</v>
      </c>
      <c r="J89" s="7" t="str">
        <f t="shared" si="6"/>
        <v>PE</v>
      </c>
      <c r="K89" t="str">
        <f t="shared" si="7"/>
        <v>81</v>
      </c>
    </row>
    <row r="90" spans="1:11">
      <c r="A90" s="11">
        <v>89</v>
      </c>
      <c r="B90" s="7" t="s">
        <v>62</v>
      </c>
      <c r="C90" s="7">
        <v>31982159484</v>
      </c>
      <c r="D90" s="7">
        <v>3</v>
      </c>
      <c r="E90" s="12">
        <v>44205</v>
      </c>
      <c r="F90" s="7" t="s">
        <v>53</v>
      </c>
      <c r="G90" s="7" t="s">
        <v>12</v>
      </c>
      <c r="H90" s="13">
        <f t="shared" si="4"/>
        <v>67.5</v>
      </c>
      <c r="I90" s="7" t="str">
        <f t="shared" si="5"/>
        <v>Norte</v>
      </c>
      <c r="J90" s="7" t="str">
        <f t="shared" si="6"/>
        <v>MG</v>
      </c>
      <c r="K90" t="str">
        <f t="shared" si="7"/>
        <v>31</v>
      </c>
    </row>
    <row r="91" spans="1:11">
      <c r="A91" s="11">
        <v>90</v>
      </c>
      <c r="B91" s="7" t="s">
        <v>104</v>
      </c>
      <c r="C91" s="7">
        <v>65996202786</v>
      </c>
      <c r="D91" s="7">
        <v>2</v>
      </c>
      <c r="E91" s="12">
        <v>44206</v>
      </c>
      <c r="F91" s="7" t="s">
        <v>11</v>
      </c>
      <c r="G91" s="7" t="s">
        <v>34</v>
      </c>
      <c r="H91" s="13">
        <f t="shared" si="4"/>
        <v>45</v>
      </c>
      <c r="I91" s="7" t="str">
        <f t="shared" si="5"/>
        <v>Sul</v>
      </c>
      <c r="J91" s="7" t="str">
        <f t="shared" si="6"/>
        <v>MT</v>
      </c>
      <c r="K91" t="str">
        <f t="shared" si="7"/>
        <v>65</v>
      </c>
    </row>
    <row r="92" spans="1:11">
      <c r="A92" s="11">
        <v>91</v>
      </c>
      <c r="B92" s="7" t="s">
        <v>105</v>
      </c>
      <c r="C92" s="7">
        <v>51987667381</v>
      </c>
      <c r="D92" s="7">
        <v>2</v>
      </c>
      <c r="E92" s="12">
        <v>44206</v>
      </c>
      <c r="F92" s="7" t="s">
        <v>14</v>
      </c>
      <c r="G92" s="7" t="s">
        <v>12</v>
      </c>
      <c r="H92" s="13">
        <f t="shared" si="4"/>
        <v>162</v>
      </c>
      <c r="I92" s="7" t="str">
        <f t="shared" si="5"/>
        <v>Norte</v>
      </c>
      <c r="J92" s="7" t="str">
        <f t="shared" si="6"/>
        <v>RS</v>
      </c>
      <c r="K92" t="str">
        <f t="shared" si="7"/>
        <v>51</v>
      </c>
    </row>
    <row r="93" spans="1:11">
      <c r="A93" s="11">
        <v>92</v>
      </c>
      <c r="B93" s="7" t="s">
        <v>57</v>
      </c>
      <c r="C93" s="7">
        <v>51972775377</v>
      </c>
      <c r="D93" s="7">
        <v>3</v>
      </c>
      <c r="E93" s="12">
        <v>44206</v>
      </c>
      <c r="F93" s="7" t="s">
        <v>16</v>
      </c>
      <c r="G93" s="7" t="s">
        <v>30</v>
      </c>
      <c r="H93" s="13">
        <f t="shared" si="4"/>
        <v>324</v>
      </c>
      <c r="I93" s="7" t="str">
        <f t="shared" si="5"/>
        <v>Norte</v>
      </c>
      <c r="J93" s="7" t="str">
        <f t="shared" si="6"/>
        <v>RS</v>
      </c>
      <c r="K93" t="str">
        <f t="shared" si="7"/>
        <v>51</v>
      </c>
    </row>
    <row r="94" spans="1:11">
      <c r="A94" s="11">
        <v>93</v>
      </c>
      <c r="B94" s="7" t="s">
        <v>106</v>
      </c>
      <c r="C94" s="7">
        <v>21999959655</v>
      </c>
      <c r="D94" s="7">
        <v>2</v>
      </c>
      <c r="E94" s="12">
        <v>44206</v>
      </c>
      <c r="F94" s="7" t="s">
        <v>14</v>
      </c>
      <c r="G94" s="7" t="s">
        <v>30</v>
      </c>
      <c r="H94" s="13">
        <f t="shared" si="4"/>
        <v>162</v>
      </c>
      <c r="I94" s="7" t="str">
        <f t="shared" si="5"/>
        <v>Norte</v>
      </c>
      <c r="J94" s="7" t="str">
        <f t="shared" si="6"/>
        <v>RJ</v>
      </c>
      <c r="K94" t="str">
        <f t="shared" si="7"/>
        <v>21</v>
      </c>
    </row>
    <row r="95" spans="1:11">
      <c r="A95" s="11">
        <v>94</v>
      </c>
      <c r="B95" s="7" t="s">
        <v>57</v>
      </c>
      <c r="C95" s="7">
        <v>19994940656</v>
      </c>
      <c r="D95" s="7">
        <v>1</v>
      </c>
      <c r="E95" s="12">
        <v>44206</v>
      </c>
      <c r="F95" s="7" t="s">
        <v>18</v>
      </c>
      <c r="G95" s="7" t="s">
        <v>19</v>
      </c>
      <c r="H95" s="13">
        <f t="shared" si="4"/>
        <v>50</v>
      </c>
      <c r="I95" s="7" t="str">
        <f t="shared" si="5"/>
        <v>Norte</v>
      </c>
      <c r="J95" s="7" t="str">
        <f t="shared" si="6"/>
        <v>SP</v>
      </c>
      <c r="K95" t="str">
        <f t="shared" si="7"/>
        <v>19</v>
      </c>
    </row>
    <row r="96" spans="1:11">
      <c r="A96" s="11">
        <v>95</v>
      </c>
      <c r="B96" s="7" t="s">
        <v>102</v>
      </c>
      <c r="C96" s="7">
        <v>14981884947</v>
      </c>
      <c r="D96" s="7">
        <v>4</v>
      </c>
      <c r="E96" s="12">
        <v>44206</v>
      </c>
      <c r="F96" s="7" t="s">
        <v>18</v>
      </c>
      <c r="G96" s="7" t="s">
        <v>30</v>
      </c>
      <c r="H96" s="13">
        <f t="shared" si="4"/>
        <v>180</v>
      </c>
      <c r="I96" s="7" t="str">
        <f t="shared" si="5"/>
        <v>Norte</v>
      </c>
      <c r="J96" s="7" t="str">
        <f t="shared" si="6"/>
        <v>SP</v>
      </c>
      <c r="K96" t="str">
        <f t="shared" si="7"/>
        <v>14</v>
      </c>
    </row>
    <row r="97" spans="1:11">
      <c r="A97" s="11">
        <v>96</v>
      </c>
      <c r="B97" s="7" t="s">
        <v>20</v>
      </c>
      <c r="C97" s="7">
        <v>21997987793</v>
      </c>
      <c r="D97" s="7">
        <v>1</v>
      </c>
      <c r="E97" s="12">
        <v>44206</v>
      </c>
      <c r="F97" s="7" t="s">
        <v>53</v>
      </c>
      <c r="G97" s="7" t="s">
        <v>34</v>
      </c>
      <c r="H97" s="13">
        <f t="shared" si="4"/>
        <v>25</v>
      </c>
      <c r="I97" s="7" t="str">
        <f t="shared" si="5"/>
        <v>Norte</v>
      </c>
      <c r="J97" s="7" t="str">
        <f t="shared" si="6"/>
        <v>RJ</v>
      </c>
      <c r="K97" t="str">
        <f t="shared" si="7"/>
        <v>21</v>
      </c>
    </row>
    <row r="98" spans="1:11">
      <c r="A98" s="11">
        <v>97</v>
      </c>
      <c r="B98" s="7" t="s">
        <v>107</v>
      </c>
      <c r="C98" s="7">
        <v>21999955867</v>
      </c>
      <c r="D98" s="7">
        <v>1</v>
      </c>
      <c r="E98" s="12">
        <v>44206</v>
      </c>
      <c r="F98" s="7" t="s">
        <v>14</v>
      </c>
      <c r="G98" s="7" t="s">
        <v>34</v>
      </c>
      <c r="H98" s="13">
        <f t="shared" si="4"/>
        <v>90</v>
      </c>
      <c r="I98" s="7" t="str">
        <f t="shared" si="5"/>
        <v>Norte</v>
      </c>
      <c r="J98" s="7" t="str">
        <f t="shared" si="6"/>
        <v>RJ</v>
      </c>
      <c r="K98" t="str">
        <f t="shared" si="7"/>
        <v>21</v>
      </c>
    </row>
    <row r="99" spans="1:11">
      <c r="A99" s="11">
        <v>98</v>
      </c>
      <c r="B99" s="7" t="s">
        <v>15</v>
      </c>
      <c r="C99" s="7">
        <v>84999118304</v>
      </c>
      <c r="D99" s="7">
        <v>3</v>
      </c>
      <c r="E99" s="12">
        <v>44206</v>
      </c>
      <c r="F99" s="7" t="s">
        <v>14</v>
      </c>
      <c r="G99" s="7" t="s">
        <v>21</v>
      </c>
      <c r="H99" s="13">
        <f t="shared" si="4"/>
        <v>243</v>
      </c>
      <c r="I99" s="7" t="str">
        <f t="shared" si="5"/>
        <v>Norte</v>
      </c>
      <c r="J99" s="7" t="str">
        <f t="shared" si="6"/>
        <v>RN</v>
      </c>
      <c r="K99" t="str">
        <f t="shared" si="7"/>
        <v>84</v>
      </c>
    </row>
    <row r="100" spans="1:11">
      <c r="A100" s="11">
        <v>99</v>
      </c>
      <c r="B100" s="7" t="s">
        <v>61</v>
      </c>
      <c r="C100" s="7">
        <v>11970514949</v>
      </c>
      <c r="D100" s="7">
        <v>1</v>
      </c>
      <c r="E100" s="12">
        <v>44206</v>
      </c>
      <c r="F100" s="7" t="s">
        <v>23</v>
      </c>
      <c r="G100" s="7" t="s">
        <v>28</v>
      </c>
      <c r="H100" s="13">
        <f t="shared" si="4"/>
        <v>90</v>
      </c>
      <c r="I100" s="7" t="str">
        <f t="shared" si="5"/>
        <v>Sul</v>
      </c>
      <c r="J100" s="7" t="str">
        <f t="shared" si="6"/>
        <v>SP</v>
      </c>
      <c r="K100" t="str">
        <f t="shared" si="7"/>
        <v>11</v>
      </c>
    </row>
    <row r="101" spans="1:11">
      <c r="A101" s="11">
        <v>100</v>
      </c>
      <c r="B101" s="7" t="s">
        <v>12</v>
      </c>
      <c r="C101" s="7">
        <v>11971408329</v>
      </c>
      <c r="D101" s="7">
        <v>3</v>
      </c>
      <c r="E101" s="12">
        <v>44206</v>
      </c>
      <c r="F101" s="7" t="s">
        <v>36</v>
      </c>
      <c r="G101" s="7" t="s">
        <v>34</v>
      </c>
      <c r="H101" s="13">
        <f t="shared" si="4"/>
        <v>67.5</v>
      </c>
      <c r="I101" s="7" t="str">
        <f t="shared" si="5"/>
        <v>Norte</v>
      </c>
      <c r="J101" s="7" t="str">
        <f t="shared" si="6"/>
        <v>SP</v>
      </c>
      <c r="K101" t="str">
        <f t="shared" si="7"/>
        <v>11</v>
      </c>
    </row>
    <row r="102" spans="1:11">
      <c r="A102" s="11">
        <v>101</v>
      </c>
      <c r="B102" s="7" t="s">
        <v>108</v>
      </c>
      <c r="C102" s="7">
        <v>16999628668</v>
      </c>
      <c r="D102" s="7">
        <v>1</v>
      </c>
      <c r="E102" s="12">
        <v>44206</v>
      </c>
      <c r="F102" s="7" t="s">
        <v>38</v>
      </c>
      <c r="G102" s="7" t="s">
        <v>28</v>
      </c>
      <c r="H102" s="13">
        <f t="shared" si="4"/>
        <v>50</v>
      </c>
      <c r="I102" s="7" t="str">
        <f t="shared" si="5"/>
        <v>Sul</v>
      </c>
      <c r="J102" s="7" t="str">
        <f t="shared" si="6"/>
        <v>SP</v>
      </c>
      <c r="K102" t="str">
        <f t="shared" si="7"/>
        <v>16</v>
      </c>
    </row>
    <row r="103" spans="1:11">
      <c r="A103" s="11">
        <v>102</v>
      </c>
      <c r="B103" s="7" t="s">
        <v>109</v>
      </c>
      <c r="C103" s="7">
        <v>41992565599</v>
      </c>
      <c r="D103" s="7">
        <v>2</v>
      </c>
      <c r="E103" s="12">
        <v>44206</v>
      </c>
      <c r="F103" s="7" t="s">
        <v>18</v>
      </c>
      <c r="G103" s="7" t="s">
        <v>12</v>
      </c>
      <c r="H103" s="13">
        <f t="shared" si="4"/>
        <v>90</v>
      </c>
      <c r="I103" s="7" t="str">
        <f t="shared" si="5"/>
        <v>Norte</v>
      </c>
      <c r="J103" s="7" t="str">
        <f t="shared" si="6"/>
        <v>PR</v>
      </c>
      <c r="K103" t="str">
        <f t="shared" si="7"/>
        <v>41</v>
      </c>
    </row>
    <row r="104" spans="1:11">
      <c r="A104" s="11">
        <v>103</v>
      </c>
      <c r="B104" s="7" t="s">
        <v>110</v>
      </c>
      <c r="C104" s="7">
        <v>21997685755</v>
      </c>
      <c r="D104" s="7">
        <v>2</v>
      </c>
      <c r="E104" s="12">
        <v>44206</v>
      </c>
      <c r="F104" s="7" t="s">
        <v>23</v>
      </c>
      <c r="G104" s="7" t="s">
        <v>21</v>
      </c>
      <c r="H104" s="13">
        <f t="shared" si="4"/>
        <v>162</v>
      </c>
      <c r="I104" s="7" t="str">
        <f t="shared" si="5"/>
        <v>Sul</v>
      </c>
      <c r="J104" s="7" t="str">
        <f t="shared" si="6"/>
        <v>RJ</v>
      </c>
      <c r="K104" t="str">
        <f t="shared" si="7"/>
        <v>21</v>
      </c>
    </row>
    <row r="105" spans="1:11">
      <c r="A105" s="11">
        <v>104</v>
      </c>
      <c r="B105" s="7" t="s">
        <v>99</v>
      </c>
      <c r="C105" s="7">
        <v>61969301983</v>
      </c>
      <c r="D105" s="7">
        <v>10</v>
      </c>
      <c r="E105" s="12">
        <v>44206</v>
      </c>
      <c r="F105" s="7" t="s">
        <v>44</v>
      </c>
      <c r="G105" s="7" t="s">
        <v>34</v>
      </c>
      <c r="H105" s="13">
        <f t="shared" si="4"/>
        <v>450</v>
      </c>
      <c r="I105" s="7" t="str">
        <f t="shared" si="5"/>
        <v>Sul</v>
      </c>
      <c r="J105" s="7" t="str">
        <f t="shared" si="6"/>
        <v>DF</v>
      </c>
      <c r="K105" t="str">
        <f t="shared" si="7"/>
        <v>61</v>
      </c>
    </row>
    <row r="106" spans="1:11">
      <c r="A106" s="11">
        <v>105</v>
      </c>
      <c r="B106" s="7" t="s">
        <v>20</v>
      </c>
      <c r="C106" s="7">
        <v>11975440396</v>
      </c>
      <c r="D106" s="7">
        <v>1</v>
      </c>
      <c r="E106" s="12">
        <v>44207</v>
      </c>
      <c r="F106" s="7" t="s">
        <v>11</v>
      </c>
      <c r="G106" s="7" t="s">
        <v>34</v>
      </c>
      <c r="H106" s="13">
        <f t="shared" si="4"/>
        <v>25</v>
      </c>
      <c r="I106" s="7" t="str">
        <f t="shared" si="5"/>
        <v>Sul</v>
      </c>
      <c r="J106" s="7" t="str">
        <f t="shared" si="6"/>
        <v>SP</v>
      </c>
      <c r="K106" t="str">
        <f t="shared" si="7"/>
        <v>11</v>
      </c>
    </row>
    <row r="107" spans="1:11">
      <c r="A107" s="11">
        <v>106</v>
      </c>
      <c r="B107" s="7" t="s">
        <v>111</v>
      </c>
      <c r="C107" s="7">
        <v>51982586149</v>
      </c>
      <c r="D107" s="7">
        <v>3</v>
      </c>
      <c r="E107" s="12">
        <v>44207</v>
      </c>
      <c r="F107" s="7" t="s">
        <v>16</v>
      </c>
      <c r="G107" s="7" t="s">
        <v>12</v>
      </c>
      <c r="H107" s="13">
        <f t="shared" si="4"/>
        <v>324</v>
      </c>
      <c r="I107" s="7" t="str">
        <f t="shared" si="5"/>
        <v>Norte</v>
      </c>
      <c r="J107" s="7" t="str">
        <f t="shared" si="6"/>
        <v>RS</v>
      </c>
      <c r="K107" t="str">
        <f t="shared" si="7"/>
        <v>51</v>
      </c>
    </row>
    <row r="108" spans="1:11">
      <c r="A108" s="11">
        <v>107</v>
      </c>
      <c r="B108" s="7" t="s">
        <v>112</v>
      </c>
      <c r="C108" s="7">
        <v>21998529120</v>
      </c>
      <c r="D108" s="7">
        <v>1</v>
      </c>
      <c r="E108" s="12">
        <v>44207</v>
      </c>
      <c r="F108" s="7" t="s">
        <v>18</v>
      </c>
      <c r="G108" s="7" t="s">
        <v>30</v>
      </c>
      <c r="H108" s="13">
        <f t="shared" si="4"/>
        <v>50</v>
      </c>
      <c r="I108" s="7" t="str">
        <f t="shared" si="5"/>
        <v>Norte</v>
      </c>
      <c r="J108" s="7" t="str">
        <f t="shared" si="6"/>
        <v>RJ</v>
      </c>
      <c r="K108" t="str">
        <f t="shared" si="7"/>
        <v>21</v>
      </c>
    </row>
    <row r="109" spans="1:11">
      <c r="A109" s="11">
        <v>108</v>
      </c>
      <c r="B109" s="7" t="s">
        <v>61</v>
      </c>
      <c r="C109" s="7">
        <v>81991997639</v>
      </c>
      <c r="D109" s="7">
        <v>4</v>
      </c>
      <c r="E109" s="12">
        <v>44207</v>
      </c>
      <c r="F109" s="7" t="s">
        <v>16</v>
      </c>
      <c r="G109" s="7" t="s">
        <v>19</v>
      </c>
      <c r="H109" s="13">
        <f t="shared" si="4"/>
        <v>432</v>
      </c>
      <c r="I109" s="7" t="str">
        <f t="shared" si="5"/>
        <v>Norte</v>
      </c>
      <c r="J109" s="7" t="str">
        <f t="shared" si="6"/>
        <v>PE</v>
      </c>
      <c r="K109" t="str">
        <f t="shared" si="7"/>
        <v>81</v>
      </c>
    </row>
    <row r="110" spans="1:11">
      <c r="A110" s="11">
        <v>109</v>
      </c>
      <c r="B110" s="7" t="s">
        <v>113</v>
      </c>
      <c r="C110" s="7">
        <v>31991978084</v>
      </c>
      <c r="D110" s="7">
        <v>1</v>
      </c>
      <c r="E110" s="12">
        <v>44207</v>
      </c>
      <c r="F110" s="7" t="s">
        <v>38</v>
      </c>
      <c r="G110" s="7" t="s">
        <v>12</v>
      </c>
      <c r="H110" s="13">
        <f t="shared" si="4"/>
        <v>50</v>
      </c>
      <c r="I110" s="7" t="str">
        <f t="shared" si="5"/>
        <v>Sul</v>
      </c>
      <c r="J110" s="7" t="str">
        <f t="shared" si="6"/>
        <v>MG</v>
      </c>
      <c r="K110" t="str">
        <f t="shared" si="7"/>
        <v>31</v>
      </c>
    </row>
    <row r="111" spans="1:11">
      <c r="A111" s="11">
        <v>110</v>
      </c>
      <c r="B111" s="7" t="s">
        <v>106</v>
      </c>
      <c r="C111" s="7">
        <v>22998747793</v>
      </c>
      <c r="D111" s="7">
        <v>3</v>
      </c>
      <c r="E111" s="12">
        <v>44207</v>
      </c>
      <c r="F111" s="7" t="s">
        <v>18</v>
      </c>
      <c r="G111" s="7" t="s">
        <v>21</v>
      </c>
      <c r="H111" s="13">
        <f t="shared" si="4"/>
        <v>135</v>
      </c>
      <c r="I111" s="7" t="str">
        <f t="shared" si="5"/>
        <v>Norte</v>
      </c>
      <c r="J111" s="7" t="str">
        <f t="shared" si="6"/>
        <v>RJ</v>
      </c>
      <c r="K111" t="str">
        <f t="shared" si="7"/>
        <v>22</v>
      </c>
    </row>
    <row r="112" spans="1:11">
      <c r="A112" s="11">
        <v>111</v>
      </c>
      <c r="B112" s="7" t="s">
        <v>114</v>
      </c>
      <c r="C112" s="7">
        <v>21994489649</v>
      </c>
      <c r="D112" s="7">
        <v>1</v>
      </c>
      <c r="E112" s="12">
        <v>44207</v>
      </c>
      <c r="F112" s="7" t="s">
        <v>14</v>
      </c>
      <c r="G112" s="7" t="s">
        <v>21</v>
      </c>
      <c r="H112" s="13">
        <f t="shared" si="4"/>
        <v>90</v>
      </c>
      <c r="I112" s="7" t="str">
        <f t="shared" si="5"/>
        <v>Norte</v>
      </c>
      <c r="J112" s="7" t="str">
        <f t="shared" si="6"/>
        <v>RJ</v>
      </c>
      <c r="K112" t="str">
        <f t="shared" si="7"/>
        <v>21</v>
      </c>
    </row>
    <row r="113" spans="1:11">
      <c r="A113" s="11">
        <v>112</v>
      </c>
      <c r="B113" s="7" t="s">
        <v>115</v>
      </c>
      <c r="C113" s="7">
        <v>81973229044</v>
      </c>
      <c r="D113" s="7">
        <v>2</v>
      </c>
      <c r="E113" s="12">
        <v>44207</v>
      </c>
      <c r="F113" s="7" t="s">
        <v>53</v>
      </c>
      <c r="G113" s="7" t="s">
        <v>34</v>
      </c>
      <c r="H113" s="13">
        <f t="shared" si="4"/>
        <v>45</v>
      </c>
      <c r="I113" s="7" t="str">
        <f t="shared" si="5"/>
        <v>Norte</v>
      </c>
      <c r="J113" s="7" t="str">
        <f t="shared" si="6"/>
        <v>PE</v>
      </c>
      <c r="K113" t="str">
        <f t="shared" si="7"/>
        <v>81</v>
      </c>
    </row>
    <row r="114" spans="1:11">
      <c r="A114" s="11">
        <v>113</v>
      </c>
      <c r="B114" s="7" t="s">
        <v>116</v>
      </c>
      <c r="C114" s="7">
        <v>11991816226</v>
      </c>
      <c r="D114" s="7">
        <v>3</v>
      </c>
      <c r="E114" s="12">
        <v>44207</v>
      </c>
      <c r="F114" s="7" t="s">
        <v>25</v>
      </c>
      <c r="G114" s="7" t="s">
        <v>12</v>
      </c>
      <c r="H114" s="13">
        <f t="shared" si="4"/>
        <v>94.5</v>
      </c>
      <c r="I114" s="7" t="str">
        <f t="shared" si="5"/>
        <v>Norte</v>
      </c>
      <c r="J114" s="7" t="str">
        <f t="shared" si="6"/>
        <v>SP</v>
      </c>
      <c r="K114" t="str">
        <f t="shared" si="7"/>
        <v>11</v>
      </c>
    </row>
    <row r="115" spans="1:11">
      <c r="A115" s="11">
        <v>114</v>
      </c>
      <c r="B115" s="7" t="s">
        <v>117</v>
      </c>
      <c r="C115" s="7">
        <v>61967116193</v>
      </c>
      <c r="D115" s="7">
        <v>1</v>
      </c>
      <c r="E115" s="12">
        <v>44207</v>
      </c>
      <c r="F115" s="7" t="s">
        <v>44</v>
      </c>
      <c r="G115" s="7" t="s">
        <v>30</v>
      </c>
      <c r="H115" s="13">
        <f t="shared" si="4"/>
        <v>50</v>
      </c>
      <c r="I115" s="7" t="str">
        <f t="shared" si="5"/>
        <v>Sul</v>
      </c>
      <c r="J115" s="7" t="str">
        <f t="shared" si="6"/>
        <v>DF</v>
      </c>
      <c r="K115" t="str">
        <f t="shared" si="7"/>
        <v>61</v>
      </c>
    </row>
    <row r="116" spans="1:11">
      <c r="A116" s="11">
        <v>115</v>
      </c>
      <c r="B116" s="7" t="s">
        <v>118</v>
      </c>
      <c r="C116" s="7">
        <v>71976066320</v>
      </c>
      <c r="D116" s="7">
        <v>4</v>
      </c>
      <c r="E116" s="12">
        <v>44207</v>
      </c>
      <c r="F116" s="7" t="s">
        <v>63</v>
      </c>
      <c r="G116" s="7" t="s">
        <v>19</v>
      </c>
      <c r="H116" s="13">
        <f t="shared" si="4"/>
        <v>360</v>
      </c>
      <c r="I116" s="7" t="str">
        <f t="shared" si="5"/>
        <v>Sul</v>
      </c>
      <c r="J116" s="7" t="str">
        <f t="shared" si="6"/>
        <v>BA</v>
      </c>
      <c r="K116" t="str">
        <f t="shared" si="7"/>
        <v>71</v>
      </c>
    </row>
    <row r="117" spans="1:11">
      <c r="A117" s="11">
        <v>116</v>
      </c>
      <c r="B117" s="7" t="s">
        <v>119</v>
      </c>
      <c r="C117" s="7">
        <v>27999326519</v>
      </c>
      <c r="D117" s="7">
        <v>3</v>
      </c>
      <c r="E117" s="12">
        <v>44207</v>
      </c>
      <c r="F117" s="7" t="s">
        <v>18</v>
      </c>
      <c r="G117" s="7" t="s">
        <v>28</v>
      </c>
      <c r="H117" s="13">
        <f t="shared" si="4"/>
        <v>135</v>
      </c>
      <c r="I117" s="7" t="str">
        <f t="shared" si="5"/>
        <v>Norte</v>
      </c>
      <c r="J117" s="7" t="str">
        <f t="shared" si="6"/>
        <v>ES</v>
      </c>
      <c r="K117" t="str">
        <f t="shared" si="7"/>
        <v>27</v>
      </c>
    </row>
    <row r="118" spans="1:11">
      <c r="A118" s="11">
        <v>117</v>
      </c>
      <c r="B118" s="7" t="s">
        <v>120</v>
      </c>
      <c r="C118" s="7">
        <v>91971394641</v>
      </c>
      <c r="D118" s="7">
        <v>1</v>
      </c>
      <c r="E118" s="12">
        <v>44207</v>
      </c>
      <c r="F118" s="7" t="s">
        <v>53</v>
      </c>
      <c r="G118" s="7" t="s">
        <v>12</v>
      </c>
      <c r="H118" s="13">
        <f t="shared" si="4"/>
        <v>25</v>
      </c>
      <c r="I118" s="7" t="str">
        <f t="shared" si="5"/>
        <v>Norte</v>
      </c>
      <c r="J118" s="7" t="str">
        <f t="shared" si="6"/>
        <v>PA</v>
      </c>
      <c r="K118" t="str">
        <f t="shared" si="7"/>
        <v>91</v>
      </c>
    </row>
    <row r="119" spans="1:11">
      <c r="A119" s="11">
        <v>118</v>
      </c>
      <c r="B119" s="7" t="s">
        <v>121</v>
      </c>
      <c r="C119" s="7">
        <v>31976972259</v>
      </c>
      <c r="D119" s="7">
        <v>3</v>
      </c>
      <c r="E119" s="12">
        <v>44207</v>
      </c>
      <c r="F119" s="7" t="s">
        <v>55</v>
      </c>
      <c r="G119" s="7" t="s">
        <v>21</v>
      </c>
      <c r="H119" s="13">
        <f t="shared" si="4"/>
        <v>67.5</v>
      </c>
      <c r="I119" s="7" t="str">
        <f t="shared" si="5"/>
        <v>Norte</v>
      </c>
      <c r="J119" s="7" t="str">
        <f t="shared" si="6"/>
        <v>MG</v>
      </c>
      <c r="K119" t="str">
        <f t="shared" si="7"/>
        <v>31</v>
      </c>
    </row>
    <row r="120" spans="1:11">
      <c r="A120" s="11">
        <v>119</v>
      </c>
      <c r="B120" s="7" t="s">
        <v>64</v>
      </c>
      <c r="C120" s="7">
        <v>91993625994</v>
      </c>
      <c r="D120" s="7">
        <v>3</v>
      </c>
      <c r="E120" s="12">
        <v>44207</v>
      </c>
      <c r="F120" s="7" t="s">
        <v>23</v>
      </c>
      <c r="G120" s="7" t="s">
        <v>28</v>
      </c>
      <c r="H120" s="13">
        <f t="shared" si="4"/>
        <v>243</v>
      </c>
      <c r="I120" s="7" t="str">
        <f t="shared" si="5"/>
        <v>Sul</v>
      </c>
      <c r="J120" s="7" t="str">
        <f t="shared" si="6"/>
        <v>PA</v>
      </c>
      <c r="K120" t="str">
        <f t="shared" si="7"/>
        <v>91</v>
      </c>
    </row>
    <row r="121" spans="1:11">
      <c r="A121" s="11">
        <v>120</v>
      </c>
      <c r="B121" s="7" t="s">
        <v>118</v>
      </c>
      <c r="C121" s="7">
        <v>61974679917</v>
      </c>
      <c r="D121" s="7">
        <v>4</v>
      </c>
      <c r="E121" s="12">
        <v>44208</v>
      </c>
      <c r="F121" s="7" t="s">
        <v>11</v>
      </c>
      <c r="G121" s="7" t="s">
        <v>12</v>
      </c>
      <c r="H121" s="13">
        <f t="shared" si="4"/>
        <v>90</v>
      </c>
      <c r="I121" s="7" t="str">
        <f t="shared" si="5"/>
        <v>Sul</v>
      </c>
      <c r="J121" s="7" t="str">
        <f t="shared" si="6"/>
        <v>DF</v>
      </c>
      <c r="K121" t="str">
        <f t="shared" si="7"/>
        <v>61</v>
      </c>
    </row>
    <row r="122" spans="1:11">
      <c r="A122" s="11">
        <v>121</v>
      </c>
      <c r="B122" s="7" t="s">
        <v>26</v>
      </c>
      <c r="C122" s="7">
        <v>31971254719</v>
      </c>
      <c r="D122" s="7">
        <v>3</v>
      </c>
      <c r="E122" s="12">
        <v>44208</v>
      </c>
      <c r="F122" s="7" t="s">
        <v>11</v>
      </c>
      <c r="G122" s="7" t="s">
        <v>19</v>
      </c>
      <c r="H122" s="13">
        <f t="shared" si="4"/>
        <v>67.5</v>
      </c>
      <c r="I122" s="7" t="str">
        <f t="shared" si="5"/>
        <v>Sul</v>
      </c>
      <c r="J122" s="7" t="str">
        <f t="shared" si="6"/>
        <v>MG</v>
      </c>
      <c r="K122" t="str">
        <f t="shared" si="7"/>
        <v>31</v>
      </c>
    </row>
    <row r="123" spans="1:11">
      <c r="A123" s="11">
        <v>122</v>
      </c>
      <c r="B123" s="7" t="s">
        <v>75</v>
      </c>
      <c r="C123" s="7">
        <v>61965030764</v>
      </c>
      <c r="D123" s="7">
        <v>4</v>
      </c>
      <c r="E123" s="12">
        <v>44208</v>
      </c>
      <c r="F123" s="7" t="s">
        <v>14</v>
      </c>
      <c r="G123" s="7" t="s">
        <v>12</v>
      </c>
      <c r="H123" s="13">
        <f t="shared" si="4"/>
        <v>324</v>
      </c>
      <c r="I123" s="7" t="str">
        <f t="shared" si="5"/>
        <v>Norte</v>
      </c>
      <c r="J123" s="7" t="str">
        <f t="shared" si="6"/>
        <v>DF</v>
      </c>
      <c r="K123" t="str">
        <f t="shared" si="7"/>
        <v>61</v>
      </c>
    </row>
    <row r="124" spans="1:11">
      <c r="A124" s="11">
        <v>123</v>
      </c>
      <c r="B124" s="7" t="s">
        <v>122</v>
      </c>
      <c r="C124" s="7">
        <v>21999073908</v>
      </c>
      <c r="D124" s="7">
        <v>10</v>
      </c>
      <c r="E124" s="12">
        <v>44208</v>
      </c>
      <c r="F124" s="7" t="s">
        <v>14</v>
      </c>
      <c r="G124" s="7" t="s">
        <v>19</v>
      </c>
      <c r="H124" s="13">
        <f t="shared" si="4"/>
        <v>810</v>
      </c>
      <c r="I124" s="7" t="str">
        <f t="shared" si="5"/>
        <v>Norte</v>
      </c>
      <c r="J124" s="7" t="str">
        <f t="shared" si="6"/>
        <v>RJ</v>
      </c>
      <c r="K124" t="str">
        <f t="shared" si="7"/>
        <v>21</v>
      </c>
    </row>
    <row r="125" spans="1:11">
      <c r="A125" s="11">
        <v>124</v>
      </c>
      <c r="B125" s="7" t="s">
        <v>123</v>
      </c>
      <c r="C125" s="7">
        <v>71959030807</v>
      </c>
      <c r="D125" s="7">
        <v>3</v>
      </c>
      <c r="E125" s="12">
        <v>44208</v>
      </c>
      <c r="F125" s="7" t="s">
        <v>16</v>
      </c>
      <c r="G125" s="7" t="s">
        <v>21</v>
      </c>
      <c r="H125" s="13">
        <f t="shared" si="4"/>
        <v>324</v>
      </c>
      <c r="I125" s="7" t="str">
        <f t="shared" si="5"/>
        <v>Norte</v>
      </c>
      <c r="J125" s="7" t="str">
        <f t="shared" si="6"/>
        <v>BA</v>
      </c>
      <c r="K125" t="str">
        <f t="shared" si="7"/>
        <v>71</v>
      </c>
    </row>
    <row r="126" spans="1:11">
      <c r="A126" s="11">
        <v>125</v>
      </c>
      <c r="B126" s="7" t="s">
        <v>124</v>
      </c>
      <c r="C126" s="7">
        <v>21968219371</v>
      </c>
      <c r="D126" s="7">
        <v>1</v>
      </c>
      <c r="E126" s="12">
        <v>44208</v>
      </c>
      <c r="F126" s="7" t="s">
        <v>18</v>
      </c>
      <c r="G126" s="7" t="s">
        <v>34</v>
      </c>
      <c r="H126" s="13">
        <f t="shared" si="4"/>
        <v>50</v>
      </c>
      <c r="I126" s="7" t="str">
        <f t="shared" si="5"/>
        <v>Norte</v>
      </c>
      <c r="J126" s="7" t="str">
        <f t="shared" si="6"/>
        <v>RJ</v>
      </c>
      <c r="K126" t="str">
        <f t="shared" si="7"/>
        <v>21</v>
      </c>
    </row>
    <row r="127" spans="1:11">
      <c r="A127" s="11">
        <v>126</v>
      </c>
      <c r="B127" s="7" t="s">
        <v>125</v>
      </c>
      <c r="C127" s="7">
        <v>71992117579</v>
      </c>
      <c r="D127" s="7">
        <v>2</v>
      </c>
      <c r="E127" s="12">
        <v>44208</v>
      </c>
      <c r="F127" s="7" t="s">
        <v>14</v>
      </c>
      <c r="G127" s="7" t="s">
        <v>21</v>
      </c>
      <c r="H127" s="13">
        <f t="shared" si="4"/>
        <v>162</v>
      </c>
      <c r="I127" s="7" t="str">
        <f t="shared" si="5"/>
        <v>Norte</v>
      </c>
      <c r="J127" s="7" t="str">
        <f t="shared" si="6"/>
        <v>BA</v>
      </c>
      <c r="K127" t="str">
        <f t="shared" si="7"/>
        <v>71</v>
      </c>
    </row>
    <row r="128" spans="1:11">
      <c r="A128" s="11">
        <v>127</v>
      </c>
      <c r="B128" s="7" t="s">
        <v>126</v>
      </c>
      <c r="C128" s="7">
        <v>41985971654</v>
      </c>
      <c r="D128" s="7">
        <v>1</v>
      </c>
      <c r="E128" s="12">
        <v>44208</v>
      </c>
      <c r="F128" s="7" t="s">
        <v>16</v>
      </c>
      <c r="G128" s="7" t="s">
        <v>28</v>
      </c>
      <c r="H128" s="13">
        <f t="shared" si="4"/>
        <v>120</v>
      </c>
      <c r="I128" s="7" t="str">
        <f t="shared" si="5"/>
        <v>Norte</v>
      </c>
      <c r="J128" s="7" t="str">
        <f t="shared" si="6"/>
        <v>PR</v>
      </c>
      <c r="K128" t="str">
        <f t="shared" si="7"/>
        <v>41</v>
      </c>
    </row>
    <row r="129" spans="1:11">
      <c r="A129" s="11">
        <v>128</v>
      </c>
      <c r="B129" s="7" t="s">
        <v>127</v>
      </c>
      <c r="C129" s="7">
        <v>13996670764</v>
      </c>
      <c r="D129" s="7">
        <v>3</v>
      </c>
      <c r="E129" s="12">
        <v>44208</v>
      </c>
      <c r="F129" s="7" t="s">
        <v>36</v>
      </c>
      <c r="G129" s="7" t="s">
        <v>19</v>
      </c>
      <c r="H129" s="13">
        <f t="shared" si="4"/>
        <v>67.5</v>
      </c>
      <c r="I129" s="7" t="str">
        <f t="shared" si="5"/>
        <v>Norte</v>
      </c>
      <c r="J129" s="7" t="str">
        <f t="shared" si="6"/>
        <v>SP</v>
      </c>
      <c r="K129" t="str">
        <f t="shared" si="7"/>
        <v>13</v>
      </c>
    </row>
    <row r="130" spans="1:11">
      <c r="A130" s="11">
        <v>129</v>
      </c>
      <c r="B130" s="7" t="s">
        <v>12</v>
      </c>
      <c r="C130" s="7">
        <v>88999007343</v>
      </c>
      <c r="D130" s="7">
        <v>3</v>
      </c>
      <c r="E130" s="12">
        <v>44208</v>
      </c>
      <c r="F130" s="7" t="s">
        <v>23</v>
      </c>
      <c r="G130" s="7" t="s">
        <v>19</v>
      </c>
      <c r="H130" s="13">
        <f t="shared" ref="H130:H193" si="8">D130*VLOOKUP(F130,tabela_passeio,3,FALSE)*IF(D130&gt;1,90%,100%)</f>
        <v>243</v>
      </c>
      <c r="I130" s="7" t="str">
        <f t="shared" ref="I130:I193" si="9">VLOOKUP(F130,tabela_passeio,2,FALSE)</f>
        <v>Sul</v>
      </c>
      <c r="J130" s="7" t="str">
        <f t="shared" ref="J130:J193" si="10">VLOOKUP(LEFT(C130,2)*1,tabela_DDD,3,FALSE)</f>
        <v>CE</v>
      </c>
      <c r="K130" t="str">
        <f t="shared" si="7"/>
        <v>88</v>
      </c>
    </row>
    <row r="131" spans="1:11">
      <c r="A131" s="11">
        <v>130</v>
      </c>
      <c r="B131" s="7" t="s">
        <v>128</v>
      </c>
      <c r="C131" s="7">
        <v>21983322507</v>
      </c>
      <c r="D131" s="7">
        <v>9</v>
      </c>
      <c r="E131" s="12">
        <v>44208</v>
      </c>
      <c r="F131" s="7" t="s">
        <v>38</v>
      </c>
      <c r="G131" s="7" t="s">
        <v>21</v>
      </c>
      <c r="H131" s="13">
        <f t="shared" si="8"/>
        <v>405</v>
      </c>
      <c r="I131" s="7" t="str">
        <f t="shared" si="9"/>
        <v>Sul</v>
      </c>
      <c r="J131" s="7" t="str">
        <f t="shared" si="10"/>
        <v>RJ</v>
      </c>
      <c r="K131" t="str">
        <f t="shared" ref="K131:K194" si="11">LEFT(C131,2)</f>
        <v>21</v>
      </c>
    </row>
    <row r="132" spans="1:11">
      <c r="A132" s="11">
        <v>131</v>
      </c>
      <c r="B132" s="7" t="s">
        <v>17</v>
      </c>
      <c r="C132" s="7">
        <v>61970045001</v>
      </c>
      <c r="D132" s="7">
        <v>3</v>
      </c>
      <c r="E132" s="12">
        <v>44208</v>
      </c>
      <c r="F132" s="7" t="s">
        <v>53</v>
      </c>
      <c r="G132" s="7" t="s">
        <v>12</v>
      </c>
      <c r="H132" s="13">
        <f t="shared" si="8"/>
        <v>67.5</v>
      </c>
      <c r="I132" s="7" t="str">
        <f t="shared" si="9"/>
        <v>Norte</v>
      </c>
      <c r="J132" s="7" t="str">
        <f t="shared" si="10"/>
        <v>DF</v>
      </c>
      <c r="K132" t="str">
        <f t="shared" si="11"/>
        <v>61</v>
      </c>
    </row>
    <row r="133" spans="1:11">
      <c r="A133" s="11">
        <v>132</v>
      </c>
      <c r="B133" s="7" t="s">
        <v>20</v>
      </c>
      <c r="C133" s="7">
        <v>31997467552</v>
      </c>
      <c r="D133" s="7">
        <v>1</v>
      </c>
      <c r="E133" s="12">
        <v>44208</v>
      </c>
      <c r="F133" s="7" t="s">
        <v>53</v>
      </c>
      <c r="G133" s="7" t="s">
        <v>19</v>
      </c>
      <c r="H133" s="13">
        <f t="shared" si="8"/>
        <v>25</v>
      </c>
      <c r="I133" s="7" t="str">
        <f t="shared" si="9"/>
        <v>Norte</v>
      </c>
      <c r="J133" s="7" t="str">
        <f t="shared" si="10"/>
        <v>MG</v>
      </c>
      <c r="K133" t="str">
        <f t="shared" si="11"/>
        <v>31</v>
      </c>
    </row>
    <row r="134" spans="1:11">
      <c r="A134" s="11">
        <v>133</v>
      </c>
      <c r="B134" s="7" t="s">
        <v>129</v>
      </c>
      <c r="C134" s="7">
        <v>51965030214</v>
      </c>
      <c r="D134" s="7">
        <v>1</v>
      </c>
      <c r="E134" s="12">
        <v>44208</v>
      </c>
      <c r="F134" s="7" t="s">
        <v>40</v>
      </c>
      <c r="G134" s="7" t="s">
        <v>30</v>
      </c>
      <c r="H134" s="13">
        <f t="shared" si="8"/>
        <v>80</v>
      </c>
      <c r="I134" s="7" t="str">
        <f t="shared" si="9"/>
        <v>Sul</v>
      </c>
      <c r="J134" s="7" t="str">
        <f t="shared" si="10"/>
        <v>RS</v>
      </c>
      <c r="K134" t="str">
        <f t="shared" si="11"/>
        <v>51</v>
      </c>
    </row>
    <row r="135" spans="1:11">
      <c r="A135" s="11">
        <v>134</v>
      </c>
      <c r="B135" s="7" t="s">
        <v>103</v>
      </c>
      <c r="C135" s="7">
        <v>21997319755</v>
      </c>
      <c r="D135" s="7">
        <v>3</v>
      </c>
      <c r="E135" s="12">
        <v>44209</v>
      </c>
      <c r="F135" s="7" t="s">
        <v>11</v>
      </c>
      <c r="G135" s="7" t="s">
        <v>19</v>
      </c>
      <c r="H135" s="13">
        <f t="shared" si="8"/>
        <v>67.5</v>
      </c>
      <c r="I135" s="7" t="str">
        <f t="shared" si="9"/>
        <v>Sul</v>
      </c>
      <c r="J135" s="7" t="str">
        <f t="shared" si="10"/>
        <v>RJ</v>
      </c>
      <c r="K135" t="str">
        <f t="shared" si="11"/>
        <v>21</v>
      </c>
    </row>
    <row r="136" spans="1:11">
      <c r="A136" s="11">
        <v>135</v>
      </c>
      <c r="B136" s="7" t="s">
        <v>130</v>
      </c>
      <c r="C136" s="7">
        <v>31998510780</v>
      </c>
      <c r="D136" s="7">
        <v>2</v>
      </c>
      <c r="E136" s="12">
        <v>44209</v>
      </c>
      <c r="F136" s="7" t="s">
        <v>11</v>
      </c>
      <c r="G136" s="7" t="s">
        <v>12</v>
      </c>
      <c r="H136" s="13">
        <f t="shared" si="8"/>
        <v>45</v>
      </c>
      <c r="I136" s="7" t="str">
        <f t="shared" si="9"/>
        <v>Sul</v>
      </c>
      <c r="J136" s="7" t="str">
        <f t="shared" si="10"/>
        <v>MG</v>
      </c>
      <c r="K136" t="str">
        <f t="shared" si="11"/>
        <v>31</v>
      </c>
    </row>
    <row r="137" spans="1:11">
      <c r="A137" s="11">
        <v>136</v>
      </c>
      <c r="B137" s="7" t="s">
        <v>78</v>
      </c>
      <c r="C137" s="7">
        <v>21982032530</v>
      </c>
      <c r="D137" s="7">
        <v>3</v>
      </c>
      <c r="E137" s="12">
        <v>44209</v>
      </c>
      <c r="F137" s="7" t="s">
        <v>11</v>
      </c>
      <c r="G137" s="7" t="s">
        <v>19</v>
      </c>
      <c r="H137" s="13">
        <f t="shared" si="8"/>
        <v>67.5</v>
      </c>
      <c r="I137" s="7" t="str">
        <f t="shared" si="9"/>
        <v>Sul</v>
      </c>
      <c r="J137" s="7" t="str">
        <f t="shared" si="10"/>
        <v>RJ</v>
      </c>
      <c r="K137" t="str">
        <f t="shared" si="11"/>
        <v>21</v>
      </c>
    </row>
    <row r="138" spans="1:11">
      <c r="A138" s="11">
        <v>137</v>
      </c>
      <c r="B138" s="7" t="s">
        <v>131</v>
      </c>
      <c r="C138" s="7">
        <v>21997966500</v>
      </c>
      <c r="D138" s="7">
        <v>3</v>
      </c>
      <c r="E138" s="12">
        <v>44209</v>
      </c>
      <c r="F138" s="7" t="s">
        <v>16</v>
      </c>
      <c r="G138" s="7" t="s">
        <v>34</v>
      </c>
      <c r="H138" s="13">
        <f t="shared" si="8"/>
        <v>324</v>
      </c>
      <c r="I138" s="7" t="str">
        <f t="shared" si="9"/>
        <v>Norte</v>
      </c>
      <c r="J138" s="7" t="str">
        <f t="shared" si="10"/>
        <v>RJ</v>
      </c>
      <c r="K138" t="str">
        <f t="shared" si="11"/>
        <v>21</v>
      </c>
    </row>
    <row r="139" spans="1:11">
      <c r="A139" s="11">
        <v>138</v>
      </c>
      <c r="B139" s="7" t="s">
        <v>125</v>
      </c>
      <c r="C139" s="7">
        <v>61981262671</v>
      </c>
      <c r="D139" s="7">
        <v>1</v>
      </c>
      <c r="E139" s="12">
        <v>44209</v>
      </c>
      <c r="F139" s="7" t="s">
        <v>18</v>
      </c>
      <c r="G139" s="7" t="s">
        <v>12</v>
      </c>
      <c r="H139" s="13">
        <f t="shared" si="8"/>
        <v>50</v>
      </c>
      <c r="I139" s="7" t="str">
        <f t="shared" si="9"/>
        <v>Norte</v>
      </c>
      <c r="J139" s="7" t="str">
        <f t="shared" si="10"/>
        <v>DF</v>
      </c>
      <c r="K139" t="str">
        <f t="shared" si="11"/>
        <v>61</v>
      </c>
    </row>
    <row r="140" spans="1:11">
      <c r="A140" s="11">
        <v>139</v>
      </c>
      <c r="B140" s="7" t="s">
        <v>82</v>
      </c>
      <c r="C140" s="7">
        <v>31980414012</v>
      </c>
      <c r="D140" s="7">
        <v>1</v>
      </c>
      <c r="E140" s="12">
        <v>44209</v>
      </c>
      <c r="F140" s="7" t="s">
        <v>25</v>
      </c>
      <c r="G140" s="7" t="s">
        <v>21</v>
      </c>
      <c r="H140" s="13">
        <f t="shared" si="8"/>
        <v>35</v>
      </c>
      <c r="I140" s="7" t="str">
        <f t="shared" si="9"/>
        <v>Norte</v>
      </c>
      <c r="J140" s="7" t="str">
        <f t="shared" si="10"/>
        <v>MG</v>
      </c>
      <c r="K140" t="str">
        <f t="shared" si="11"/>
        <v>31</v>
      </c>
    </row>
    <row r="141" spans="1:11">
      <c r="A141" s="11">
        <v>140</v>
      </c>
      <c r="B141" s="7" t="s">
        <v>98</v>
      </c>
      <c r="C141" s="7">
        <v>11960831583</v>
      </c>
      <c r="D141" s="7">
        <v>4</v>
      </c>
      <c r="E141" s="12">
        <v>44209</v>
      </c>
      <c r="F141" s="7" t="s">
        <v>36</v>
      </c>
      <c r="G141" s="7" t="s">
        <v>28</v>
      </c>
      <c r="H141" s="13">
        <f t="shared" si="8"/>
        <v>90</v>
      </c>
      <c r="I141" s="7" t="str">
        <f t="shared" si="9"/>
        <v>Norte</v>
      </c>
      <c r="J141" s="7" t="str">
        <f t="shared" si="10"/>
        <v>SP</v>
      </c>
      <c r="K141" t="str">
        <f t="shared" si="11"/>
        <v>11</v>
      </c>
    </row>
    <row r="142" spans="1:11">
      <c r="A142" s="11">
        <v>141</v>
      </c>
      <c r="B142" s="7" t="s">
        <v>132</v>
      </c>
      <c r="C142" s="7">
        <v>27992364900</v>
      </c>
      <c r="D142" s="7">
        <v>4</v>
      </c>
      <c r="E142" s="12">
        <v>44209</v>
      </c>
      <c r="F142" s="7" t="s">
        <v>63</v>
      </c>
      <c r="G142" s="7" t="s">
        <v>19</v>
      </c>
      <c r="H142" s="13">
        <f t="shared" si="8"/>
        <v>360</v>
      </c>
      <c r="I142" s="7" t="str">
        <f t="shared" si="9"/>
        <v>Sul</v>
      </c>
      <c r="J142" s="7" t="str">
        <f t="shared" si="10"/>
        <v>ES</v>
      </c>
      <c r="K142" t="str">
        <f t="shared" si="11"/>
        <v>27</v>
      </c>
    </row>
    <row r="143" spans="1:11">
      <c r="A143" s="11">
        <v>142</v>
      </c>
      <c r="B143" s="7" t="s">
        <v>89</v>
      </c>
      <c r="C143" s="7">
        <v>91964458656</v>
      </c>
      <c r="D143" s="7">
        <v>4</v>
      </c>
      <c r="E143" s="12">
        <v>44209</v>
      </c>
      <c r="F143" s="7" t="s">
        <v>38</v>
      </c>
      <c r="G143" s="7" t="s">
        <v>34</v>
      </c>
      <c r="H143" s="13">
        <f t="shared" si="8"/>
        <v>180</v>
      </c>
      <c r="I143" s="7" t="str">
        <f t="shared" si="9"/>
        <v>Sul</v>
      </c>
      <c r="J143" s="7" t="str">
        <f t="shared" si="10"/>
        <v>PA</v>
      </c>
      <c r="K143" t="str">
        <f t="shared" si="11"/>
        <v>91</v>
      </c>
    </row>
    <row r="144" spans="1:11">
      <c r="A144" s="11">
        <v>143</v>
      </c>
      <c r="B144" s="7" t="s">
        <v>133</v>
      </c>
      <c r="C144" s="7">
        <v>61964486038</v>
      </c>
      <c r="D144" s="7">
        <v>3</v>
      </c>
      <c r="E144" s="12">
        <v>44209</v>
      </c>
      <c r="F144" s="7" t="s">
        <v>18</v>
      </c>
      <c r="G144" s="7" t="s">
        <v>34</v>
      </c>
      <c r="H144" s="13">
        <f t="shared" si="8"/>
        <v>135</v>
      </c>
      <c r="I144" s="7" t="str">
        <f t="shared" si="9"/>
        <v>Norte</v>
      </c>
      <c r="J144" s="7" t="str">
        <f t="shared" si="10"/>
        <v>DF</v>
      </c>
      <c r="K144" t="str">
        <f t="shared" si="11"/>
        <v>61</v>
      </c>
    </row>
    <row r="145" spans="1:11">
      <c r="A145" s="11">
        <v>144</v>
      </c>
      <c r="B145" s="7" t="s">
        <v>61</v>
      </c>
      <c r="C145" s="7">
        <v>51972523706</v>
      </c>
      <c r="D145" s="7">
        <v>1</v>
      </c>
      <c r="E145" s="12">
        <v>44209</v>
      </c>
      <c r="F145" s="7" t="s">
        <v>40</v>
      </c>
      <c r="G145" s="7" t="s">
        <v>30</v>
      </c>
      <c r="H145" s="13">
        <f t="shared" si="8"/>
        <v>80</v>
      </c>
      <c r="I145" s="7" t="str">
        <f t="shared" si="9"/>
        <v>Sul</v>
      </c>
      <c r="J145" s="7" t="str">
        <f t="shared" si="10"/>
        <v>RS</v>
      </c>
      <c r="K145" t="str">
        <f t="shared" si="11"/>
        <v>51</v>
      </c>
    </row>
    <row r="146" spans="1:11">
      <c r="A146" s="11">
        <v>145</v>
      </c>
      <c r="B146" s="7" t="s">
        <v>61</v>
      </c>
      <c r="C146" s="7">
        <v>11993827059</v>
      </c>
      <c r="D146" s="7">
        <v>3</v>
      </c>
      <c r="E146" s="12">
        <v>44209</v>
      </c>
      <c r="F146" s="7" t="s">
        <v>27</v>
      </c>
      <c r="G146" s="7" t="s">
        <v>34</v>
      </c>
      <c r="H146" s="13">
        <f t="shared" si="8"/>
        <v>270</v>
      </c>
      <c r="I146" s="7" t="str">
        <f t="shared" si="9"/>
        <v>Norte</v>
      </c>
      <c r="J146" s="7" t="str">
        <f t="shared" si="10"/>
        <v>SP</v>
      </c>
      <c r="K146" t="str">
        <f t="shared" si="11"/>
        <v>11</v>
      </c>
    </row>
    <row r="147" spans="1:11">
      <c r="A147" s="11">
        <v>146</v>
      </c>
      <c r="B147" s="7" t="s">
        <v>95</v>
      </c>
      <c r="C147" s="7">
        <v>81965566890</v>
      </c>
      <c r="D147" s="7">
        <v>2</v>
      </c>
      <c r="E147" s="12">
        <v>44209</v>
      </c>
      <c r="F147" s="7" t="s">
        <v>53</v>
      </c>
      <c r="G147" s="7" t="s">
        <v>28</v>
      </c>
      <c r="H147" s="13">
        <f t="shared" si="8"/>
        <v>45</v>
      </c>
      <c r="I147" s="7" t="str">
        <f t="shared" si="9"/>
        <v>Norte</v>
      </c>
      <c r="J147" s="7" t="str">
        <f t="shared" si="10"/>
        <v>PE</v>
      </c>
      <c r="K147" t="str">
        <f t="shared" si="11"/>
        <v>81</v>
      </c>
    </row>
    <row r="148" spans="1:11">
      <c r="A148" s="11">
        <v>147</v>
      </c>
      <c r="B148" s="7" t="s">
        <v>62</v>
      </c>
      <c r="C148" s="7">
        <v>35998039044</v>
      </c>
      <c r="D148" s="7">
        <v>2</v>
      </c>
      <c r="E148" s="12">
        <v>44209</v>
      </c>
      <c r="F148" s="7" t="s">
        <v>55</v>
      </c>
      <c r="G148" s="7" t="s">
        <v>28</v>
      </c>
      <c r="H148" s="13">
        <f t="shared" si="8"/>
        <v>45</v>
      </c>
      <c r="I148" s="7" t="str">
        <f t="shared" si="9"/>
        <v>Norte</v>
      </c>
      <c r="J148" s="7" t="str">
        <f t="shared" si="10"/>
        <v>MG</v>
      </c>
      <c r="K148" t="str">
        <f t="shared" si="11"/>
        <v>35</v>
      </c>
    </row>
    <row r="149" spans="1:11">
      <c r="A149" s="11">
        <v>148</v>
      </c>
      <c r="B149" s="7" t="s">
        <v>134</v>
      </c>
      <c r="C149" s="7">
        <v>79988761670</v>
      </c>
      <c r="D149" s="7">
        <v>3</v>
      </c>
      <c r="E149" s="12">
        <v>44210</v>
      </c>
      <c r="F149" s="7" t="s">
        <v>11</v>
      </c>
      <c r="G149" s="7" t="s">
        <v>30</v>
      </c>
      <c r="H149" s="13">
        <f t="shared" si="8"/>
        <v>67.5</v>
      </c>
      <c r="I149" s="7" t="str">
        <f t="shared" si="9"/>
        <v>Sul</v>
      </c>
      <c r="J149" s="7" t="str">
        <f t="shared" si="10"/>
        <v>SE</v>
      </c>
      <c r="K149" t="str">
        <f t="shared" si="11"/>
        <v>79</v>
      </c>
    </row>
    <row r="150" spans="1:11">
      <c r="A150" s="11">
        <v>149</v>
      </c>
      <c r="B150" s="7" t="s">
        <v>106</v>
      </c>
      <c r="C150" s="7">
        <v>16981567058</v>
      </c>
      <c r="D150" s="7">
        <v>1</v>
      </c>
      <c r="E150" s="12">
        <v>44210</v>
      </c>
      <c r="F150" s="7" t="s">
        <v>16</v>
      </c>
      <c r="G150" s="7" t="s">
        <v>19</v>
      </c>
      <c r="H150" s="13">
        <f t="shared" si="8"/>
        <v>120</v>
      </c>
      <c r="I150" s="7" t="str">
        <f t="shared" si="9"/>
        <v>Norte</v>
      </c>
      <c r="J150" s="7" t="str">
        <f t="shared" si="10"/>
        <v>SP</v>
      </c>
      <c r="K150" t="str">
        <f t="shared" si="11"/>
        <v>16</v>
      </c>
    </row>
    <row r="151" spans="1:11">
      <c r="A151" s="11">
        <v>150</v>
      </c>
      <c r="B151" s="7" t="s">
        <v>135</v>
      </c>
      <c r="C151" s="7">
        <v>91992351783</v>
      </c>
      <c r="D151" s="7">
        <v>3</v>
      </c>
      <c r="E151" s="12">
        <v>44210</v>
      </c>
      <c r="F151" s="7" t="s">
        <v>14</v>
      </c>
      <c r="G151" s="7" t="s">
        <v>34</v>
      </c>
      <c r="H151" s="13">
        <f t="shared" si="8"/>
        <v>243</v>
      </c>
      <c r="I151" s="7" t="str">
        <f t="shared" si="9"/>
        <v>Norte</v>
      </c>
      <c r="J151" s="7" t="str">
        <f t="shared" si="10"/>
        <v>PA</v>
      </c>
      <c r="K151" t="str">
        <f t="shared" si="11"/>
        <v>91</v>
      </c>
    </row>
    <row r="152" spans="1:11">
      <c r="A152" s="11">
        <v>151</v>
      </c>
      <c r="B152" s="7" t="s">
        <v>17</v>
      </c>
      <c r="C152" s="7">
        <v>61981267531</v>
      </c>
      <c r="D152" s="7">
        <v>6</v>
      </c>
      <c r="E152" s="12">
        <v>44210</v>
      </c>
      <c r="F152" s="7" t="s">
        <v>18</v>
      </c>
      <c r="G152" s="7" t="s">
        <v>19</v>
      </c>
      <c r="H152" s="13">
        <f t="shared" si="8"/>
        <v>270</v>
      </c>
      <c r="I152" s="7" t="str">
        <f t="shared" si="9"/>
        <v>Norte</v>
      </c>
      <c r="J152" s="7" t="str">
        <f t="shared" si="10"/>
        <v>DF</v>
      </c>
      <c r="K152" t="str">
        <f t="shared" si="11"/>
        <v>61</v>
      </c>
    </row>
    <row r="153" spans="1:11">
      <c r="A153" s="11">
        <v>152</v>
      </c>
      <c r="B153" s="7" t="s">
        <v>136</v>
      </c>
      <c r="C153" s="7">
        <v>31971250618</v>
      </c>
      <c r="D153" s="7">
        <v>4</v>
      </c>
      <c r="E153" s="12">
        <v>44210</v>
      </c>
      <c r="F153" s="7" t="s">
        <v>14</v>
      </c>
      <c r="G153" s="7" t="s">
        <v>12</v>
      </c>
      <c r="H153" s="13">
        <f t="shared" si="8"/>
        <v>324</v>
      </c>
      <c r="I153" s="7" t="str">
        <f t="shared" si="9"/>
        <v>Norte</v>
      </c>
      <c r="J153" s="7" t="str">
        <f t="shared" si="10"/>
        <v>MG</v>
      </c>
      <c r="K153" t="str">
        <f t="shared" si="11"/>
        <v>31</v>
      </c>
    </row>
    <row r="154" spans="1:11">
      <c r="A154" s="11">
        <v>153</v>
      </c>
      <c r="B154" s="7" t="s">
        <v>137</v>
      </c>
      <c r="C154" s="7">
        <v>31980929873</v>
      </c>
      <c r="D154" s="7">
        <v>2</v>
      </c>
      <c r="E154" s="12">
        <v>44210</v>
      </c>
      <c r="F154" s="7" t="s">
        <v>14</v>
      </c>
      <c r="G154" s="7" t="s">
        <v>21</v>
      </c>
      <c r="H154" s="13">
        <f t="shared" si="8"/>
        <v>162</v>
      </c>
      <c r="I154" s="7" t="str">
        <f t="shared" si="9"/>
        <v>Norte</v>
      </c>
      <c r="J154" s="7" t="str">
        <f t="shared" si="10"/>
        <v>MG</v>
      </c>
      <c r="K154" t="str">
        <f t="shared" si="11"/>
        <v>31</v>
      </c>
    </row>
    <row r="155" spans="1:11">
      <c r="A155" s="11">
        <v>154</v>
      </c>
      <c r="B155" s="7" t="s">
        <v>106</v>
      </c>
      <c r="C155" s="7">
        <v>71982075867</v>
      </c>
      <c r="D155" s="7">
        <v>2</v>
      </c>
      <c r="E155" s="12">
        <v>44210</v>
      </c>
      <c r="F155" s="7" t="s">
        <v>38</v>
      </c>
      <c r="G155" s="7" t="s">
        <v>21</v>
      </c>
      <c r="H155" s="13">
        <f t="shared" si="8"/>
        <v>90</v>
      </c>
      <c r="I155" s="7" t="str">
        <f t="shared" si="9"/>
        <v>Sul</v>
      </c>
      <c r="J155" s="7" t="str">
        <f t="shared" si="10"/>
        <v>BA</v>
      </c>
      <c r="K155" t="str">
        <f t="shared" si="11"/>
        <v>71</v>
      </c>
    </row>
    <row r="156" spans="1:11">
      <c r="A156" s="11">
        <v>155</v>
      </c>
      <c r="B156" s="7" t="s">
        <v>138</v>
      </c>
      <c r="C156" s="7">
        <v>92984633856</v>
      </c>
      <c r="D156" s="7">
        <v>1</v>
      </c>
      <c r="E156" s="12">
        <v>44210</v>
      </c>
      <c r="F156" s="7" t="s">
        <v>23</v>
      </c>
      <c r="G156" s="7" t="s">
        <v>12</v>
      </c>
      <c r="H156" s="13">
        <f t="shared" si="8"/>
        <v>90</v>
      </c>
      <c r="I156" s="7" t="str">
        <f t="shared" si="9"/>
        <v>Sul</v>
      </c>
      <c r="J156" s="7" t="str">
        <f t="shared" si="10"/>
        <v>AM</v>
      </c>
      <c r="K156" t="str">
        <f t="shared" si="11"/>
        <v>92</v>
      </c>
    </row>
    <row r="157" spans="1:11">
      <c r="A157" s="11">
        <v>156</v>
      </c>
      <c r="B157" s="7" t="s">
        <v>139</v>
      </c>
      <c r="C157" s="7">
        <v>85987349873</v>
      </c>
      <c r="D157" s="7">
        <v>4</v>
      </c>
      <c r="E157" s="12">
        <v>44210</v>
      </c>
      <c r="F157" s="7" t="s">
        <v>27</v>
      </c>
      <c r="G157" s="7" t="s">
        <v>21</v>
      </c>
      <c r="H157" s="13">
        <f t="shared" si="8"/>
        <v>360</v>
      </c>
      <c r="I157" s="7" t="str">
        <f t="shared" si="9"/>
        <v>Norte</v>
      </c>
      <c r="J157" s="7" t="str">
        <f t="shared" si="10"/>
        <v>CE</v>
      </c>
      <c r="K157" t="str">
        <f t="shared" si="11"/>
        <v>85</v>
      </c>
    </row>
    <row r="158" spans="1:11">
      <c r="A158" s="11">
        <v>157</v>
      </c>
      <c r="B158" s="7" t="s">
        <v>140</v>
      </c>
      <c r="C158" s="7">
        <v>21981779509</v>
      </c>
      <c r="D158" s="7">
        <v>3</v>
      </c>
      <c r="E158" s="12">
        <v>44210</v>
      </c>
      <c r="F158" s="7" t="s">
        <v>27</v>
      </c>
      <c r="G158" s="7" t="s">
        <v>30</v>
      </c>
      <c r="H158" s="13">
        <f t="shared" si="8"/>
        <v>270</v>
      </c>
      <c r="I158" s="7" t="str">
        <f t="shared" si="9"/>
        <v>Norte</v>
      </c>
      <c r="J158" s="7" t="str">
        <f t="shared" si="10"/>
        <v>RJ</v>
      </c>
      <c r="K158" t="str">
        <f t="shared" si="11"/>
        <v>21</v>
      </c>
    </row>
    <row r="159" spans="1:11">
      <c r="A159" s="11">
        <v>158</v>
      </c>
      <c r="B159" s="7" t="s">
        <v>72</v>
      </c>
      <c r="C159" s="7">
        <v>31989523168</v>
      </c>
      <c r="D159" s="7">
        <v>1</v>
      </c>
      <c r="E159" s="12">
        <v>44210</v>
      </c>
      <c r="F159" s="7" t="s">
        <v>23</v>
      </c>
      <c r="G159" s="7" t="s">
        <v>12</v>
      </c>
      <c r="H159" s="13">
        <f t="shared" si="8"/>
        <v>90</v>
      </c>
      <c r="I159" s="7" t="str">
        <f t="shared" si="9"/>
        <v>Sul</v>
      </c>
      <c r="J159" s="7" t="str">
        <f t="shared" si="10"/>
        <v>MG</v>
      </c>
      <c r="K159" t="str">
        <f t="shared" si="11"/>
        <v>31</v>
      </c>
    </row>
    <row r="160" spans="1:11">
      <c r="A160" s="11">
        <v>159</v>
      </c>
      <c r="B160" s="7" t="s">
        <v>141</v>
      </c>
      <c r="C160" s="7">
        <v>11994664641</v>
      </c>
      <c r="D160" s="7">
        <v>4</v>
      </c>
      <c r="E160" s="12">
        <v>44210</v>
      </c>
      <c r="F160" s="7" t="s">
        <v>36</v>
      </c>
      <c r="G160" s="7" t="s">
        <v>12</v>
      </c>
      <c r="H160" s="13">
        <f t="shared" si="8"/>
        <v>90</v>
      </c>
      <c r="I160" s="7" t="str">
        <f t="shared" si="9"/>
        <v>Norte</v>
      </c>
      <c r="J160" s="7" t="str">
        <f t="shared" si="10"/>
        <v>SP</v>
      </c>
      <c r="K160" t="str">
        <f t="shared" si="11"/>
        <v>11</v>
      </c>
    </row>
    <row r="161" spans="1:11">
      <c r="A161" s="11">
        <v>160</v>
      </c>
      <c r="B161" s="7" t="s">
        <v>20</v>
      </c>
      <c r="C161" s="7">
        <v>31974324698</v>
      </c>
      <c r="D161" s="7">
        <v>3</v>
      </c>
      <c r="E161" s="12">
        <v>44210</v>
      </c>
      <c r="F161" s="7" t="s">
        <v>36</v>
      </c>
      <c r="G161" s="7" t="s">
        <v>19</v>
      </c>
      <c r="H161" s="13">
        <f t="shared" si="8"/>
        <v>67.5</v>
      </c>
      <c r="I161" s="7" t="str">
        <f t="shared" si="9"/>
        <v>Norte</v>
      </c>
      <c r="J161" s="7" t="str">
        <f t="shared" si="10"/>
        <v>MG</v>
      </c>
      <c r="K161" t="str">
        <f t="shared" si="11"/>
        <v>31</v>
      </c>
    </row>
    <row r="162" spans="1:11">
      <c r="A162" s="11">
        <v>161</v>
      </c>
      <c r="B162" s="7" t="s">
        <v>120</v>
      </c>
      <c r="C162" s="7">
        <v>11934544966</v>
      </c>
      <c r="D162" s="7">
        <v>1</v>
      </c>
      <c r="E162" s="12">
        <v>44211</v>
      </c>
      <c r="F162" s="7" t="s">
        <v>11</v>
      </c>
      <c r="G162" s="7" t="s">
        <v>30</v>
      </c>
      <c r="H162" s="13">
        <f t="shared" si="8"/>
        <v>25</v>
      </c>
      <c r="I162" s="7" t="str">
        <f t="shared" si="9"/>
        <v>Sul</v>
      </c>
      <c r="J162" s="7" t="str">
        <f t="shared" si="10"/>
        <v>SP</v>
      </c>
      <c r="K162" t="str">
        <f t="shared" si="11"/>
        <v>11</v>
      </c>
    </row>
    <row r="163" spans="1:11">
      <c r="A163" s="11">
        <v>162</v>
      </c>
      <c r="B163" s="7" t="s">
        <v>142</v>
      </c>
      <c r="C163" s="7">
        <v>11988890915</v>
      </c>
      <c r="D163" s="7">
        <v>2</v>
      </c>
      <c r="E163" s="12">
        <v>44211</v>
      </c>
      <c r="F163" s="7" t="s">
        <v>11</v>
      </c>
      <c r="G163" s="7" t="s">
        <v>19</v>
      </c>
      <c r="H163" s="13">
        <f t="shared" si="8"/>
        <v>45</v>
      </c>
      <c r="I163" s="7" t="str">
        <f t="shared" si="9"/>
        <v>Sul</v>
      </c>
      <c r="J163" s="7" t="str">
        <f t="shared" si="10"/>
        <v>SP</v>
      </c>
      <c r="K163" t="str">
        <f t="shared" si="11"/>
        <v>11</v>
      </c>
    </row>
    <row r="164" spans="1:11">
      <c r="A164" s="11">
        <v>163</v>
      </c>
      <c r="B164" s="7" t="s">
        <v>143</v>
      </c>
      <c r="C164" s="7">
        <v>19997383898</v>
      </c>
      <c r="D164" s="7">
        <v>3</v>
      </c>
      <c r="E164" s="12">
        <v>44211</v>
      </c>
      <c r="F164" s="7" t="s">
        <v>23</v>
      </c>
      <c r="G164" s="7" t="s">
        <v>21</v>
      </c>
      <c r="H164" s="13">
        <f t="shared" si="8"/>
        <v>243</v>
      </c>
      <c r="I164" s="7" t="str">
        <f t="shared" si="9"/>
        <v>Sul</v>
      </c>
      <c r="J164" s="7" t="str">
        <f t="shared" si="10"/>
        <v>SP</v>
      </c>
      <c r="K164" t="str">
        <f t="shared" si="11"/>
        <v>19</v>
      </c>
    </row>
    <row r="165" spans="1:11">
      <c r="A165" s="11">
        <v>164</v>
      </c>
      <c r="B165" s="7" t="s">
        <v>144</v>
      </c>
      <c r="C165" s="7">
        <v>71964740302</v>
      </c>
      <c r="D165" s="7">
        <v>7</v>
      </c>
      <c r="E165" s="12">
        <v>44211</v>
      </c>
      <c r="F165" s="7" t="s">
        <v>18</v>
      </c>
      <c r="G165" s="7" t="s">
        <v>28</v>
      </c>
      <c r="H165" s="13">
        <f t="shared" si="8"/>
        <v>315</v>
      </c>
      <c r="I165" s="7" t="str">
        <f t="shared" si="9"/>
        <v>Norte</v>
      </c>
      <c r="J165" s="7" t="str">
        <f t="shared" si="10"/>
        <v>BA</v>
      </c>
      <c r="K165" t="str">
        <f t="shared" si="11"/>
        <v>71</v>
      </c>
    </row>
    <row r="166" spans="1:11">
      <c r="A166" s="11">
        <v>165</v>
      </c>
      <c r="B166" s="7" t="s">
        <v>145</v>
      </c>
      <c r="C166" s="7">
        <v>71984091992</v>
      </c>
      <c r="D166" s="7">
        <v>3</v>
      </c>
      <c r="E166" s="12">
        <v>44211</v>
      </c>
      <c r="F166" s="7" t="s">
        <v>27</v>
      </c>
      <c r="G166" s="7" t="s">
        <v>12</v>
      </c>
      <c r="H166" s="13">
        <f t="shared" si="8"/>
        <v>270</v>
      </c>
      <c r="I166" s="7" t="str">
        <f t="shared" si="9"/>
        <v>Norte</v>
      </c>
      <c r="J166" s="7" t="str">
        <f t="shared" si="10"/>
        <v>BA</v>
      </c>
      <c r="K166" t="str">
        <f t="shared" si="11"/>
        <v>71</v>
      </c>
    </row>
    <row r="167" spans="1:11">
      <c r="A167" s="11">
        <v>166</v>
      </c>
      <c r="B167" s="7" t="s">
        <v>146</v>
      </c>
      <c r="C167" s="7">
        <v>21998106540</v>
      </c>
      <c r="D167" s="7">
        <v>4</v>
      </c>
      <c r="E167" s="12">
        <v>44211</v>
      </c>
      <c r="F167" s="7" t="s">
        <v>16</v>
      </c>
      <c r="G167" s="7" t="s">
        <v>28</v>
      </c>
      <c r="H167" s="13">
        <f t="shared" si="8"/>
        <v>432</v>
      </c>
      <c r="I167" s="7" t="str">
        <f t="shared" si="9"/>
        <v>Norte</v>
      </c>
      <c r="J167" s="7" t="str">
        <f t="shared" si="10"/>
        <v>RJ</v>
      </c>
      <c r="K167" t="str">
        <f t="shared" si="11"/>
        <v>21</v>
      </c>
    </row>
    <row r="168" spans="1:11">
      <c r="A168" s="11">
        <v>167</v>
      </c>
      <c r="B168" s="7" t="s">
        <v>147</v>
      </c>
      <c r="C168" s="7">
        <v>51912673662</v>
      </c>
      <c r="D168" s="7">
        <v>1</v>
      </c>
      <c r="E168" s="12">
        <v>44211</v>
      </c>
      <c r="F168" s="7" t="s">
        <v>63</v>
      </c>
      <c r="G168" s="7" t="s">
        <v>21</v>
      </c>
      <c r="H168" s="13">
        <f t="shared" si="8"/>
        <v>100</v>
      </c>
      <c r="I168" s="7" t="str">
        <f t="shared" si="9"/>
        <v>Sul</v>
      </c>
      <c r="J168" s="7" t="str">
        <f t="shared" si="10"/>
        <v>RS</v>
      </c>
      <c r="K168" t="str">
        <f t="shared" si="11"/>
        <v>51</v>
      </c>
    </row>
    <row r="169" spans="1:11">
      <c r="A169" s="11">
        <v>168</v>
      </c>
      <c r="B169" s="7" t="s">
        <v>148</v>
      </c>
      <c r="C169" s="7">
        <v>71986191182</v>
      </c>
      <c r="D169" s="7">
        <v>2</v>
      </c>
      <c r="E169" s="12">
        <v>44211</v>
      </c>
      <c r="F169" s="7" t="s">
        <v>27</v>
      </c>
      <c r="G169" s="7" t="s">
        <v>30</v>
      </c>
      <c r="H169" s="13">
        <f t="shared" si="8"/>
        <v>180</v>
      </c>
      <c r="I169" s="7" t="str">
        <f t="shared" si="9"/>
        <v>Norte</v>
      </c>
      <c r="J169" s="7" t="str">
        <f t="shared" si="10"/>
        <v>BA</v>
      </c>
      <c r="K169" t="str">
        <f t="shared" si="11"/>
        <v>71</v>
      </c>
    </row>
    <row r="170" spans="1:11">
      <c r="A170" s="11">
        <v>169</v>
      </c>
      <c r="B170" s="7" t="s">
        <v>149</v>
      </c>
      <c r="C170" s="7">
        <v>83987796518</v>
      </c>
      <c r="D170" s="7">
        <v>1</v>
      </c>
      <c r="E170" s="12">
        <v>44211</v>
      </c>
      <c r="F170" s="7" t="s">
        <v>16</v>
      </c>
      <c r="G170" s="7" t="s">
        <v>28</v>
      </c>
      <c r="H170" s="13">
        <f t="shared" si="8"/>
        <v>120</v>
      </c>
      <c r="I170" s="7" t="str">
        <f t="shared" si="9"/>
        <v>Norte</v>
      </c>
      <c r="J170" s="7" t="str">
        <f t="shared" si="10"/>
        <v>PB</v>
      </c>
      <c r="K170" t="str">
        <f t="shared" si="11"/>
        <v>83</v>
      </c>
    </row>
    <row r="171" spans="1:11">
      <c r="A171" s="11">
        <v>170</v>
      </c>
      <c r="B171" s="7" t="s">
        <v>150</v>
      </c>
      <c r="C171" s="7">
        <v>61999919214</v>
      </c>
      <c r="D171" s="7">
        <v>3</v>
      </c>
      <c r="E171" s="12">
        <v>44212</v>
      </c>
      <c r="F171" s="7" t="s">
        <v>11</v>
      </c>
      <c r="G171" s="7" t="s">
        <v>30</v>
      </c>
      <c r="H171" s="13">
        <f t="shared" si="8"/>
        <v>67.5</v>
      </c>
      <c r="I171" s="7" t="str">
        <f t="shared" si="9"/>
        <v>Sul</v>
      </c>
      <c r="J171" s="7" t="str">
        <f t="shared" si="10"/>
        <v>DF</v>
      </c>
      <c r="K171" t="str">
        <f t="shared" si="11"/>
        <v>61</v>
      </c>
    </row>
    <row r="172" spans="1:11">
      <c r="A172" s="11">
        <v>171</v>
      </c>
      <c r="B172" s="7" t="s">
        <v>57</v>
      </c>
      <c r="C172" s="7">
        <v>71973604641</v>
      </c>
      <c r="D172" s="7">
        <v>3</v>
      </c>
      <c r="E172" s="12">
        <v>44212</v>
      </c>
      <c r="F172" s="7" t="s">
        <v>16</v>
      </c>
      <c r="G172" s="7" t="s">
        <v>19</v>
      </c>
      <c r="H172" s="13">
        <f t="shared" si="8"/>
        <v>324</v>
      </c>
      <c r="I172" s="7" t="str">
        <f t="shared" si="9"/>
        <v>Norte</v>
      </c>
      <c r="J172" s="7" t="str">
        <f t="shared" si="10"/>
        <v>BA</v>
      </c>
      <c r="K172" t="str">
        <f t="shared" si="11"/>
        <v>71</v>
      </c>
    </row>
    <row r="173" spans="1:11">
      <c r="A173" s="11">
        <v>172</v>
      </c>
      <c r="B173" s="7" t="s">
        <v>87</v>
      </c>
      <c r="C173" s="7">
        <v>61982614558</v>
      </c>
      <c r="D173" s="7">
        <v>3</v>
      </c>
      <c r="E173" s="12">
        <v>44212</v>
      </c>
      <c r="F173" s="7" t="s">
        <v>44</v>
      </c>
      <c r="G173" s="7" t="s">
        <v>21</v>
      </c>
      <c r="H173" s="13">
        <f t="shared" si="8"/>
        <v>135</v>
      </c>
      <c r="I173" s="7" t="str">
        <f t="shared" si="9"/>
        <v>Sul</v>
      </c>
      <c r="J173" s="7" t="str">
        <f t="shared" si="10"/>
        <v>DF</v>
      </c>
      <c r="K173" t="str">
        <f t="shared" si="11"/>
        <v>61</v>
      </c>
    </row>
    <row r="174" spans="1:11">
      <c r="A174" s="11">
        <v>173</v>
      </c>
      <c r="B174" s="7" t="s">
        <v>151</v>
      </c>
      <c r="C174" s="7">
        <v>51966508747</v>
      </c>
      <c r="D174" s="7">
        <v>3</v>
      </c>
      <c r="E174" s="12">
        <v>44212</v>
      </c>
      <c r="F174" s="7" t="s">
        <v>18</v>
      </c>
      <c r="G174" s="7" t="s">
        <v>21</v>
      </c>
      <c r="H174" s="13">
        <f t="shared" si="8"/>
        <v>135</v>
      </c>
      <c r="I174" s="7" t="str">
        <f t="shared" si="9"/>
        <v>Norte</v>
      </c>
      <c r="J174" s="7" t="str">
        <f t="shared" si="10"/>
        <v>RS</v>
      </c>
      <c r="K174" t="str">
        <f t="shared" si="11"/>
        <v>51</v>
      </c>
    </row>
    <row r="175" spans="1:11">
      <c r="A175" s="11">
        <v>174</v>
      </c>
      <c r="B175" s="7" t="s">
        <v>152</v>
      </c>
      <c r="C175" s="7">
        <v>81989828274</v>
      </c>
      <c r="D175" s="7">
        <v>2</v>
      </c>
      <c r="E175" s="12">
        <v>44212</v>
      </c>
      <c r="F175" s="7" t="s">
        <v>38</v>
      </c>
      <c r="G175" s="7" t="s">
        <v>34</v>
      </c>
      <c r="H175" s="13">
        <f t="shared" si="8"/>
        <v>90</v>
      </c>
      <c r="I175" s="7" t="str">
        <f t="shared" si="9"/>
        <v>Sul</v>
      </c>
      <c r="J175" s="7" t="str">
        <f t="shared" si="10"/>
        <v>PE</v>
      </c>
      <c r="K175" t="str">
        <f t="shared" si="11"/>
        <v>81</v>
      </c>
    </row>
    <row r="176" spans="1:11">
      <c r="A176" s="11">
        <v>175</v>
      </c>
      <c r="B176" s="7" t="s">
        <v>57</v>
      </c>
      <c r="C176" s="7">
        <v>34991980417</v>
      </c>
      <c r="D176" s="7">
        <v>3</v>
      </c>
      <c r="E176" s="12">
        <v>44212</v>
      </c>
      <c r="F176" s="7" t="s">
        <v>36</v>
      </c>
      <c r="G176" s="7" t="s">
        <v>30</v>
      </c>
      <c r="H176" s="13">
        <f t="shared" si="8"/>
        <v>67.5</v>
      </c>
      <c r="I176" s="7" t="str">
        <f t="shared" si="9"/>
        <v>Norte</v>
      </c>
      <c r="J176" s="7" t="str">
        <f t="shared" si="10"/>
        <v>MG</v>
      </c>
      <c r="K176" t="str">
        <f t="shared" si="11"/>
        <v>34</v>
      </c>
    </row>
    <row r="177" spans="1:11">
      <c r="A177" s="11">
        <v>176</v>
      </c>
      <c r="B177" s="7" t="s">
        <v>153</v>
      </c>
      <c r="C177" s="7">
        <v>41993726454</v>
      </c>
      <c r="D177" s="7">
        <v>2</v>
      </c>
      <c r="E177" s="12">
        <v>44212</v>
      </c>
      <c r="F177" s="7" t="s">
        <v>27</v>
      </c>
      <c r="G177" s="7" t="s">
        <v>28</v>
      </c>
      <c r="H177" s="13">
        <f t="shared" si="8"/>
        <v>180</v>
      </c>
      <c r="I177" s="7" t="str">
        <f t="shared" si="9"/>
        <v>Norte</v>
      </c>
      <c r="J177" s="7" t="str">
        <f t="shared" si="10"/>
        <v>PR</v>
      </c>
      <c r="K177" t="str">
        <f t="shared" si="11"/>
        <v>41</v>
      </c>
    </row>
    <row r="178" spans="1:11">
      <c r="A178" s="11">
        <v>177</v>
      </c>
      <c r="B178" s="7" t="s">
        <v>46</v>
      </c>
      <c r="C178" s="7">
        <v>61967509692</v>
      </c>
      <c r="D178" s="7">
        <v>2</v>
      </c>
      <c r="E178" s="12">
        <v>44212</v>
      </c>
      <c r="F178" s="7" t="s">
        <v>55</v>
      </c>
      <c r="G178" s="7" t="s">
        <v>12</v>
      </c>
      <c r="H178" s="13">
        <f t="shared" si="8"/>
        <v>45</v>
      </c>
      <c r="I178" s="7" t="str">
        <f t="shared" si="9"/>
        <v>Norte</v>
      </c>
      <c r="J178" s="7" t="str">
        <f t="shared" si="10"/>
        <v>DF</v>
      </c>
      <c r="K178" t="str">
        <f t="shared" si="11"/>
        <v>61</v>
      </c>
    </row>
    <row r="179" spans="1:11">
      <c r="A179" s="11">
        <v>178</v>
      </c>
      <c r="B179" s="7" t="s">
        <v>154</v>
      </c>
      <c r="C179" s="7">
        <v>51989858028</v>
      </c>
      <c r="D179" s="7">
        <v>3</v>
      </c>
      <c r="E179" s="12">
        <v>44213</v>
      </c>
      <c r="F179" s="7" t="s">
        <v>11</v>
      </c>
      <c r="G179" s="7" t="s">
        <v>12</v>
      </c>
      <c r="H179" s="13">
        <f t="shared" si="8"/>
        <v>67.5</v>
      </c>
      <c r="I179" s="7" t="str">
        <f t="shared" si="9"/>
        <v>Sul</v>
      </c>
      <c r="J179" s="7" t="str">
        <f t="shared" si="10"/>
        <v>RS</v>
      </c>
      <c r="K179" t="str">
        <f t="shared" si="11"/>
        <v>51</v>
      </c>
    </row>
    <row r="180" spans="1:11">
      <c r="A180" s="11">
        <v>179</v>
      </c>
      <c r="B180" s="7" t="s">
        <v>61</v>
      </c>
      <c r="C180" s="7">
        <v>91969572096</v>
      </c>
      <c r="D180" s="7">
        <v>3</v>
      </c>
      <c r="E180" s="12">
        <v>44213</v>
      </c>
      <c r="F180" s="7" t="s">
        <v>18</v>
      </c>
      <c r="G180" s="7" t="s">
        <v>30</v>
      </c>
      <c r="H180" s="13">
        <f t="shared" si="8"/>
        <v>135</v>
      </c>
      <c r="I180" s="7" t="str">
        <f t="shared" si="9"/>
        <v>Norte</v>
      </c>
      <c r="J180" s="7" t="str">
        <f t="shared" si="10"/>
        <v>PA</v>
      </c>
      <c r="K180" t="str">
        <f t="shared" si="11"/>
        <v>91</v>
      </c>
    </row>
    <row r="181" spans="1:11">
      <c r="A181" s="11">
        <v>180</v>
      </c>
      <c r="B181" s="7" t="s">
        <v>155</v>
      </c>
      <c r="C181" s="7">
        <v>61987851217</v>
      </c>
      <c r="D181" s="7">
        <v>3</v>
      </c>
      <c r="E181" s="12">
        <v>44213</v>
      </c>
      <c r="F181" s="7" t="s">
        <v>14</v>
      </c>
      <c r="G181" s="7" t="s">
        <v>30</v>
      </c>
      <c r="H181" s="13">
        <f t="shared" si="8"/>
        <v>243</v>
      </c>
      <c r="I181" s="7" t="str">
        <f t="shared" si="9"/>
        <v>Norte</v>
      </c>
      <c r="J181" s="7" t="str">
        <f t="shared" si="10"/>
        <v>DF</v>
      </c>
      <c r="K181" t="str">
        <f t="shared" si="11"/>
        <v>61</v>
      </c>
    </row>
    <row r="182" spans="1:11">
      <c r="A182" s="11">
        <v>181</v>
      </c>
      <c r="B182" s="7" t="s">
        <v>156</v>
      </c>
      <c r="C182" s="7">
        <v>41995879677</v>
      </c>
      <c r="D182" s="7">
        <v>4</v>
      </c>
      <c r="E182" s="12">
        <v>44213</v>
      </c>
      <c r="F182" s="7" t="s">
        <v>16</v>
      </c>
      <c r="G182" s="7" t="s">
        <v>30</v>
      </c>
      <c r="H182" s="13">
        <f t="shared" si="8"/>
        <v>432</v>
      </c>
      <c r="I182" s="7" t="str">
        <f t="shared" si="9"/>
        <v>Norte</v>
      </c>
      <c r="J182" s="7" t="str">
        <f t="shared" si="10"/>
        <v>PR</v>
      </c>
      <c r="K182" t="str">
        <f t="shared" si="11"/>
        <v>41</v>
      </c>
    </row>
    <row r="183" spans="1:11">
      <c r="A183" s="11">
        <v>182</v>
      </c>
      <c r="B183" s="7" t="s">
        <v>157</v>
      </c>
      <c r="C183" s="7">
        <v>51971667802</v>
      </c>
      <c r="D183" s="7">
        <v>3</v>
      </c>
      <c r="E183" s="12">
        <v>44213</v>
      </c>
      <c r="F183" s="7" t="s">
        <v>16</v>
      </c>
      <c r="G183" s="7" t="s">
        <v>34</v>
      </c>
      <c r="H183" s="13">
        <f t="shared" si="8"/>
        <v>324</v>
      </c>
      <c r="I183" s="7" t="str">
        <f t="shared" si="9"/>
        <v>Norte</v>
      </c>
      <c r="J183" s="7" t="str">
        <f t="shared" si="10"/>
        <v>RS</v>
      </c>
      <c r="K183" t="str">
        <f t="shared" si="11"/>
        <v>51</v>
      </c>
    </row>
    <row r="184" spans="1:11">
      <c r="A184" s="11">
        <v>183</v>
      </c>
      <c r="B184" s="7" t="s">
        <v>56</v>
      </c>
      <c r="C184" s="7">
        <v>21999733821</v>
      </c>
      <c r="D184" s="7">
        <v>4</v>
      </c>
      <c r="E184" s="12">
        <v>44213</v>
      </c>
      <c r="F184" s="7" t="s">
        <v>55</v>
      </c>
      <c r="G184" s="7" t="s">
        <v>19</v>
      </c>
      <c r="H184" s="13">
        <f t="shared" si="8"/>
        <v>90</v>
      </c>
      <c r="I184" s="7" t="str">
        <f t="shared" si="9"/>
        <v>Norte</v>
      </c>
      <c r="J184" s="7" t="str">
        <f t="shared" si="10"/>
        <v>RJ</v>
      </c>
      <c r="K184" t="str">
        <f t="shared" si="11"/>
        <v>21</v>
      </c>
    </row>
    <row r="185" spans="1:11">
      <c r="A185" s="11">
        <v>184</v>
      </c>
      <c r="B185" s="7" t="s">
        <v>61</v>
      </c>
      <c r="C185" s="7">
        <v>21996429883</v>
      </c>
      <c r="D185" s="7">
        <v>3</v>
      </c>
      <c r="E185" s="12">
        <v>44213</v>
      </c>
      <c r="F185" s="7" t="s">
        <v>40</v>
      </c>
      <c r="G185" s="7" t="s">
        <v>34</v>
      </c>
      <c r="H185" s="13">
        <f t="shared" si="8"/>
        <v>216</v>
      </c>
      <c r="I185" s="7" t="str">
        <f t="shared" si="9"/>
        <v>Sul</v>
      </c>
      <c r="J185" s="7" t="str">
        <f t="shared" si="10"/>
        <v>RJ</v>
      </c>
      <c r="K185" t="str">
        <f t="shared" si="11"/>
        <v>21</v>
      </c>
    </row>
    <row r="186" spans="1:11">
      <c r="A186" s="11">
        <v>185</v>
      </c>
      <c r="B186" s="7" t="s">
        <v>105</v>
      </c>
      <c r="C186" s="7">
        <v>11983912974</v>
      </c>
      <c r="D186" s="7">
        <v>3</v>
      </c>
      <c r="E186" s="12">
        <v>44213</v>
      </c>
      <c r="F186" s="7" t="s">
        <v>55</v>
      </c>
      <c r="G186" s="7" t="s">
        <v>12</v>
      </c>
      <c r="H186" s="13">
        <f t="shared" si="8"/>
        <v>67.5</v>
      </c>
      <c r="I186" s="7" t="str">
        <f t="shared" si="9"/>
        <v>Norte</v>
      </c>
      <c r="J186" s="7" t="str">
        <f t="shared" si="10"/>
        <v>SP</v>
      </c>
      <c r="K186" t="str">
        <f t="shared" si="11"/>
        <v>11</v>
      </c>
    </row>
    <row r="187" spans="1:11">
      <c r="A187" s="11">
        <v>186</v>
      </c>
      <c r="B187" s="7" t="s">
        <v>158</v>
      </c>
      <c r="C187" s="7">
        <v>81969309564</v>
      </c>
      <c r="D187" s="7">
        <v>1</v>
      </c>
      <c r="E187" s="12">
        <v>44213</v>
      </c>
      <c r="F187" s="7" t="s">
        <v>25</v>
      </c>
      <c r="G187" s="7" t="s">
        <v>21</v>
      </c>
      <c r="H187" s="13">
        <f t="shared" si="8"/>
        <v>35</v>
      </c>
      <c r="I187" s="7" t="str">
        <f t="shared" si="9"/>
        <v>Norte</v>
      </c>
      <c r="J187" s="7" t="str">
        <f t="shared" si="10"/>
        <v>PE</v>
      </c>
      <c r="K187" t="str">
        <f t="shared" si="11"/>
        <v>81</v>
      </c>
    </row>
    <row r="188" spans="1:11">
      <c r="A188" s="11">
        <v>187</v>
      </c>
      <c r="B188" s="7" t="s">
        <v>17</v>
      </c>
      <c r="C188" s="7">
        <v>31976677337</v>
      </c>
      <c r="D188" s="7">
        <v>2</v>
      </c>
      <c r="E188" s="12">
        <v>44213</v>
      </c>
      <c r="F188" s="7" t="s">
        <v>44</v>
      </c>
      <c r="G188" s="7" t="s">
        <v>34</v>
      </c>
      <c r="H188" s="13">
        <f t="shared" si="8"/>
        <v>90</v>
      </c>
      <c r="I188" s="7" t="str">
        <f t="shared" si="9"/>
        <v>Sul</v>
      </c>
      <c r="J188" s="7" t="str">
        <f t="shared" si="10"/>
        <v>MG</v>
      </c>
      <c r="K188" t="str">
        <f t="shared" si="11"/>
        <v>31</v>
      </c>
    </row>
    <row r="189" spans="1:11">
      <c r="A189" s="11">
        <v>188</v>
      </c>
      <c r="B189" s="7" t="s">
        <v>69</v>
      </c>
      <c r="C189" s="7">
        <v>61980690710</v>
      </c>
      <c r="D189" s="7">
        <v>2</v>
      </c>
      <c r="E189" s="12">
        <v>44213</v>
      </c>
      <c r="F189" s="7" t="s">
        <v>23</v>
      </c>
      <c r="G189" s="7" t="s">
        <v>12</v>
      </c>
      <c r="H189" s="13">
        <f t="shared" si="8"/>
        <v>162</v>
      </c>
      <c r="I189" s="7" t="str">
        <f t="shared" si="9"/>
        <v>Sul</v>
      </c>
      <c r="J189" s="7" t="str">
        <f t="shared" si="10"/>
        <v>DF</v>
      </c>
      <c r="K189" t="str">
        <f t="shared" si="11"/>
        <v>61</v>
      </c>
    </row>
    <row r="190" spans="1:11">
      <c r="A190" s="11">
        <v>189</v>
      </c>
      <c r="B190" s="7" t="s">
        <v>51</v>
      </c>
      <c r="C190" s="7">
        <v>31982209868</v>
      </c>
      <c r="D190" s="7">
        <v>3</v>
      </c>
      <c r="E190" s="12">
        <v>44214</v>
      </c>
      <c r="F190" s="7" t="s">
        <v>11</v>
      </c>
      <c r="G190" s="7" t="s">
        <v>12</v>
      </c>
      <c r="H190" s="13">
        <f t="shared" si="8"/>
        <v>67.5</v>
      </c>
      <c r="I190" s="7" t="str">
        <f t="shared" si="9"/>
        <v>Sul</v>
      </c>
      <c r="J190" s="7" t="str">
        <f t="shared" si="10"/>
        <v>MG</v>
      </c>
      <c r="K190" t="str">
        <f t="shared" si="11"/>
        <v>31</v>
      </c>
    </row>
    <row r="191" spans="1:11">
      <c r="A191" s="11">
        <v>190</v>
      </c>
      <c r="B191" s="7" t="s">
        <v>159</v>
      </c>
      <c r="C191" s="7">
        <v>61998005731</v>
      </c>
      <c r="D191" s="7">
        <v>3</v>
      </c>
      <c r="E191" s="12">
        <v>44214</v>
      </c>
      <c r="F191" s="7" t="s">
        <v>16</v>
      </c>
      <c r="G191" s="7" t="s">
        <v>30</v>
      </c>
      <c r="H191" s="13">
        <f t="shared" si="8"/>
        <v>324</v>
      </c>
      <c r="I191" s="7" t="str">
        <f t="shared" si="9"/>
        <v>Norte</v>
      </c>
      <c r="J191" s="7" t="str">
        <f t="shared" si="10"/>
        <v>DF</v>
      </c>
      <c r="K191" t="str">
        <f t="shared" si="11"/>
        <v>61</v>
      </c>
    </row>
    <row r="192" spans="1:11">
      <c r="A192" s="11">
        <v>191</v>
      </c>
      <c r="B192" s="7" t="s">
        <v>160</v>
      </c>
      <c r="C192" s="7">
        <v>71967111406</v>
      </c>
      <c r="D192" s="7">
        <v>1</v>
      </c>
      <c r="E192" s="12">
        <v>44214</v>
      </c>
      <c r="F192" s="7" t="s">
        <v>18</v>
      </c>
      <c r="G192" s="7" t="s">
        <v>34</v>
      </c>
      <c r="H192" s="13">
        <f t="shared" si="8"/>
        <v>50</v>
      </c>
      <c r="I192" s="7" t="str">
        <f t="shared" si="9"/>
        <v>Norte</v>
      </c>
      <c r="J192" s="7" t="str">
        <f t="shared" si="10"/>
        <v>BA</v>
      </c>
      <c r="K192" t="str">
        <f t="shared" si="11"/>
        <v>71</v>
      </c>
    </row>
    <row r="193" spans="1:11">
      <c r="A193" s="11">
        <v>192</v>
      </c>
      <c r="B193" s="7" t="s">
        <v>57</v>
      </c>
      <c r="C193" s="7">
        <v>22998174678</v>
      </c>
      <c r="D193" s="7">
        <v>4</v>
      </c>
      <c r="E193" s="12">
        <v>44214</v>
      </c>
      <c r="F193" s="7" t="s">
        <v>14</v>
      </c>
      <c r="G193" s="7" t="s">
        <v>30</v>
      </c>
      <c r="H193" s="13">
        <f t="shared" si="8"/>
        <v>324</v>
      </c>
      <c r="I193" s="7" t="str">
        <f t="shared" si="9"/>
        <v>Norte</v>
      </c>
      <c r="J193" s="7" t="str">
        <f t="shared" si="10"/>
        <v>RJ</v>
      </c>
      <c r="K193" t="str">
        <f t="shared" si="11"/>
        <v>22</v>
      </c>
    </row>
    <row r="194" spans="1:11">
      <c r="A194" s="11">
        <v>193</v>
      </c>
      <c r="B194" s="7" t="s">
        <v>161</v>
      </c>
      <c r="C194" s="7">
        <v>11984116658</v>
      </c>
      <c r="D194" s="7">
        <v>3</v>
      </c>
      <c r="E194" s="12">
        <v>44214</v>
      </c>
      <c r="F194" s="7" t="s">
        <v>14</v>
      </c>
      <c r="G194" s="7" t="s">
        <v>19</v>
      </c>
      <c r="H194" s="13">
        <f t="shared" ref="H194:H257" si="12">D194*VLOOKUP(F194,tabela_passeio,3,FALSE)*IF(D194&gt;1,90%,100%)</f>
        <v>243</v>
      </c>
      <c r="I194" s="7" t="str">
        <f t="shared" ref="I194:I257" si="13">VLOOKUP(F194,tabela_passeio,2,FALSE)</f>
        <v>Norte</v>
      </c>
      <c r="J194" s="7" t="str">
        <f t="shared" ref="J194:J257" si="14">VLOOKUP(LEFT(C194,2)*1,tabela_DDD,3,FALSE)</f>
        <v>SP</v>
      </c>
      <c r="K194" t="str">
        <f t="shared" si="11"/>
        <v>11</v>
      </c>
    </row>
    <row r="195" spans="1:11">
      <c r="A195" s="11">
        <v>194</v>
      </c>
      <c r="B195" s="7" t="s">
        <v>74</v>
      </c>
      <c r="C195" s="7">
        <v>21964110618</v>
      </c>
      <c r="D195" s="7">
        <v>3</v>
      </c>
      <c r="E195" s="12">
        <v>44214</v>
      </c>
      <c r="F195" s="7" t="s">
        <v>16</v>
      </c>
      <c r="G195" s="7" t="s">
        <v>34</v>
      </c>
      <c r="H195" s="13">
        <f t="shared" si="12"/>
        <v>324</v>
      </c>
      <c r="I195" s="7" t="str">
        <f t="shared" si="13"/>
        <v>Norte</v>
      </c>
      <c r="J195" s="7" t="str">
        <f t="shared" si="14"/>
        <v>RJ</v>
      </c>
      <c r="K195" t="str">
        <f t="shared" ref="K195:K258" si="15">LEFT(C195,2)</f>
        <v>21</v>
      </c>
    </row>
    <row r="196" spans="1:11">
      <c r="A196" s="11">
        <v>195</v>
      </c>
      <c r="B196" s="7" t="s">
        <v>162</v>
      </c>
      <c r="C196" s="7">
        <v>11979224113</v>
      </c>
      <c r="D196" s="7">
        <v>3</v>
      </c>
      <c r="E196" s="12">
        <v>44214</v>
      </c>
      <c r="F196" s="7" t="s">
        <v>14</v>
      </c>
      <c r="G196" s="7" t="s">
        <v>30</v>
      </c>
      <c r="H196" s="13">
        <f t="shared" si="12"/>
        <v>243</v>
      </c>
      <c r="I196" s="7" t="str">
        <f t="shared" si="13"/>
        <v>Norte</v>
      </c>
      <c r="J196" s="7" t="str">
        <f t="shared" si="14"/>
        <v>SP</v>
      </c>
      <c r="K196" t="str">
        <f t="shared" si="15"/>
        <v>11</v>
      </c>
    </row>
    <row r="197" spans="1:11">
      <c r="A197" s="11">
        <v>196</v>
      </c>
      <c r="B197" s="7" t="s">
        <v>163</v>
      </c>
      <c r="C197" s="7">
        <v>41971294567</v>
      </c>
      <c r="D197" s="7">
        <v>3</v>
      </c>
      <c r="E197" s="12">
        <v>44214</v>
      </c>
      <c r="F197" s="7" t="s">
        <v>18</v>
      </c>
      <c r="G197" s="7" t="s">
        <v>30</v>
      </c>
      <c r="H197" s="13">
        <f t="shared" si="12"/>
        <v>135</v>
      </c>
      <c r="I197" s="7" t="str">
        <f t="shared" si="13"/>
        <v>Norte</v>
      </c>
      <c r="J197" s="7" t="str">
        <f t="shared" si="14"/>
        <v>PR</v>
      </c>
      <c r="K197" t="str">
        <f t="shared" si="15"/>
        <v>41</v>
      </c>
    </row>
    <row r="198" spans="1:11">
      <c r="A198" s="11">
        <v>197</v>
      </c>
      <c r="B198" s="7" t="s">
        <v>164</v>
      </c>
      <c r="C198" s="7">
        <v>41982208689</v>
      </c>
      <c r="D198" s="7">
        <v>4</v>
      </c>
      <c r="E198" s="12">
        <v>44214</v>
      </c>
      <c r="F198" s="7" t="s">
        <v>14</v>
      </c>
      <c r="G198" s="7" t="s">
        <v>19</v>
      </c>
      <c r="H198" s="13">
        <f t="shared" si="12"/>
        <v>324</v>
      </c>
      <c r="I198" s="7" t="str">
        <f t="shared" si="13"/>
        <v>Norte</v>
      </c>
      <c r="J198" s="7" t="str">
        <f t="shared" si="14"/>
        <v>PR</v>
      </c>
      <c r="K198" t="str">
        <f t="shared" si="15"/>
        <v>41</v>
      </c>
    </row>
    <row r="199" spans="1:11">
      <c r="A199" s="11">
        <v>198</v>
      </c>
      <c r="B199" s="7" t="s">
        <v>165</v>
      </c>
      <c r="C199" s="7">
        <v>43999803390</v>
      </c>
      <c r="D199" s="7">
        <v>1</v>
      </c>
      <c r="E199" s="12">
        <v>44214</v>
      </c>
      <c r="F199" s="7" t="s">
        <v>53</v>
      </c>
      <c r="G199" s="7" t="s">
        <v>12</v>
      </c>
      <c r="H199" s="13">
        <f t="shared" si="12"/>
        <v>25</v>
      </c>
      <c r="I199" s="7" t="str">
        <f t="shared" si="13"/>
        <v>Norte</v>
      </c>
      <c r="J199" s="7" t="str">
        <f t="shared" si="14"/>
        <v>PR</v>
      </c>
      <c r="K199" t="str">
        <f t="shared" si="15"/>
        <v>43</v>
      </c>
    </row>
    <row r="200" spans="1:11">
      <c r="A200" s="11">
        <v>199</v>
      </c>
      <c r="B200" s="7" t="s">
        <v>166</v>
      </c>
      <c r="C200" s="7">
        <v>41972182974</v>
      </c>
      <c r="D200" s="7">
        <v>3</v>
      </c>
      <c r="E200" s="12">
        <v>44214</v>
      </c>
      <c r="F200" s="7" t="s">
        <v>38</v>
      </c>
      <c r="G200" s="7" t="s">
        <v>21</v>
      </c>
      <c r="H200" s="13">
        <f t="shared" si="12"/>
        <v>135</v>
      </c>
      <c r="I200" s="7" t="str">
        <f t="shared" si="13"/>
        <v>Sul</v>
      </c>
      <c r="J200" s="7" t="str">
        <f t="shared" si="14"/>
        <v>PR</v>
      </c>
      <c r="K200" t="str">
        <f t="shared" si="15"/>
        <v>41</v>
      </c>
    </row>
    <row r="201" spans="1:11">
      <c r="A201" s="11">
        <v>200</v>
      </c>
      <c r="B201" s="7" t="s">
        <v>167</v>
      </c>
      <c r="C201" s="7">
        <v>14996450979</v>
      </c>
      <c r="D201" s="7">
        <v>2</v>
      </c>
      <c r="E201" s="12">
        <v>44214</v>
      </c>
      <c r="F201" s="7" t="s">
        <v>44</v>
      </c>
      <c r="G201" s="7" t="s">
        <v>28</v>
      </c>
      <c r="H201" s="13">
        <f t="shared" si="12"/>
        <v>90</v>
      </c>
      <c r="I201" s="7" t="str">
        <f t="shared" si="13"/>
        <v>Sul</v>
      </c>
      <c r="J201" s="7" t="str">
        <f t="shared" si="14"/>
        <v>SP</v>
      </c>
      <c r="K201" t="str">
        <f t="shared" si="15"/>
        <v>14</v>
      </c>
    </row>
    <row r="202" spans="1:11">
      <c r="A202" s="11">
        <v>201</v>
      </c>
      <c r="B202" s="7" t="s">
        <v>168</v>
      </c>
      <c r="C202" s="7">
        <v>11993605741</v>
      </c>
      <c r="D202" s="7">
        <v>3</v>
      </c>
      <c r="E202" s="12">
        <v>44214</v>
      </c>
      <c r="F202" s="7" t="s">
        <v>23</v>
      </c>
      <c r="G202" s="7" t="s">
        <v>19</v>
      </c>
      <c r="H202" s="13">
        <f t="shared" si="12"/>
        <v>243</v>
      </c>
      <c r="I202" s="7" t="str">
        <f t="shared" si="13"/>
        <v>Sul</v>
      </c>
      <c r="J202" s="7" t="str">
        <f t="shared" si="14"/>
        <v>SP</v>
      </c>
      <c r="K202" t="str">
        <f t="shared" si="15"/>
        <v>11</v>
      </c>
    </row>
    <row r="203" spans="1:11">
      <c r="A203" s="11">
        <v>202</v>
      </c>
      <c r="B203" s="7" t="s">
        <v>169</v>
      </c>
      <c r="C203" s="7">
        <v>71973952103</v>
      </c>
      <c r="D203" s="7">
        <v>3</v>
      </c>
      <c r="E203" s="12">
        <v>44215</v>
      </c>
      <c r="F203" s="7" t="s">
        <v>11</v>
      </c>
      <c r="G203" s="7" t="s">
        <v>34</v>
      </c>
      <c r="H203" s="13">
        <f t="shared" si="12"/>
        <v>67.5</v>
      </c>
      <c r="I203" s="7" t="str">
        <f t="shared" si="13"/>
        <v>Sul</v>
      </c>
      <c r="J203" s="7" t="str">
        <f t="shared" si="14"/>
        <v>BA</v>
      </c>
      <c r="K203" t="str">
        <f t="shared" si="15"/>
        <v>71</v>
      </c>
    </row>
    <row r="204" spans="1:11">
      <c r="A204" s="11">
        <v>203</v>
      </c>
      <c r="B204" s="7" t="s">
        <v>105</v>
      </c>
      <c r="C204" s="7">
        <v>62995080336</v>
      </c>
      <c r="D204" s="7">
        <v>3</v>
      </c>
      <c r="E204" s="12">
        <v>44215</v>
      </c>
      <c r="F204" s="7" t="s">
        <v>38</v>
      </c>
      <c r="G204" s="7" t="s">
        <v>30</v>
      </c>
      <c r="H204" s="13">
        <f t="shared" si="12"/>
        <v>135</v>
      </c>
      <c r="I204" s="7" t="str">
        <f t="shared" si="13"/>
        <v>Sul</v>
      </c>
      <c r="J204" s="7" t="str">
        <f t="shared" si="14"/>
        <v>GO</v>
      </c>
      <c r="K204" t="str">
        <f t="shared" si="15"/>
        <v>62</v>
      </c>
    </row>
    <row r="205" spans="1:11">
      <c r="A205" s="11">
        <v>204</v>
      </c>
      <c r="B205" s="7" t="s">
        <v>170</v>
      </c>
      <c r="C205" s="7">
        <v>51979848060</v>
      </c>
      <c r="D205" s="7">
        <v>3</v>
      </c>
      <c r="E205" s="12">
        <v>44215</v>
      </c>
      <c r="F205" s="7" t="s">
        <v>23</v>
      </c>
      <c r="G205" s="7" t="s">
        <v>34</v>
      </c>
      <c r="H205" s="13">
        <f t="shared" si="12"/>
        <v>243</v>
      </c>
      <c r="I205" s="7" t="str">
        <f t="shared" si="13"/>
        <v>Sul</v>
      </c>
      <c r="J205" s="7" t="str">
        <f t="shared" si="14"/>
        <v>RS</v>
      </c>
      <c r="K205" t="str">
        <f t="shared" si="15"/>
        <v>51</v>
      </c>
    </row>
    <row r="206" spans="1:11">
      <c r="A206" s="11">
        <v>205</v>
      </c>
      <c r="B206" s="7" t="s">
        <v>75</v>
      </c>
      <c r="C206" s="7">
        <v>47997720792</v>
      </c>
      <c r="D206" s="7">
        <v>3</v>
      </c>
      <c r="E206" s="12">
        <v>44215</v>
      </c>
      <c r="F206" s="7" t="s">
        <v>55</v>
      </c>
      <c r="G206" s="7" t="s">
        <v>19</v>
      </c>
      <c r="H206" s="13">
        <f t="shared" si="12"/>
        <v>67.5</v>
      </c>
      <c r="I206" s="7" t="str">
        <f t="shared" si="13"/>
        <v>Norte</v>
      </c>
      <c r="J206" s="7" t="str">
        <f t="shared" si="14"/>
        <v>SC</v>
      </c>
      <c r="K206" t="str">
        <f t="shared" si="15"/>
        <v>47</v>
      </c>
    </row>
    <row r="207" spans="1:11">
      <c r="A207" s="11">
        <v>206</v>
      </c>
      <c r="B207" s="7" t="s">
        <v>149</v>
      </c>
      <c r="C207" s="7">
        <v>31982803058</v>
      </c>
      <c r="D207" s="7">
        <v>1</v>
      </c>
      <c r="E207" s="12">
        <v>44215</v>
      </c>
      <c r="F207" s="7" t="s">
        <v>55</v>
      </c>
      <c r="G207" s="7" t="s">
        <v>28</v>
      </c>
      <c r="H207" s="13">
        <f t="shared" si="12"/>
        <v>25</v>
      </c>
      <c r="I207" s="7" t="str">
        <f t="shared" si="13"/>
        <v>Norte</v>
      </c>
      <c r="J207" s="7" t="str">
        <f t="shared" si="14"/>
        <v>MG</v>
      </c>
      <c r="K207" t="str">
        <f t="shared" si="15"/>
        <v>31</v>
      </c>
    </row>
    <row r="208" spans="1:11">
      <c r="A208" s="11">
        <v>207</v>
      </c>
      <c r="B208" s="7" t="s">
        <v>165</v>
      </c>
      <c r="C208" s="7">
        <v>41975930892</v>
      </c>
      <c r="D208" s="7">
        <v>4</v>
      </c>
      <c r="E208" s="12">
        <v>44215</v>
      </c>
      <c r="F208" s="7" t="s">
        <v>18</v>
      </c>
      <c r="G208" s="7" t="s">
        <v>19</v>
      </c>
      <c r="H208" s="13">
        <f t="shared" si="12"/>
        <v>180</v>
      </c>
      <c r="I208" s="7" t="str">
        <f t="shared" si="13"/>
        <v>Norte</v>
      </c>
      <c r="J208" s="7" t="str">
        <f t="shared" si="14"/>
        <v>PR</v>
      </c>
      <c r="K208" t="str">
        <f t="shared" si="15"/>
        <v>41</v>
      </c>
    </row>
    <row r="209" spans="1:11">
      <c r="A209" s="11">
        <v>208</v>
      </c>
      <c r="B209" s="7" t="s">
        <v>171</v>
      </c>
      <c r="C209" s="7">
        <v>11981799120</v>
      </c>
      <c r="D209" s="7">
        <v>4</v>
      </c>
      <c r="E209" s="12">
        <v>44216</v>
      </c>
      <c r="F209" s="7" t="s">
        <v>16</v>
      </c>
      <c r="G209" s="7" t="s">
        <v>12</v>
      </c>
      <c r="H209" s="13">
        <f t="shared" si="12"/>
        <v>432</v>
      </c>
      <c r="I209" s="7" t="str">
        <f t="shared" si="13"/>
        <v>Norte</v>
      </c>
      <c r="J209" s="7" t="str">
        <f t="shared" si="14"/>
        <v>SP</v>
      </c>
      <c r="K209" t="str">
        <f t="shared" si="15"/>
        <v>11</v>
      </c>
    </row>
    <row r="210" spans="1:11">
      <c r="A210" s="11">
        <v>209</v>
      </c>
      <c r="B210" s="7" t="s">
        <v>172</v>
      </c>
      <c r="C210" s="7">
        <v>11951574833</v>
      </c>
      <c r="D210" s="7">
        <v>4</v>
      </c>
      <c r="E210" s="12">
        <v>44216</v>
      </c>
      <c r="F210" s="7" t="s">
        <v>16</v>
      </c>
      <c r="G210" s="7" t="s">
        <v>12</v>
      </c>
      <c r="H210" s="13">
        <f t="shared" si="12"/>
        <v>432</v>
      </c>
      <c r="I210" s="7" t="str">
        <f t="shared" si="13"/>
        <v>Norte</v>
      </c>
      <c r="J210" s="7" t="str">
        <f t="shared" si="14"/>
        <v>SP</v>
      </c>
      <c r="K210" t="str">
        <f t="shared" si="15"/>
        <v>11</v>
      </c>
    </row>
    <row r="211" spans="1:11">
      <c r="A211" s="11">
        <v>210</v>
      </c>
      <c r="B211" s="7" t="s">
        <v>173</v>
      </c>
      <c r="C211" s="7">
        <v>81991634646</v>
      </c>
      <c r="D211" s="7">
        <v>3</v>
      </c>
      <c r="E211" s="12">
        <v>44216</v>
      </c>
      <c r="F211" s="7" t="s">
        <v>63</v>
      </c>
      <c r="G211" s="7" t="s">
        <v>30</v>
      </c>
      <c r="H211" s="13">
        <f t="shared" si="12"/>
        <v>270</v>
      </c>
      <c r="I211" s="7" t="str">
        <f t="shared" si="13"/>
        <v>Sul</v>
      </c>
      <c r="J211" s="7" t="str">
        <f t="shared" si="14"/>
        <v>PE</v>
      </c>
      <c r="K211" t="str">
        <f t="shared" si="15"/>
        <v>81</v>
      </c>
    </row>
    <row r="212" spans="1:11">
      <c r="A212" s="11">
        <v>211</v>
      </c>
      <c r="B212" s="7" t="s">
        <v>57</v>
      </c>
      <c r="C212" s="7">
        <v>61965528448</v>
      </c>
      <c r="D212" s="7">
        <v>3</v>
      </c>
      <c r="E212" s="12">
        <v>44216</v>
      </c>
      <c r="F212" s="7" t="s">
        <v>25</v>
      </c>
      <c r="G212" s="7" t="s">
        <v>30</v>
      </c>
      <c r="H212" s="13">
        <f t="shared" si="12"/>
        <v>94.5</v>
      </c>
      <c r="I212" s="7" t="str">
        <f t="shared" si="13"/>
        <v>Norte</v>
      </c>
      <c r="J212" s="7" t="str">
        <f t="shared" si="14"/>
        <v>DF</v>
      </c>
      <c r="K212" t="str">
        <f t="shared" si="15"/>
        <v>61</v>
      </c>
    </row>
    <row r="213" spans="1:11">
      <c r="A213" s="11">
        <v>212</v>
      </c>
      <c r="B213" s="7" t="s">
        <v>33</v>
      </c>
      <c r="C213" s="7">
        <v>21984088601</v>
      </c>
      <c r="D213" s="7">
        <v>1</v>
      </c>
      <c r="E213" s="12">
        <v>44217</v>
      </c>
      <c r="F213" s="7" t="s">
        <v>11</v>
      </c>
      <c r="G213" s="7" t="s">
        <v>30</v>
      </c>
      <c r="H213" s="13">
        <f t="shared" si="12"/>
        <v>25</v>
      </c>
      <c r="I213" s="7" t="str">
        <f t="shared" si="13"/>
        <v>Sul</v>
      </c>
      <c r="J213" s="7" t="str">
        <f t="shared" si="14"/>
        <v>RJ</v>
      </c>
      <c r="K213" t="str">
        <f t="shared" si="15"/>
        <v>21</v>
      </c>
    </row>
    <row r="214" spans="1:11">
      <c r="A214" s="11">
        <v>213</v>
      </c>
      <c r="B214" s="7" t="s">
        <v>95</v>
      </c>
      <c r="C214" s="7">
        <v>21996722198</v>
      </c>
      <c r="D214" s="7">
        <v>3</v>
      </c>
      <c r="E214" s="12">
        <v>44217</v>
      </c>
      <c r="F214" s="7" t="s">
        <v>16</v>
      </c>
      <c r="G214" s="7" t="s">
        <v>30</v>
      </c>
      <c r="H214" s="13">
        <f t="shared" si="12"/>
        <v>324</v>
      </c>
      <c r="I214" s="7" t="str">
        <f t="shared" si="13"/>
        <v>Norte</v>
      </c>
      <c r="J214" s="7" t="str">
        <f t="shared" si="14"/>
        <v>RJ</v>
      </c>
      <c r="K214" t="str">
        <f t="shared" si="15"/>
        <v>21</v>
      </c>
    </row>
    <row r="215" spans="1:11">
      <c r="A215" s="11">
        <v>214</v>
      </c>
      <c r="B215" s="7" t="s">
        <v>174</v>
      </c>
      <c r="C215" s="7">
        <v>41981601759</v>
      </c>
      <c r="D215" s="7">
        <v>2</v>
      </c>
      <c r="E215" s="12">
        <v>44217</v>
      </c>
      <c r="F215" s="7" t="s">
        <v>18</v>
      </c>
      <c r="G215" s="7" t="s">
        <v>30</v>
      </c>
      <c r="H215" s="13">
        <f t="shared" si="12"/>
        <v>90</v>
      </c>
      <c r="I215" s="7" t="str">
        <f t="shared" si="13"/>
        <v>Norte</v>
      </c>
      <c r="J215" s="7" t="str">
        <f t="shared" si="14"/>
        <v>PR</v>
      </c>
      <c r="K215" t="str">
        <f t="shared" si="15"/>
        <v>41</v>
      </c>
    </row>
    <row r="216" spans="1:11">
      <c r="A216" s="11">
        <v>215</v>
      </c>
      <c r="B216" s="7" t="s">
        <v>56</v>
      </c>
      <c r="C216" s="7">
        <v>11930203898</v>
      </c>
      <c r="D216" s="7">
        <v>1</v>
      </c>
      <c r="E216" s="12">
        <v>44217</v>
      </c>
      <c r="F216" s="7" t="s">
        <v>14</v>
      </c>
      <c r="G216" s="7" t="s">
        <v>19</v>
      </c>
      <c r="H216" s="13">
        <f t="shared" si="12"/>
        <v>90</v>
      </c>
      <c r="I216" s="7" t="str">
        <f t="shared" si="13"/>
        <v>Norte</v>
      </c>
      <c r="J216" s="7" t="str">
        <f t="shared" si="14"/>
        <v>SP</v>
      </c>
      <c r="K216" t="str">
        <f t="shared" si="15"/>
        <v>11</v>
      </c>
    </row>
    <row r="217" spans="1:11">
      <c r="A217" s="11">
        <v>216</v>
      </c>
      <c r="B217" s="7" t="s">
        <v>175</v>
      </c>
      <c r="C217" s="7">
        <v>11988077639</v>
      </c>
      <c r="D217" s="7">
        <v>3</v>
      </c>
      <c r="E217" s="12">
        <v>44217</v>
      </c>
      <c r="F217" s="7" t="s">
        <v>14</v>
      </c>
      <c r="G217" s="7" t="s">
        <v>19</v>
      </c>
      <c r="H217" s="13">
        <f t="shared" si="12"/>
        <v>243</v>
      </c>
      <c r="I217" s="7" t="str">
        <f t="shared" si="13"/>
        <v>Norte</v>
      </c>
      <c r="J217" s="7" t="str">
        <f t="shared" si="14"/>
        <v>SP</v>
      </c>
      <c r="K217" t="str">
        <f t="shared" si="15"/>
        <v>11</v>
      </c>
    </row>
    <row r="218" spans="1:11">
      <c r="A218" s="11">
        <v>217</v>
      </c>
      <c r="B218" s="7" t="s">
        <v>148</v>
      </c>
      <c r="C218" s="7">
        <v>71973447639</v>
      </c>
      <c r="D218" s="7">
        <v>2</v>
      </c>
      <c r="E218" s="12">
        <v>44217</v>
      </c>
      <c r="F218" s="7" t="s">
        <v>14</v>
      </c>
      <c r="G218" s="7" t="s">
        <v>30</v>
      </c>
      <c r="H218" s="13">
        <f t="shared" si="12"/>
        <v>162</v>
      </c>
      <c r="I218" s="7" t="str">
        <f t="shared" si="13"/>
        <v>Norte</v>
      </c>
      <c r="J218" s="7" t="str">
        <f t="shared" si="14"/>
        <v>BA</v>
      </c>
      <c r="K218" t="str">
        <f t="shared" si="15"/>
        <v>71</v>
      </c>
    </row>
    <row r="219" spans="1:11">
      <c r="A219" s="11">
        <v>218</v>
      </c>
      <c r="B219" s="7" t="s">
        <v>176</v>
      </c>
      <c r="C219" s="7">
        <v>21997782168</v>
      </c>
      <c r="D219" s="7">
        <v>1</v>
      </c>
      <c r="E219" s="12">
        <v>44217</v>
      </c>
      <c r="F219" s="7" t="s">
        <v>16</v>
      </c>
      <c r="G219" s="7" t="s">
        <v>19</v>
      </c>
      <c r="H219" s="13">
        <f t="shared" si="12"/>
        <v>120</v>
      </c>
      <c r="I219" s="7" t="str">
        <f t="shared" si="13"/>
        <v>Norte</v>
      </c>
      <c r="J219" s="7" t="str">
        <f t="shared" si="14"/>
        <v>RJ</v>
      </c>
      <c r="K219" t="str">
        <f t="shared" si="15"/>
        <v>21</v>
      </c>
    </row>
    <row r="220" spans="1:11">
      <c r="A220" s="11">
        <v>219</v>
      </c>
      <c r="B220" s="7" t="s">
        <v>177</v>
      </c>
      <c r="C220" s="7">
        <v>81991040132</v>
      </c>
      <c r="D220" s="7">
        <v>3</v>
      </c>
      <c r="E220" s="12">
        <v>44217</v>
      </c>
      <c r="F220" s="7" t="s">
        <v>16</v>
      </c>
      <c r="G220" s="7" t="s">
        <v>34</v>
      </c>
      <c r="H220" s="13">
        <f t="shared" si="12"/>
        <v>324</v>
      </c>
      <c r="I220" s="7" t="str">
        <f t="shared" si="13"/>
        <v>Norte</v>
      </c>
      <c r="J220" s="7" t="str">
        <f t="shared" si="14"/>
        <v>PE</v>
      </c>
      <c r="K220" t="str">
        <f t="shared" si="15"/>
        <v>81</v>
      </c>
    </row>
    <row r="221" spans="1:11">
      <c r="A221" s="11">
        <v>220</v>
      </c>
      <c r="B221" s="7" t="s">
        <v>178</v>
      </c>
      <c r="C221" s="7">
        <v>21999456518</v>
      </c>
      <c r="D221" s="7">
        <v>4</v>
      </c>
      <c r="E221" s="12">
        <v>44217</v>
      </c>
      <c r="F221" s="7" t="s">
        <v>14</v>
      </c>
      <c r="G221" s="7" t="s">
        <v>19</v>
      </c>
      <c r="H221" s="13">
        <f t="shared" si="12"/>
        <v>324</v>
      </c>
      <c r="I221" s="7" t="str">
        <f t="shared" si="13"/>
        <v>Norte</v>
      </c>
      <c r="J221" s="7" t="str">
        <f t="shared" si="14"/>
        <v>RJ</v>
      </c>
      <c r="K221" t="str">
        <f t="shared" si="15"/>
        <v>21</v>
      </c>
    </row>
    <row r="222" spans="1:11">
      <c r="A222" s="11">
        <v>221</v>
      </c>
      <c r="B222" s="7" t="s">
        <v>139</v>
      </c>
      <c r="C222" s="7">
        <v>41964294595</v>
      </c>
      <c r="D222" s="7">
        <v>3</v>
      </c>
      <c r="E222" s="12">
        <v>44217</v>
      </c>
      <c r="F222" s="7" t="s">
        <v>16</v>
      </c>
      <c r="G222" s="7" t="s">
        <v>12</v>
      </c>
      <c r="H222" s="13">
        <f t="shared" si="12"/>
        <v>324</v>
      </c>
      <c r="I222" s="7" t="str">
        <f t="shared" si="13"/>
        <v>Norte</v>
      </c>
      <c r="J222" s="7" t="str">
        <f t="shared" si="14"/>
        <v>PR</v>
      </c>
      <c r="K222" t="str">
        <f t="shared" si="15"/>
        <v>41</v>
      </c>
    </row>
    <row r="223" spans="1:11">
      <c r="A223" s="11">
        <v>222</v>
      </c>
      <c r="B223" s="7" t="s">
        <v>78</v>
      </c>
      <c r="C223" s="7">
        <v>91974676606</v>
      </c>
      <c r="D223" s="7">
        <v>3</v>
      </c>
      <c r="E223" s="12">
        <v>44217</v>
      </c>
      <c r="F223" s="7" t="s">
        <v>18</v>
      </c>
      <c r="G223" s="7" t="s">
        <v>19</v>
      </c>
      <c r="H223" s="13">
        <f t="shared" si="12"/>
        <v>135</v>
      </c>
      <c r="I223" s="7" t="str">
        <f t="shared" si="13"/>
        <v>Norte</v>
      </c>
      <c r="J223" s="7" t="str">
        <f t="shared" si="14"/>
        <v>PA</v>
      </c>
      <c r="K223" t="str">
        <f t="shared" si="15"/>
        <v>91</v>
      </c>
    </row>
    <row r="224" spans="1:11">
      <c r="A224" s="11">
        <v>223</v>
      </c>
      <c r="B224" s="7" t="s">
        <v>125</v>
      </c>
      <c r="C224" s="7">
        <v>22998177802</v>
      </c>
      <c r="D224" s="7">
        <v>3</v>
      </c>
      <c r="E224" s="12">
        <v>44217</v>
      </c>
      <c r="F224" s="7" t="s">
        <v>16</v>
      </c>
      <c r="G224" s="7" t="s">
        <v>28</v>
      </c>
      <c r="H224" s="13">
        <f t="shared" si="12"/>
        <v>324</v>
      </c>
      <c r="I224" s="7" t="str">
        <f t="shared" si="13"/>
        <v>Norte</v>
      </c>
      <c r="J224" s="7" t="str">
        <f t="shared" si="14"/>
        <v>RJ</v>
      </c>
      <c r="K224" t="str">
        <f t="shared" si="15"/>
        <v>22</v>
      </c>
    </row>
    <row r="225" spans="1:11">
      <c r="A225" s="11">
        <v>224</v>
      </c>
      <c r="B225" s="7" t="s">
        <v>179</v>
      </c>
      <c r="C225" s="7">
        <v>41974619963</v>
      </c>
      <c r="D225" s="7">
        <v>4</v>
      </c>
      <c r="E225" s="12">
        <v>44217</v>
      </c>
      <c r="F225" s="7" t="s">
        <v>44</v>
      </c>
      <c r="G225" s="7" t="s">
        <v>19</v>
      </c>
      <c r="H225" s="13">
        <f t="shared" si="12"/>
        <v>180</v>
      </c>
      <c r="I225" s="7" t="str">
        <f t="shared" si="13"/>
        <v>Sul</v>
      </c>
      <c r="J225" s="7" t="str">
        <f t="shared" si="14"/>
        <v>PR</v>
      </c>
      <c r="K225" t="str">
        <f t="shared" si="15"/>
        <v>41</v>
      </c>
    </row>
    <row r="226" spans="1:11">
      <c r="A226" s="11">
        <v>225</v>
      </c>
      <c r="B226" s="7" t="s">
        <v>180</v>
      </c>
      <c r="C226" s="7">
        <v>71964987690</v>
      </c>
      <c r="D226" s="7">
        <v>1</v>
      </c>
      <c r="E226" s="12">
        <v>44217</v>
      </c>
      <c r="F226" s="7" t="s">
        <v>23</v>
      </c>
      <c r="G226" s="7" t="s">
        <v>30</v>
      </c>
      <c r="H226" s="13">
        <f t="shared" si="12"/>
        <v>90</v>
      </c>
      <c r="I226" s="7" t="str">
        <f t="shared" si="13"/>
        <v>Sul</v>
      </c>
      <c r="J226" s="7" t="str">
        <f t="shared" si="14"/>
        <v>BA</v>
      </c>
      <c r="K226" t="str">
        <f t="shared" si="15"/>
        <v>71</v>
      </c>
    </row>
    <row r="227" spans="1:11">
      <c r="A227" s="11">
        <v>226</v>
      </c>
      <c r="B227" s="7" t="s">
        <v>37</v>
      </c>
      <c r="C227" s="7">
        <v>21996819449</v>
      </c>
      <c r="D227" s="7">
        <v>1</v>
      </c>
      <c r="E227" s="12">
        <v>44217</v>
      </c>
      <c r="F227" s="7" t="s">
        <v>14</v>
      </c>
      <c r="G227" s="7" t="s">
        <v>19</v>
      </c>
      <c r="H227" s="13">
        <f t="shared" si="12"/>
        <v>90</v>
      </c>
      <c r="I227" s="7" t="str">
        <f t="shared" si="13"/>
        <v>Norte</v>
      </c>
      <c r="J227" s="7" t="str">
        <f t="shared" si="14"/>
        <v>RJ</v>
      </c>
      <c r="K227" t="str">
        <f t="shared" si="15"/>
        <v>21</v>
      </c>
    </row>
    <row r="228" spans="1:11">
      <c r="A228" s="11">
        <v>227</v>
      </c>
      <c r="B228" s="7" t="s">
        <v>90</v>
      </c>
      <c r="C228" s="7">
        <v>21975931125</v>
      </c>
      <c r="D228" s="7">
        <v>3</v>
      </c>
      <c r="E228" s="12">
        <v>44218</v>
      </c>
      <c r="F228" s="7" t="s">
        <v>11</v>
      </c>
      <c r="G228" s="7" t="s">
        <v>12</v>
      </c>
      <c r="H228" s="13">
        <f t="shared" si="12"/>
        <v>67.5</v>
      </c>
      <c r="I228" s="7" t="str">
        <f t="shared" si="13"/>
        <v>Sul</v>
      </c>
      <c r="J228" s="7" t="str">
        <f t="shared" si="14"/>
        <v>RJ</v>
      </c>
      <c r="K228" t="str">
        <f t="shared" si="15"/>
        <v>21</v>
      </c>
    </row>
    <row r="229" spans="1:11">
      <c r="A229" s="11">
        <v>228</v>
      </c>
      <c r="B229" s="7" t="s">
        <v>119</v>
      </c>
      <c r="C229" s="7">
        <v>21979094141</v>
      </c>
      <c r="D229" s="7">
        <v>1</v>
      </c>
      <c r="E229" s="12">
        <v>44218</v>
      </c>
      <c r="F229" s="7" t="s">
        <v>40</v>
      </c>
      <c r="G229" s="7" t="s">
        <v>28</v>
      </c>
      <c r="H229" s="13">
        <f t="shared" si="12"/>
        <v>80</v>
      </c>
      <c r="I229" s="7" t="str">
        <f t="shared" si="13"/>
        <v>Sul</v>
      </c>
      <c r="J229" s="7" t="str">
        <f t="shared" si="14"/>
        <v>RJ</v>
      </c>
      <c r="K229" t="str">
        <f t="shared" si="15"/>
        <v>21</v>
      </c>
    </row>
    <row r="230" spans="1:11">
      <c r="A230" s="11">
        <v>229</v>
      </c>
      <c r="B230" s="7" t="s">
        <v>181</v>
      </c>
      <c r="C230" s="7">
        <v>11989575776</v>
      </c>
      <c r="D230" s="7">
        <v>3</v>
      </c>
      <c r="E230" s="12">
        <v>44218</v>
      </c>
      <c r="F230" s="7" t="s">
        <v>25</v>
      </c>
      <c r="G230" s="7" t="s">
        <v>12</v>
      </c>
      <c r="H230" s="13">
        <f t="shared" si="12"/>
        <v>94.5</v>
      </c>
      <c r="I230" s="7" t="str">
        <f t="shared" si="13"/>
        <v>Norte</v>
      </c>
      <c r="J230" s="7" t="str">
        <f t="shared" si="14"/>
        <v>SP</v>
      </c>
      <c r="K230" t="str">
        <f t="shared" si="15"/>
        <v>11</v>
      </c>
    </row>
    <row r="231" spans="1:11">
      <c r="A231" s="11">
        <v>230</v>
      </c>
      <c r="B231" s="7" t="s">
        <v>182</v>
      </c>
      <c r="C231" s="7">
        <v>21999770292</v>
      </c>
      <c r="D231" s="7">
        <v>3</v>
      </c>
      <c r="E231" s="12">
        <v>44218</v>
      </c>
      <c r="F231" s="7" t="s">
        <v>25</v>
      </c>
      <c r="G231" s="7" t="s">
        <v>12</v>
      </c>
      <c r="H231" s="13">
        <f t="shared" si="12"/>
        <v>94.5</v>
      </c>
      <c r="I231" s="7" t="str">
        <f t="shared" si="13"/>
        <v>Norte</v>
      </c>
      <c r="J231" s="7" t="str">
        <f t="shared" si="14"/>
        <v>RJ</v>
      </c>
      <c r="K231" t="str">
        <f t="shared" si="15"/>
        <v>21</v>
      </c>
    </row>
    <row r="232" spans="1:11">
      <c r="A232" s="11">
        <v>231</v>
      </c>
      <c r="B232" s="7" t="s">
        <v>56</v>
      </c>
      <c r="C232" s="7">
        <v>11980879014</v>
      </c>
      <c r="D232" s="7">
        <v>4</v>
      </c>
      <c r="E232" s="12">
        <v>44218</v>
      </c>
      <c r="F232" s="7" t="s">
        <v>16</v>
      </c>
      <c r="G232" s="7" t="s">
        <v>19</v>
      </c>
      <c r="H232" s="13">
        <f t="shared" si="12"/>
        <v>432</v>
      </c>
      <c r="I232" s="7" t="str">
        <f t="shared" si="13"/>
        <v>Norte</v>
      </c>
      <c r="J232" s="7" t="str">
        <f t="shared" si="14"/>
        <v>SP</v>
      </c>
      <c r="K232" t="str">
        <f t="shared" si="15"/>
        <v>11</v>
      </c>
    </row>
    <row r="233" spans="1:11">
      <c r="A233" s="11">
        <v>232</v>
      </c>
      <c r="B233" s="7" t="s">
        <v>183</v>
      </c>
      <c r="C233" s="7">
        <v>31985191413</v>
      </c>
      <c r="D233" s="7">
        <v>4</v>
      </c>
      <c r="E233" s="12">
        <v>44218</v>
      </c>
      <c r="F233" s="7" t="s">
        <v>55</v>
      </c>
      <c r="G233" s="7" t="s">
        <v>34</v>
      </c>
      <c r="H233" s="13">
        <f t="shared" si="12"/>
        <v>90</v>
      </c>
      <c r="I233" s="7" t="str">
        <f t="shared" si="13"/>
        <v>Norte</v>
      </c>
      <c r="J233" s="7" t="str">
        <f t="shared" si="14"/>
        <v>MG</v>
      </c>
      <c r="K233" t="str">
        <f t="shared" si="15"/>
        <v>31</v>
      </c>
    </row>
    <row r="234" spans="1:11">
      <c r="A234" s="11">
        <v>233</v>
      </c>
      <c r="B234" s="7" t="s">
        <v>184</v>
      </c>
      <c r="C234" s="7">
        <v>81993726452</v>
      </c>
      <c r="D234" s="7">
        <v>1</v>
      </c>
      <c r="E234" s="12">
        <v>44219</v>
      </c>
      <c r="F234" s="7" t="s">
        <v>11</v>
      </c>
      <c r="G234" s="7" t="s">
        <v>12</v>
      </c>
      <c r="H234" s="13">
        <f t="shared" si="12"/>
        <v>25</v>
      </c>
      <c r="I234" s="7" t="str">
        <f t="shared" si="13"/>
        <v>Sul</v>
      </c>
      <c r="J234" s="7" t="str">
        <f t="shared" si="14"/>
        <v>PE</v>
      </c>
      <c r="K234" t="str">
        <f t="shared" si="15"/>
        <v>81</v>
      </c>
    </row>
    <row r="235" spans="1:11">
      <c r="A235" s="11">
        <v>234</v>
      </c>
      <c r="B235" s="7" t="s">
        <v>185</v>
      </c>
      <c r="C235" s="7">
        <v>51976934986</v>
      </c>
      <c r="D235" s="7">
        <v>1</v>
      </c>
      <c r="E235" s="12">
        <v>44219</v>
      </c>
      <c r="F235" s="7" t="s">
        <v>11</v>
      </c>
      <c r="G235" s="7" t="s">
        <v>30</v>
      </c>
      <c r="H235" s="13">
        <f t="shared" si="12"/>
        <v>25</v>
      </c>
      <c r="I235" s="7" t="str">
        <f t="shared" si="13"/>
        <v>Sul</v>
      </c>
      <c r="J235" s="7" t="str">
        <f t="shared" si="14"/>
        <v>RS</v>
      </c>
      <c r="K235" t="str">
        <f t="shared" si="15"/>
        <v>51</v>
      </c>
    </row>
    <row r="236" spans="1:11">
      <c r="A236" s="11">
        <v>235</v>
      </c>
      <c r="B236" s="7" t="s">
        <v>186</v>
      </c>
      <c r="C236" s="7">
        <v>16997770111</v>
      </c>
      <c r="D236" s="7">
        <v>3</v>
      </c>
      <c r="E236" s="12">
        <v>44219</v>
      </c>
      <c r="F236" s="7" t="s">
        <v>14</v>
      </c>
      <c r="G236" s="7" t="s">
        <v>12</v>
      </c>
      <c r="H236" s="13">
        <f t="shared" si="12"/>
        <v>243</v>
      </c>
      <c r="I236" s="7" t="str">
        <f t="shared" si="13"/>
        <v>Norte</v>
      </c>
      <c r="J236" s="7" t="str">
        <f t="shared" si="14"/>
        <v>SP</v>
      </c>
      <c r="K236" t="str">
        <f t="shared" si="15"/>
        <v>16</v>
      </c>
    </row>
    <row r="237" spans="1:11">
      <c r="A237" s="11">
        <v>236</v>
      </c>
      <c r="B237" s="7" t="s">
        <v>165</v>
      </c>
      <c r="C237" s="7">
        <v>91970034742</v>
      </c>
      <c r="D237" s="7">
        <v>4</v>
      </c>
      <c r="E237" s="12">
        <v>44219</v>
      </c>
      <c r="F237" s="7" t="s">
        <v>16</v>
      </c>
      <c r="G237" s="7" t="s">
        <v>28</v>
      </c>
      <c r="H237" s="13">
        <f t="shared" si="12"/>
        <v>432</v>
      </c>
      <c r="I237" s="7" t="str">
        <f t="shared" si="13"/>
        <v>Norte</v>
      </c>
      <c r="J237" s="7" t="str">
        <f t="shared" si="14"/>
        <v>PA</v>
      </c>
      <c r="K237" t="str">
        <f t="shared" si="15"/>
        <v>91</v>
      </c>
    </row>
    <row r="238" spans="1:11">
      <c r="A238" s="11">
        <v>237</v>
      </c>
      <c r="B238" s="7" t="s">
        <v>187</v>
      </c>
      <c r="C238" s="7">
        <v>51964216551</v>
      </c>
      <c r="D238" s="7">
        <v>4</v>
      </c>
      <c r="E238" s="12">
        <v>44219</v>
      </c>
      <c r="F238" s="7" t="s">
        <v>18</v>
      </c>
      <c r="G238" s="7" t="s">
        <v>12</v>
      </c>
      <c r="H238" s="13">
        <f t="shared" si="12"/>
        <v>180</v>
      </c>
      <c r="I238" s="7" t="str">
        <f t="shared" si="13"/>
        <v>Norte</v>
      </c>
      <c r="J238" s="7" t="str">
        <f t="shared" si="14"/>
        <v>RS</v>
      </c>
      <c r="K238" t="str">
        <f t="shared" si="15"/>
        <v>51</v>
      </c>
    </row>
    <row r="239" spans="1:11">
      <c r="A239" s="11">
        <v>238</v>
      </c>
      <c r="B239" s="7" t="s">
        <v>20</v>
      </c>
      <c r="C239" s="7">
        <v>38988447195</v>
      </c>
      <c r="D239" s="7">
        <v>1</v>
      </c>
      <c r="E239" s="12">
        <v>44219</v>
      </c>
      <c r="F239" s="7" t="s">
        <v>40</v>
      </c>
      <c r="G239" s="7" t="s">
        <v>28</v>
      </c>
      <c r="H239" s="13">
        <f t="shared" si="12"/>
        <v>80</v>
      </c>
      <c r="I239" s="7" t="str">
        <f t="shared" si="13"/>
        <v>Sul</v>
      </c>
      <c r="J239" s="7" t="str">
        <f t="shared" si="14"/>
        <v>MG</v>
      </c>
      <c r="K239" t="str">
        <f t="shared" si="15"/>
        <v>38</v>
      </c>
    </row>
    <row r="240" spans="1:11">
      <c r="A240" s="11">
        <v>239</v>
      </c>
      <c r="B240" s="7" t="s">
        <v>106</v>
      </c>
      <c r="C240" s="7">
        <v>11934544445</v>
      </c>
      <c r="D240" s="7">
        <v>3</v>
      </c>
      <c r="E240" s="12">
        <v>44219</v>
      </c>
      <c r="F240" s="7" t="s">
        <v>36</v>
      </c>
      <c r="G240" s="7" t="s">
        <v>28</v>
      </c>
      <c r="H240" s="13">
        <f t="shared" si="12"/>
        <v>67.5</v>
      </c>
      <c r="I240" s="7" t="str">
        <f t="shared" si="13"/>
        <v>Norte</v>
      </c>
      <c r="J240" s="7" t="str">
        <f t="shared" si="14"/>
        <v>SP</v>
      </c>
      <c r="K240" t="str">
        <f t="shared" si="15"/>
        <v>11</v>
      </c>
    </row>
    <row r="241" spans="1:11">
      <c r="A241" s="11">
        <v>240</v>
      </c>
      <c r="B241" s="7" t="s">
        <v>188</v>
      </c>
      <c r="C241" s="7">
        <v>41974862423</v>
      </c>
      <c r="D241" s="7">
        <v>4</v>
      </c>
      <c r="E241" s="12">
        <v>44219</v>
      </c>
      <c r="F241" s="7" t="s">
        <v>23</v>
      </c>
      <c r="G241" s="7" t="s">
        <v>34</v>
      </c>
      <c r="H241" s="13">
        <f t="shared" si="12"/>
        <v>324</v>
      </c>
      <c r="I241" s="7" t="str">
        <f t="shared" si="13"/>
        <v>Sul</v>
      </c>
      <c r="J241" s="7" t="str">
        <f t="shared" si="14"/>
        <v>PR</v>
      </c>
      <c r="K241" t="str">
        <f t="shared" si="15"/>
        <v>41</v>
      </c>
    </row>
    <row r="242" spans="1:11">
      <c r="A242" s="11">
        <v>241</v>
      </c>
      <c r="B242" s="7" t="s">
        <v>69</v>
      </c>
      <c r="C242" s="7">
        <v>13997259963</v>
      </c>
      <c r="D242" s="7">
        <v>3</v>
      </c>
      <c r="E242" s="12">
        <v>44219</v>
      </c>
      <c r="F242" s="7" t="s">
        <v>11</v>
      </c>
      <c r="G242" s="7" t="s">
        <v>30</v>
      </c>
      <c r="H242" s="13">
        <f t="shared" si="12"/>
        <v>67.5</v>
      </c>
      <c r="I242" s="7" t="str">
        <f t="shared" si="13"/>
        <v>Sul</v>
      </c>
      <c r="J242" s="7" t="str">
        <f t="shared" si="14"/>
        <v>SP</v>
      </c>
      <c r="K242" t="str">
        <f t="shared" si="15"/>
        <v>13</v>
      </c>
    </row>
    <row r="243" spans="1:11">
      <c r="A243" s="11">
        <v>242</v>
      </c>
      <c r="B243" s="7" t="s">
        <v>189</v>
      </c>
      <c r="C243" s="7">
        <v>71986572317</v>
      </c>
      <c r="D243" s="7">
        <v>1</v>
      </c>
      <c r="E243" s="12">
        <v>44219</v>
      </c>
      <c r="F243" s="7" t="s">
        <v>38</v>
      </c>
      <c r="G243" s="7" t="s">
        <v>21</v>
      </c>
      <c r="H243" s="13">
        <f t="shared" si="12"/>
        <v>50</v>
      </c>
      <c r="I243" s="7" t="str">
        <f t="shared" si="13"/>
        <v>Sul</v>
      </c>
      <c r="J243" s="7" t="str">
        <f t="shared" si="14"/>
        <v>BA</v>
      </c>
      <c r="K243" t="str">
        <f t="shared" si="15"/>
        <v>71</v>
      </c>
    </row>
    <row r="244" spans="1:11">
      <c r="A244" s="11">
        <v>243</v>
      </c>
      <c r="B244" s="7" t="s">
        <v>190</v>
      </c>
      <c r="C244" s="7">
        <v>61988154454</v>
      </c>
      <c r="D244" s="7">
        <v>1</v>
      </c>
      <c r="E244" s="12">
        <v>44219</v>
      </c>
      <c r="F244" s="7" t="s">
        <v>63</v>
      </c>
      <c r="G244" s="7" t="s">
        <v>21</v>
      </c>
      <c r="H244" s="13">
        <f t="shared" si="12"/>
        <v>100</v>
      </c>
      <c r="I244" s="7" t="str">
        <f t="shared" si="13"/>
        <v>Sul</v>
      </c>
      <c r="J244" s="7" t="str">
        <f t="shared" si="14"/>
        <v>DF</v>
      </c>
      <c r="K244" t="str">
        <f t="shared" si="15"/>
        <v>61</v>
      </c>
    </row>
    <row r="245" spans="1:11">
      <c r="A245" s="11">
        <v>244</v>
      </c>
      <c r="B245" s="7" t="s">
        <v>20</v>
      </c>
      <c r="C245" s="7">
        <v>91964827949</v>
      </c>
      <c r="D245" s="7">
        <v>1</v>
      </c>
      <c r="E245" s="12">
        <v>44220</v>
      </c>
      <c r="F245" s="7" t="s">
        <v>11</v>
      </c>
      <c r="G245" s="7" t="s">
        <v>34</v>
      </c>
      <c r="H245" s="13">
        <f t="shared" si="12"/>
        <v>25</v>
      </c>
      <c r="I245" s="7" t="str">
        <f t="shared" si="13"/>
        <v>Sul</v>
      </c>
      <c r="J245" s="7" t="str">
        <f t="shared" si="14"/>
        <v>PA</v>
      </c>
      <c r="K245" t="str">
        <f t="shared" si="15"/>
        <v>91</v>
      </c>
    </row>
    <row r="246" spans="1:11">
      <c r="A246" s="11">
        <v>245</v>
      </c>
      <c r="B246" s="7" t="s">
        <v>48</v>
      </c>
      <c r="C246" s="7">
        <v>91971410214</v>
      </c>
      <c r="D246" s="7">
        <v>2</v>
      </c>
      <c r="E246" s="12">
        <v>44220</v>
      </c>
      <c r="F246" s="7" t="s">
        <v>18</v>
      </c>
      <c r="G246" s="7" t="s">
        <v>34</v>
      </c>
      <c r="H246" s="13">
        <f t="shared" si="12"/>
        <v>90</v>
      </c>
      <c r="I246" s="7" t="str">
        <f t="shared" si="13"/>
        <v>Norte</v>
      </c>
      <c r="J246" s="7" t="str">
        <f t="shared" si="14"/>
        <v>PA</v>
      </c>
      <c r="K246" t="str">
        <f t="shared" si="15"/>
        <v>91</v>
      </c>
    </row>
    <row r="247" spans="1:11">
      <c r="A247" s="11">
        <v>246</v>
      </c>
      <c r="B247" s="7" t="s">
        <v>191</v>
      </c>
      <c r="C247" s="7">
        <v>71969576282</v>
      </c>
      <c r="D247" s="7">
        <v>3</v>
      </c>
      <c r="E247" s="12">
        <v>44220</v>
      </c>
      <c r="F247" s="7" t="s">
        <v>14</v>
      </c>
      <c r="G247" s="7" t="s">
        <v>30</v>
      </c>
      <c r="H247" s="13">
        <f t="shared" si="12"/>
        <v>243</v>
      </c>
      <c r="I247" s="7" t="str">
        <f t="shared" si="13"/>
        <v>Norte</v>
      </c>
      <c r="J247" s="7" t="str">
        <f t="shared" si="14"/>
        <v>BA</v>
      </c>
      <c r="K247" t="str">
        <f t="shared" si="15"/>
        <v>71</v>
      </c>
    </row>
    <row r="248" spans="1:11">
      <c r="A248" s="11">
        <v>247</v>
      </c>
      <c r="B248" s="7" t="s">
        <v>127</v>
      </c>
      <c r="C248" s="7">
        <v>21998744374</v>
      </c>
      <c r="D248" s="7">
        <v>1</v>
      </c>
      <c r="E248" s="12">
        <v>44220</v>
      </c>
      <c r="F248" s="7" t="s">
        <v>16</v>
      </c>
      <c r="G248" s="7" t="s">
        <v>34</v>
      </c>
      <c r="H248" s="13">
        <f t="shared" si="12"/>
        <v>120</v>
      </c>
      <c r="I248" s="7" t="str">
        <f t="shared" si="13"/>
        <v>Norte</v>
      </c>
      <c r="J248" s="7" t="str">
        <f t="shared" si="14"/>
        <v>RJ</v>
      </c>
      <c r="K248" t="str">
        <f t="shared" si="15"/>
        <v>21</v>
      </c>
    </row>
    <row r="249" spans="1:11">
      <c r="A249" s="11">
        <v>248</v>
      </c>
      <c r="B249" s="7" t="s">
        <v>192</v>
      </c>
      <c r="C249" s="7">
        <v>21999778304</v>
      </c>
      <c r="D249" s="7">
        <v>4</v>
      </c>
      <c r="E249" s="12">
        <v>44220</v>
      </c>
      <c r="F249" s="7" t="s">
        <v>14</v>
      </c>
      <c r="G249" s="7" t="s">
        <v>19</v>
      </c>
      <c r="H249" s="13">
        <f t="shared" si="12"/>
        <v>324</v>
      </c>
      <c r="I249" s="7" t="str">
        <f t="shared" si="13"/>
        <v>Norte</v>
      </c>
      <c r="J249" s="7" t="str">
        <f t="shared" si="14"/>
        <v>RJ</v>
      </c>
      <c r="K249" t="str">
        <f t="shared" si="15"/>
        <v>21</v>
      </c>
    </row>
    <row r="250" spans="1:11">
      <c r="A250" s="11">
        <v>249</v>
      </c>
      <c r="B250" s="7" t="s">
        <v>193</v>
      </c>
      <c r="C250" s="7">
        <v>81969304100</v>
      </c>
      <c r="D250" s="7">
        <v>4</v>
      </c>
      <c r="E250" s="12">
        <v>44220</v>
      </c>
      <c r="F250" s="7" t="s">
        <v>23</v>
      </c>
      <c r="G250" s="7" t="s">
        <v>12</v>
      </c>
      <c r="H250" s="13">
        <f t="shared" si="12"/>
        <v>324</v>
      </c>
      <c r="I250" s="7" t="str">
        <f t="shared" si="13"/>
        <v>Sul</v>
      </c>
      <c r="J250" s="7" t="str">
        <f t="shared" si="14"/>
        <v>PE</v>
      </c>
      <c r="K250" t="str">
        <f t="shared" si="15"/>
        <v>81</v>
      </c>
    </row>
    <row r="251" spans="1:11">
      <c r="A251" s="11">
        <v>250</v>
      </c>
      <c r="B251" s="7" t="s">
        <v>100</v>
      </c>
      <c r="C251" s="7">
        <v>21968623140</v>
      </c>
      <c r="D251" s="7">
        <v>5</v>
      </c>
      <c r="E251" s="12">
        <v>44220</v>
      </c>
      <c r="F251" s="7" t="s">
        <v>23</v>
      </c>
      <c r="G251" s="7" t="s">
        <v>30</v>
      </c>
      <c r="H251" s="13">
        <f t="shared" si="12"/>
        <v>405</v>
      </c>
      <c r="I251" s="7" t="str">
        <f t="shared" si="13"/>
        <v>Sul</v>
      </c>
      <c r="J251" s="7" t="str">
        <f t="shared" si="14"/>
        <v>RJ</v>
      </c>
      <c r="K251" t="str">
        <f t="shared" si="15"/>
        <v>21</v>
      </c>
    </row>
    <row r="252" spans="1:11">
      <c r="A252" s="11">
        <v>251</v>
      </c>
      <c r="B252" s="7" t="s">
        <v>70</v>
      </c>
      <c r="C252" s="7">
        <v>11964726062</v>
      </c>
      <c r="D252" s="7">
        <v>4</v>
      </c>
      <c r="E252" s="12">
        <v>44220</v>
      </c>
      <c r="F252" s="7" t="s">
        <v>55</v>
      </c>
      <c r="G252" s="7" t="s">
        <v>21</v>
      </c>
      <c r="H252" s="13">
        <f t="shared" si="12"/>
        <v>90</v>
      </c>
      <c r="I252" s="7" t="str">
        <f t="shared" si="13"/>
        <v>Norte</v>
      </c>
      <c r="J252" s="7" t="str">
        <f t="shared" si="14"/>
        <v>SP</v>
      </c>
      <c r="K252" t="str">
        <f t="shared" si="15"/>
        <v>11</v>
      </c>
    </row>
    <row r="253" spans="1:11">
      <c r="A253" s="11">
        <v>252</v>
      </c>
      <c r="B253" s="7" t="s">
        <v>21</v>
      </c>
      <c r="C253" s="7">
        <v>21996427381</v>
      </c>
      <c r="D253" s="7">
        <v>2</v>
      </c>
      <c r="E253" s="12">
        <v>44220</v>
      </c>
      <c r="F253" s="7" t="s">
        <v>18</v>
      </c>
      <c r="G253" s="7" t="s">
        <v>30</v>
      </c>
      <c r="H253" s="13">
        <f t="shared" si="12"/>
        <v>90</v>
      </c>
      <c r="I253" s="7" t="str">
        <f t="shared" si="13"/>
        <v>Norte</v>
      </c>
      <c r="J253" s="7" t="str">
        <f t="shared" si="14"/>
        <v>RJ</v>
      </c>
      <c r="K253" t="str">
        <f t="shared" si="15"/>
        <v>21</v>
      </c>
    </row>
    <row r="254" spans="1:11">
      <c r="A254" s="11">
        <v>253</v>
      </c>
      <c r="B254" s="7" t="s">
        <v>99</v>
      </c>
      <c r="C254" s="7">
        <v>41995009524</v>
      </c>
      <c r="D254" s="7">
        <v>4</v>
      </c>
      <c r="E254" s="12">
        <v>44220</v>
      </c>
      <c r="F254" s="7" t="s">
        <v>55</v>
      </c>
      <c r="G254" s="7" t="s">
        <v>12</v>
      </c>
      <c r="H254" s="13">
        <f t="shared" si="12"/>
        <v>90</v>
      </c>
      <c r="I254" s="7" t="str">
        <f t="shared" si="13"/>
        <v>Norte</v>
      </c>
      <c r="J254" s="7" t="str">
        <f t="shared" si="14"/>
        <v>PR</v>
      </c>
      <c r="K254" t="str">
        <f t="shared" si="15"/>
        <v>41</v>
      </c>
    </row>
    <row r="255" spans="1:11">
      <c r="A255" s="11">
        <v>254</v>
      </c>
      <c r="B255" s="7" t="s">
        <v>194</v>
      </c>
      <c r="C255" s="7">
        <v>31988787639</v>
      </c>
      <c r="D255" s="7">
        <v>1</v>
      </c>
      <c r="E255" s="12">
        <v>44220</v>
      </c>
      <c r="F255" s="7" t="s">
        <v>25</v>
      </c>
      <c r="G255" s="7" t="s">
        <v>12</v>
      </c>
      <c r="H255" s="13">
        <f t="shared" si="12"/>
        <v>35</v>
      </c>
      <c r="I255" s="7" t="str">
        <f t="shared" si="13"/>
        <v>Norte</v>
      </c>
      <c r="J255" s="7" t="str">
        <f t="shared" si="14"/>
        <v>MG</v>
      </c>
      <c r="K255" t="str">
        <f t="shared" si="15"/>
        <v>31</v>
      </c>
    </row>
    <row r="256" spans="1:11">
      <c r="A256" s="11">
        <v>255</v>
      </c>
      <c r="B256" s="7" t="s">
        <v>46</v>
      </c>
      <c r="C256" s="7">
        <v>35999967637</v>
      </c>
      <c r="D256" s="7">
        <v>3</v>
      </c>
      <c r="E256" s="12">
        <v>44220</v>
      </c>
      <c r="F256" s="7" t="s">
        <v>53</v>
      </c>
      <c r="G256" s="7" t="s">
        <v>19</v>
      </c>
      <c r="H256" s="13">
        <f t="shared" si="12"/>
        <v>67.5</v>
      </c>
      <c r="I256" s="7" t="str">
        <f t="shared" si="13"/>
        <v>Norte</v>
      </c>
      <c r="J256" s="7" t="str">
        <f t="shared" si="14"/>
        <v>MG</v>
      </c>
      <c r="K256" t="str">
        <f t="shared" si="15"/>
        <v>35</v>
      </c>
    </row>
    <row r="257" spans="1:11">
      <c r="A257" s="11">
        <v>256</v>
      </c>
      <c r="B257" s="7" t="s">
        <v>195</v>
      </c>
      <c r="C257" s="7">
        <v>31967005104</v>
      </c>
      <c r="D257" s="7">
        <v>3</v>
      </c>
      <c r="E257" s="12">
        <v>44220</v>
      </c>
      <c r="F257" s="7" t="s">
        <v>23</v>
      </c>
      <c r="G257" s="7" t="s">
        <v>21</v>
      </c>
      <c r="H257" s="13">
        <f t="shared" si="12"/>
        <v>243</v>
      </c>
      <c r="I257" s="7" t="str">
        <f t="shared" si="13"/>
        <v>Sul</v>
      </c>
      <c r="J257" s="7" t="str">
        <f t="shared" si="14"/>
        <v>MG</v>
      </c>
      <c r="K257" t="str">
        <f t="shared" si="15"/>
        <v>31</v>
      </c>
    </row>
    <row r="258" spans="1:11">
      <c r="A258" s="11">
        <v>257</v>
      </c>
      <c r="B258" s="7" t="s">
        <v>95</v>
      </c>
      <c r="C258" s="7">
        <v>19996629367</v>
      </c>
      <c r="D258" s="7">
        <v>3</v>
      </c>
      <c r="E258" s="12">
        <v>44221</v>
      </c>
      <c r="F258" s="7" t="s">
        <v>16</v>
      </c>
      <c r="G258" s="7" t="s">
        <v>30</v>
      </c>
      <c r="H258" s="13">
        <f t="shared" ref="H258:H321" si="16">D258*VLOOKUP(F258,tabela_passeio,3,FALSE)*IF(D258&gt;1,90%,100%)</f>
        <v>324</v>
      </c>
      <c r="I258" s="7" t="str">
        <f t="shared" ref="I258:I321" si="17">VLOOKUP(F258,tabela_passeio,2,FALSE)</f>
        <v>Norte</v>
      </c>
      <c r="J258" s="7" t="str">
        <f t="shared" ref="J258:J321" si="18">VLOOKUP(LEFT(C258,2)*1,tabela_DDD,3,FALSE)</f>
        <v>SP</v>
      </c>
      <c r="K258" t="str">
        <f t="shared" si="15"/>
        <v>19</v>
      </c>
    </row>
    <row r="259" spans="1:11">
      <c r="A259" s="11">
        <v>258</v>
      </c>
      <c r="B259" s="7" t="s">
        <v>12</v>
      </c>
      <c r="C259" s="7">
        <v>61986299727</v>
      </c>
      <c r="D259" s="7">
        <v>1</v>
      </c>
      <c r="E259" s="12">
        <v>44221</v>
      </c>
      <c r="F259" s="7" t="s">
        <v>18</v>
      </c>
      <c r="G259" s="7" t="s">
        <v>34</v>
      </c>
      <c r="H259" s="13">
        <f t="shared" si="16"/>
        <v>50</v>
      </c>
      <c r="I259" s="7" t="str">
        <f t="shared" si="17"/>
        <v>Norte</v>
      </c>
      <c r="J259" s="7" t="str">
        <f t="shared" si="18"/>
        <v>DF</v>
      </c>
      <c r="K259" t="str">
        <f t="shared" ref="K259:K322" si="19">LEFT(C259,2)</f>
        <v>61</v>
      </c>
    </row>
    <row r="260" spans="1:11">
      <c r="A260" s="11">
        <v>259</v>
      </c>
      <c r="B260" s="7" t="s">
        <v>46</v>
      </c>
      <c r="C260" s="7">
        <v>21999097514</v>
      </c>
      <c r="D260" s="7">
        <v>4</v>
      </c>
      <c r="E260" s="12">
        <v>44221</v>
      </c>
      <c r="F260" s="7" t="s">
        <v>14</v>
      </c>
      <c r="G260" s="7" t="s">
        <v>30</v>
      </c>
      <c r="H260" s="13">
        <f t="shared" si="16"/>
        <v>324</v>
      </c>
      <c r="I260" s="7" t="str">
        <f t="shared" si="17"/>
        <v>Norte</v>
      </c>
      <c r="J260" s="7" t="str">
        <f t="shared" si="18"/>
        <v>RJ</v>
      </c>
      <c r="K260" t="str">
        <f t="shared" si="19"/>
        <v>21</v>
      </c>
    </row>
    <row r="261" spans="1:11">
      <c r="A261" s="11">
        <v>260</v>
      </c>
      <c r="B261" s="7" t="s">
        <v>196</v>
      </c>
      <c r="C261" s="7">
        <v>61981261583</v>
      </c>
      <c r="D261" s="7">
        <v>4</v>
      </c>
      <c r="E261" s="12">
        <v>44221</v>
      </c>
      <c r="F261" s="7" t="s">
        <v>16</v>
      </c>
      <c r="G261" s="7" t="s">
        <v>30</v>
      </c>
      <c r="H261" s="13">
        <f t="shared" si="16"/>
        <v>432</v>
      </c>
      <c r="I261" s="7" t="str">
        <f t="shared" si="17"/>
        <v>Norte</v>
      </c>
      <c r="J261" s="7" t="str">
        <f t="shared" si="18"/>
        <v>DF</v>
      </c>
      <c r="K261" t="str">
        <f t="shared" si="19"/>
        <v>61</v>
      </c>
    </row>
    <row r="262" spans="1:11">
      <c r="A262" s="11">
        <v>261</v>
      </c>
      <c r="B262" s="7" t="s">
        <v>197</v>
      </c>
      <c r="C262" s="7">
        <v>83998332778</v>
      </c>
      <c r="D262" s="7">
        <v>4</v>
      </c>
      <c r="E262" s="12">
        <v>44221</v>
      </c>
      <c r="F262" s="7" t="s">
        <v>18</v>
      </c>
      <c r="G262" s="7" t="s">
        <v>12</v>
      </c>
      <c r="H262" s="13">
        <f t="shared" si="16"/>
        <v>180</v>
      </c>
      <c r="I262" s="7" t="str">
        <f t="shared" si="17"/>
        <v>Norte</v>
      </c>
      <c r="J262" s="7" t="str">
        <f t="shared" si="18"/>
        <v>PB</v>
      </c>
      <c r="K262" t="str">
        <f t="shared" si="19"/>
        <v>83</v>
      </c>
    </row>
    <row r="263" spans="1:11">
      <c r="A263" s="11">
        <v>262</v>
      </c>
      <c r="B263" s="7" t="s">
        <v>168</v>
      </c>
      <c r="C263" s="7">
        <v>91994860979</v>
      </c>
      <c r="D263" s="7">
        <v>4</v>
      </c>
      <c r="E263" s="12">
        <v>44221</v>
      </c>
      <c r="F263" s="7" t="s">
        <v>40</v>
      </c>
      <c r="G263" s="7" t="s">
        <v>34</v>
      </c>
      <c r="H263" s="13">
        <f t="shared" si="16"/>
        <v>288</v>
      </c>
      <c r="I263" s="7" t="str">
        <f t="shared" si="17"/>
        <v>Sul</v>
      </c>
      <c r="J263" s="7" t="str">
        <f t="shared" si="18"/>
        <v>PA</v>
      </c>
      <c r="K263" t="str">
        <f t="shared" si="19"/>
        <v>91</v>
      </c>
    </row>
    <row r="264" spans="1:11">
      <c r="A264" s="11">
        <v>263</v>
      </c>
      <c r="B264" s="7" t="s">
        <v>198</v>
      </c>
      <c r="C264" s="7">
        <v>21999206672</v>
      </c>
      <c r="D264" s="7">
        <v>4</v>
      </c>
      <c r="E264" s="12">
        <v>44221</v>
      </c>
      <c r="F264" s="7" t="s">
        <v>16</v>
      </c>
      <c r="G264" s="7" t="s">
        <v>19</v>
      </c>
      <c r="H264" s="13">
        <f t="shared" si="16"/>
        <v>432</v>
      </c>
      <c r="I264" s="7" t="str">
        <f t="shared" si="17"/>
        <v>Norte</v>
      </c>
      <c r="J264" s="7" t="str">
        <f t="shared" si="18"/>
        <v>RJ</v>
      </c>
      <c r="K264" t="str">
        <f t="shared" si="19"/>
        <v>21</v>
      </c>
    </row>
    <row r="265" spans="1:11">
      <c r="A265" s="11">
        <v>264</v>
      </c>
      <c r="B265" s="7" t="s">
        <v>199</v>
      </c>
      <c r="C265" s="7">
        <v>91980026749</v>
      </c>
      <c r="D265" s="7">
        <v>4</v>
      </c>
      <c r="E265" s="12">
        <v>44222</v>
      </c>
      <c r="F265" s="7" t="s">
        <v>11</v>
      </c>
      <c r="G265" s="7" t="s">
        <v>19</v>
      </c>
      <c r="H265" s="13">
        <f t="shared" si="16"/>
        <v>90</v>
      </c>
      <c r="I265" s="7" t="str">
        <f t="shared" si="17"/>
        <v>Sul</v>
      </c>
      <c r="J265" s="7" t="str">
        <f t="shared" si="18"/>
        <v>PA</v>
      </c>
      <c r="K265" t="str">
        <f t="shared" si="19"/>
        <v>91</v>
      </c>
    </row>
    <row r="266" spans="1:11">
      <c r="A266" s="11">
        <v>265</v>
      </c>
      <c r="B266" s="7" t="s">
        <v>57</v>
      </c>
      <c r="C266" s="7">
        <v>61986178140</v>
      </c>
      <c r="D266" s="7">
        <v>1</v>
      </c>
      <c r="E266" s="12">
        <v>44222</v>
      </c>
      <c r="F266" s="7" t="s">
        <v>11</v>
      </c>
      <c r="G266" s="7" t="s">
        <v>34</v>
      </c>
      <c r="H266" s="13">
        <f t="shared" si="16"/>
        <v>25</v>
      </c>
      <c r="I266" s="7" t="str">
        <f t="shared" si="17"/>
        <v>Sul</v>
      </c>
      <c r="J266" s="7" t="str">
        <f t="shared" si="18"/>
        <v>DF</v>
      </c>
      <c r="K266" t="str">
        <f t="shared" si="19"/>
        <v>61</v>
      </c>
    </row>
    <row r="267" spans="1:11">
      <c r="A267" s="11">
        <v>266</v>
      </c>
      <c r="B267" s="7" t="s">
        <v>200</v>
      </c>
      <c r="C267" s="7">
        <v>21992068828</v>
      </c>
      <c r="D267" s="7">
        <v>3</v>
      </c>
      <c r="E267" s="12">
        <v>44222</v>
      </c>
      <c r="F267" s="7" t="s">
        <v>16</v>
      </c>
      <c r="G267" s="7" t="s">
        <v>34</v>
      </c>
      <c r="H267" s="13">
        <f t="shared" si="16"/>
        <v>324</v>
      </c>
      <c r="I267" s="7" t="str">
        <f t="shared" si="17"/>
        <v>Norte</v>
      </c>
      <c r="J267" s="7" t="str">
        <f t="shared" si="18"/>
        <v>RJ</v>
      </c>
      <c r="K267" t="str">
        <f t="shared" si="19"/>
        <v>21</v>
      </c>
    </row>
    <row r="268" spans="1:11">
      <c r="A268" s="11">
        <v>267</v>
      </c>
      <c r="B268" s="7" t="s">
        <v>201</v>
      </c>
      <c r="C268" s="7">
        <v>11971526555</v>
      </c>
      <c r="D268" s="7">
        <v>3</v>
      </c>
      <c r="E268" s="12">
        <v>44222</v>
      </c>
      <c r="F268" s="7" t="s">
        <v>18</v>
      </c>
      <c r="G268" s="7" t="s">
        <v>34</v>
      </c>
      <c r="H268" s="13">
        <f t="shared" si="16"/>
        <v>135</v>
      </c>
      <c r="I268" s="7" t="str">
        <f t="shared" si="17"/>
        <v>Norte</v>
      </c>
      <c r="J268" s="7" t="str">
        <f t="shared" si="18"/>
        <v>SP</v>
      </c>
      <c r="K268" t="str">
        <f t="shared" si="19"/>
        <v>11</v>
      </c>
    </row>
    <row r="269" spans="1:11">
      <c r="A269" s="11">
        <v>268</v>
      </c>
      <c r="B269" s="7" t="s">
        <v>202</v>
      </c>
      <c r="C269" s="7">
        <v>31993335642</v>
      </c>
      <c r="D269" s="7">
        <v>4</v>
      </c>
      <c r="E269" s="12">
        <v>44222</v>
      </c>
      <c r="F269" s="7" t="s">
        <v>18</v>
      </c>
      <c r="G269" s="7" t="s">
        <v>30</v>
      </c>
      <c r="H269" s="13">
        <f t="shared" si="16"/>
        <v>180</v>
      </c>
      <c r="I269" s="7" t="str">
        <f t="shared" si="17"/>
        <v>Norte</v>
      </c>
      <c r="J269" s="7" t="str">
        <f t="shared" si="18"/>
        <v>MG</v>
      </c>
      <c r="K269" t="str">
        <f t="shared" si="19"/>
        <v>31</v>
      </c>
    </row>
    <row r="270" spans="1:11">
      <c r="A270" s="11">
        <v>269</v>
      </c>
      <c r="B270" s="7" t="s">
        <v>80</v>
      </c>
      <c r="C270" s="7">
        <v>71972928183</v>
      </c>
      <c r="D270" s="7">
        <v>4</v>
      </c>
      <c r="E270" s="12">
        <v>44222</v>
      </c>
      <c r="F270" s="7" t="s">
        <v>14</v>
      </c>
      <c r="G270" s="7" t="s">
        <v>12</v>
      </c>
      <c r="H270" s="13">
        <f t="shared" si="16"/>
        <v>324</v>
      </c>
      <c r="I270" s="7" t="str">
        <f t="shared" si="17"/>
        <v>Norte</v>
      </c>
      <c r="J270" s="7" t="str">
        <f t="shared" si="18"/>
        <v>BA</v>
      </c>
      <c r="K270" t="str">
        <f t="shared" si="19"/>
        <v>71</v>
      </c>
    </row>
    <row r="271" spans="1:11">
      <c r="A271" s="11">
        <v>270</v>
      </c>
      <c r="B271" s="7" t="s">
        <v>203</v>
      </c>
      <c r="C271" s="7">
        <v>21991151998</v>
      </c>
      <c r="D271" s="7">
        <v>1</v>
      </c>
      <c r="E271" s="12">
        <v>44222</v>
      </c>
      <c r="F271" s="7" t="s">
        <v>27</v>
      </c>
      <c r="G271" s="7" t="s">
        <v>28</v>
      </c>
      <c r="H271" s="13">
        <f t="shared" si="16"/>
        <v>100</v>
      </c>
      <c r="I271" s="7" t="str">
        <f t="shared" si="17"/>
        <v>Norte</v>
      </c>
      <c r="J271" s="7" t="str">
        <f t="shared" si="18"/>
        <v>RJ</v>
      </c>
      <c r="K271" t="str">
        <f t="shared" si="19"/>
        <v>21</v>
      </c>
    </row>
    <row r="272" spans="1:11">
      <c r="A272" s="11">
        <v>271</v>
      </c>
      <c r="B272" s="7" t="s">
        <v>61</v>
      </c>
      <c r="C272" s="7">
        <v>31998696518</v>
      </c>
      <c r="D272" s="7">
        <v>2</v>
      </c>
      <c r="E272" s="12">
        <v>44222</v>
      </c>
      <c r="F272" s="7" t="s">
        <v>14</v>
      </c>
      <c r="G272" s="7" t="s">
        <v>34</v>
      </c>
      <c r="H272" s="13">
        <f t="shared" si="16"/>
        <v>162</v>
      </c>
      <c r="I272" s="7" t="str">
        <f t="shared" si="17"/>
        <v>Norte</v>
      </c>
      <c r="J272" s="7" t="str">
        <f t="shared" si="18"/>
        <v>MG</v>
      </c>
      <c r="K272" t="str">
        <f t="shared" si="19"/>
        <v>31</v>
      </c>
    </row>
    <row r="273" spans="1:11">
      <c r="A273" s="11">
        <v>272</v>
      </c>
      <c r="B273" s="7" t="s">
        <v>204</v>
      </c>
      <c r="C273" s="7">
        <v>21972825697</v>
      </c>
      <c r="D273" s="7">
        <v>3</v>
      </c>
      <c r="E273" s="12">
        <v>44222</v>
      </c>
      <c r="F273" s="7" t="s">
        <v>27</v>
      </c>
      <c r="G273" s="7" t="s">
        <v>12</v>
      </c>
      <c r="H273" s="13">
        <f t="shared" si="16"/>
        <v>270</v>
      </c>
      <c r="I273" s="7" t="str">
        <f t="shared" si="17"/>
        <v>Norte</v>
      </c>
      <c r="J273" s="7" t="str">
        <f t="shared" si="18"/>
        <v>RJ</v>
      </c>
      <c r="K273" t="str">
        <f t="shared" si="19"/>
        <v>21</v>
      </c>
    </row>
    <row r="274" spans="1:11">
      <c r="A274" s="11">
        <v>273</v>
      </c>
      <c r="B274" s="7" t="s">
        <v>82</v>
      </c>
      <c r="C274" s="7">
        <v>27992369494</v>
      </c>
      <c r="D274" s="7">
        <v>2</v>
      </c>
      <c r="E274" s="12">
        <v>44222</v>
      </c>
      <c r="F274" s="7" t="s">
        <v>40</v>
      </c>
      <c r="G274" s="7" t="s">
        <v>12</v>
      </c>
      <c r="H274" s="13">
        <f t="shared" si="16"/>
        <v>144</v>
      </c>
      <c r="I274" s="7" t="str">
        <f t="shared" si="17"/>
        <v>Sul</v>
      </c>
      <c r="J274" s="7" t="str">
        <f t="shared" si="18"/>
        <v>ES</v>
      </c>
      <c r="K274" t="str">
        <f t="shared" si="19"/>
        <v>27</v>
      </c>
    </row>
    <row r="275" spans="1:11">
      <c r="A275" s="11">
        <v>274</v>
      </c>
      <c r="B275" s="7" t="s">
        <v>205</v>
      </c>
      <c r="C275" s="7">
        <v>51986592133</v>
      </c>
      <c r="D275" s="7">
        <v>2</v>
      </c>
      <c r="E275" s="12">
        <v>44222</v>
      </c>
      <c r="F275" s="7" t="s">
        <v>55</v>
      </c>
      <c r="G275" s="7" t="s">
        <v>12</v>
      </c>
      <c r="H275" s="13">
        <f t="shared" si="16"/>
        <v>45</v>
      </c>
      <c r="I275" s="7" t="str">
        <f t="shared" si="17"/>
        <v>Norte</v>
      </c>
      <c r="J275" s="7" t="str">
        <f t="shared" si="18"/>
        <v>RS</v>
      </c>
      <c r="K275" t="str">
        <f t="shared" si="19"/>
        <v>51</v>
      </c>
    </row>
    <row r="276" spans="1:11">
      <c r="A276" s="11">
        <v>275</v>
      </c>
      <c r="B276" s="7" t="s">
        <v>105</v>
      </c>
      <c r="C276" s="7">
        <v>18996881744</v>
      </c>
      <c r="D276" s="7">
        <v>2</v>
      </c>
      <c r="E276" s="12">
        <v>44223</v>
      </c>
      <c r="F276" s="7" t="s">
        <v>16</v>
      </c>
      <c r="G276" s="7" t="s">
        <v>19</v>
      </c>
      <c r="H276" s="13">
        <f t="shared" si="16"/>
        <v>216</v>
      </c>
      <c r="I276" s="7" t="str">
        <f t="shared" si="17"/>
        <v>Norte</v>
      </c>
      <c r="J276" s="7" t="str">
        <f t="shared" si="18"/>
        <v>SP</v>
      </c>
      <c r="K276" t="str">
        <f t="shared" si="19"/>
        <v>18</v>
      </c>
    </row>
    <row r="277" spans="1:11">
      <c r="A277" s="11">
        <v>276</v>
      </c>
      <c r="B277" s="7" t="s">
        <v>206</v>
      </c>
      <c r="C277" s="7">
        <v>81971452138</v>
      </c>
      <c r="D277" s="7">
        <v>4</v>
      </c>
      <c r="E277" s="12">
        <v>44223</v>
      </c>
      <c r="F277" s="7" t="s">
        <v>14</v>
      </c>
      <c r="G277" s="7" t="s">
        <v>30</v>
      </c>
      <c r="H277" s="13">
        <f t="shared" si="16"/>
        <v>324</v>
      </c>
      <c r="I277" s="7" t="str">
        <f t="shared" si="17"/>
        <v>Norte</v>
      </c>
      <c r="J277" s="7" t="str">
        <f t="shared" si="18"/>
        <v>PE</v>
      </c>
      <c r="K277" t="str">
        <f t="shared" si="19"/>
        <v>81</v>
      </c>
    </row>
    <row r="278" spans="1:11">
      <c r="A278" s="11">
        <v>277</v>
      </c>
      <c r="B278" s="7" t="s">
        <v>106</v>
      </c>
      <c r="C278" s="7">
        <v>21999827501</v>
      </c>
      <c r="D278" s="7">
        <v>4</v>
      </c>
      <c r="E278" s="12">
        <v>44223</v>
      </c>
      <c r="F278" s="7" t="s">
        <v>40</v>
      </c>
      <c r="G278" s="7" t="s">
        <v>21</v>
      </c>
      <c r="H278" s="13">
        <f t="shared" si="16"/>
        <v>288</v>
      </c>
      <c r="I278" s="7" t="str">
        <f t="shared" si="17"/>
        <v>Sul</v>
      </c>
      <c r="J278" s="7" t="str">
        <f t="shared" si="18"/>
        <v>RJ</v>
      </c>
      <c r="K278" t="str">
        <f t="shared" si="19"/>
        <v>21</v>
      </c>
    </row>
    <row r="279" spans="1:11">
      <c r="A279" s="11">
        <v>278</v>
      </c>
      <c r="B279" s="7" t="s">
        <v>207</v>
      </c>
      <c r="C279" s="7">
        <v>31980875867</v>
      </c>
      <c r="D279" s="7">
        <v>2</v>
      </c>
      <c r="E279" s="12">
        <v>44223</v>
      </c>
      <c r="F279" s="7" t="s">
        <v>25</v>
      </c>
      <c r="G279" s="7" t="s">
        <v>30</v>
      </c>
      <c r="H279" s="13">
        <f t="shared" si="16"/>
        <v>63</v>
      </c>
      <c r="I279" s="7" t="str">
        <f t="shared" si="17"/>
        <v>Norte</v>
      </c>
      <c r="J279" s="7" t="str">
        <f t="shared" si="18"/>
        <v>MG</v>
      </c>
      <c r="K279" t="str">
        <f t="shared" si="19"/>
        <v>31</v>
      </c>
    </row>
    <row r="280" spans="1:11">
      <c r="A280" s="11">
        <v>279</v>
      </c>
      <c r="B280" s="7" t="s">
        <v>208</v>
      </c>
      <c r="C280" s="7">
        <v>19993219078</v>
      </c>
      <c r="D280" s="7">
        <v>3</v>
      </c>
      <c r="E280" s="12">
        <v>44223</v>
      </c>
      <c r="F280" s="7" t="s">
        <v>55</v>
      </c>
      <c r="G280" s="7" t="s">
        <v>34</v>
      </c>
      <c r="H280" s="13">
        <f t="shared" si="16"/>
        <v>67.5</v>
      </c>
      <c r="I280" s="7" t="str">
        <f t="shared" si="17"/>
        <v>Norte</v>
      </c>
      <c r="J280" s="7" t="str">
        <f t="shared" si="18"/>
        <v>SP</v>
      </c>
      <c r="K280" t="str">
        <f t="shared" si="19"/>
        <v>19</v>
      </c>
    </row>
    <row r="281" spans="1:11">
      <c r="A281" s="11">
        <v>280</v>
      </c>
      <c r="B281" s="7" t="s">
        <v>125</v>
      </c>
      <c r="C281" s="7">
        <v>31995213856</v>
      </c>
      <c r="D281" s="7">
        <v>4</v>
      </c>
      <c r="E281" s="12">
        <v>44223</v>
      </c>
      <c r="F281" s="7" t="s">
        <v>11</v>
      </c>
      <c r="G281" s="7" t="s">
        <v>19</v>
      </c>
      <c r="H281" s="13">
        <f t="shared" si="16"/>
        <v>90</v>
      </c>
      <c r="I281" s="7" t="str">
        <f t="shared" si="17"/>
        <v>Sul</v>
      </c>
      <c r="J281" s="7" t="str">
        <f t="shared" si="18"/>
        <v>MG</v>
      </c>
      <c r="K281" t="str">
        <f t="shared" si="19"/>
        <v>31</v>
      </c>
    </row>
    <row r="282" spans="1:11">
      <c r="A282" s="11">
        <v>281</v>
      </c>
      <c r="B282" s="7" t="s">
        <v>209</v>
      </c>
      <c r="C282" s="7">
        <v>11934548223</v>
      </c>
      <c r="D282" s="7">
        <v>2</v>
      </c>
      <c r="E282" s="12">
        <v>44223</v>
      </c>
      <c r="F282" s="7" t="s">
        <v>38</v>
      </c>
      <c r="G282" s="7" t="s">
        <v>19</v>
      </c>
      <c r="H282" s="13">
        <f t="shared" si="16"/>
        <v>90</v>
      </c>
      <c r="I282" s="7" t="str">
        <f t="shared" si="17"/>
        <v>Sul</v>
      </c>
      <c r="J282" s="7" t="str">
        <f t="shared" si="18"/>
        <v>SP</v>
      </c>
      <c r="K282" t="str">
        <f t="shared" si="19"/>
        <v>11</v>
      </c>
    </row>
    <row r="283" spans="1:11">
      <c r="A283" s="11">
        <v>282</v>
      </c>
      <c r="B283" s="7" t="s">
        <v>41</v>
      </c>
      <c r="C283" s="7">
        <v>81973225977</v>
      </c>
      <c r="D283" s="7">
        <v>3</v>
      </c>
      <c r="E283" s="12">
        <v>44223</v>
      </c>
      <c r="F283" s="7" t="s">
        <v>40</v>
      </c>
      <c r="G283" s="7" t="s">
        <v>19</v>
      </c>
      <c r="H283" s="13">
        <f t="shared" si="16"/>
        <v>216</v>
      </c>
      <c r="I283" s="7" t="str">
        <f t="shared" si="17"/>
        <v>Sul</v>
      </c>
      <c r="J283" s="7" t="str">
        <f t="shared" si="18"/>
        <v>PE</v>
      </c>
      <c r="K283" t="str">
        <f t="shared" si="19"/>
        <v>81</v>
      </c>
    </row>
    <row r="284" spans="1:11">
      <c r="A284" s="11">
        <v>283</v>
      </c>
      <c r="B284" s="7" t="s">
        <v>210</v>
      </c>
      <c r="C284" s="7">
        <v>61989532786</v>
      </c>
      <c r="D284" s="7">
        <v>2</v>
      </c>
      <c r="E284" s="12">
        <v>44223</v>
      </c>
      <c r="F284" s="7" t="s">
        <v>27</v>
      </c>
      <c r="G284" s="7" t="s">
        <v>30</v>
      </c>
      <c r="H284" s="13">
        <f t="shared" si="16"/>
        <v>180</v>
      </c>
      <c r="I284" s="7" t="str">
        <f t="shared" si="17"/>
        <v>Norte</v>
      </c>
      <c r="J284" s="7" t="str">
        <f t="shared" si="18"/>
        <v>DF</v>
      </c>
      <c r="K284" t="str">
        <f t="shared" si="19"/>
        <v>61</v>
      </c>
    </row>
    <row r="285" spans="1:11">
      <c r="A285" s="11">
        <v>284</v>
      </c>
      <c r="B285" s="7" t="s">
        <v>211</v>
      </c>
      <c r="C285" s="7">
        <v>51979536030</v>
      </c>
      <c r="D285" s="7">
        <v>4</v>
      </c>
      <c r="E285" s="12">
        <v>44224</v>
      </c>
      <c r="F285" s="7" t="s">
        <v>16</v>
      </c>
      <c r="G285" s="7" t="s">
        <v>12</v>
      </c>
      <c r="H285" s="13">
        <f t="shared" si="16"/>
        <v>432</v>
      </c>
      <c r="I285" s="7" t="str">
        <f t="shared" si="17"/>
        <v>Norte</v>
      </c>
      <c r="J285" s="7" t="str">
        <f t="shared" si="18"/>
        <v>RS</v>
      </c>
      <c r="K285" t="str">
        <f t="shared" si="19"/>
        <v>51</v>
      </c>
    </row>
    <row r="286" spans="1:11">
      <c r="A286" s="11">
        <v>285</v>
      </c>
      <c r="B286" s="7" t="s">
        <v>99</v>
      </c>
      <c r="C286" s="7">
        <v>27992363140</v>
      </c>
      <c r="D286" s="7">
        <v>1</v>
      </c>
      <c r="E286" s="12">
        <v>44224</v>
      </c>
      <c r="F286" s="7" t="s">
        <v>16</v>
      </c>
      <c r="G286" s="7" t="s">
        <v>19</v>
      </c>
      <c r="H286" s="13">
        <f t="shared" si="16"/>
        <v>120</v>
      </c>
      <c r="I286" s="7" t="str">
        <f t="shared" si="17"/>
        <v>Norte</v>
      </c>
      <c r="J286" s="7" t="str">
        <f t="shared" si="18"/>
        <v>ES</v>
      </c>
      <c r="K286" t="str">
        <f t="shared" si="19"/>
        <v>27</v>
      </c>
    </row>
    <row r="287" spans="1:11">
      <c r="A287" s="11">
        <v>286</v>
      </c>
      <c r="B287" s="7" t="s">
        <v>46</v>
      </c>
      <c r="C287" s="7">
        <v>31993205909</v>
      </c>
      <c r="D287" s="7">
        <v>1</v>
      </c>
      <c r="E287" s="12">
        <v>44224</v>
      </c>
      <c r="F287" s="7" t="s">
        <v>18</v>
      </c>
      <c r="G287" s="7" t="s">
        <v>34</v>
      </c>
      <c r="H287" s="13">
        <f t="shared" si="16"/>
        <v>50</v>
      </c>
      <c r="I287" s="7" t="str">
        <f t="shared" si="17"/>
        <v>Norte</v>
      </c>
      <c r="J287" s="7" t="str">
        <f t="shared" si="18"/>
        <v>MG</v>
      </c>
      <c r="K287" t="str">
        <f t="shared" si="19"/>
        <v>31</v>
      </c>
    </row>
    <row r="288" spans="1:11">
      <c r="A288" s="11">
        <v>287</v>
      </c>
      <c r="B288" s="7" t="s">
        <v>118</v>
      </c>
      <c r="C288" s="7">
        <v>42991394394</v>
      </c>
      <c r="D288" s="7">
        <v>2</v>
      </c>
      <c r="E288" s="12">
        <v>44224</v>
      </c>
      <c r="F288" s="7" t="s">
        <v>18</v>
      </c>
      <c r="G288" s="7" t="s">
        <v>12</v>
      </c>
      <c r="H288" s="13">
        <f t="shared" si="16"/>
        <v>90</v>
      </c>
      <c r="I288" s="7" t="str">
        <f t="shared" si="17"/>
        <v>Norte</v>
      </c>
      <c r="J288" s="7" t="str">
        <f t="shared" si="18"/>
        <v>PR</v>
      </c>
      <c r="K288" t="str">
        <f t="shared" si="19"/>
        <v>42</v>
      </c>
    </row>
    <row r="289" spans="1:11">
      <c r="A289" s="11">
        <v>288</v>
      </c>
      <c r="B289" s="7" t="s">
        <v>212</v>
      </c>
      <c r="C289" s="7">
        <v>51981444394</v>
      </c>
      <c r="D289" s="7">
        <v>1</v>
      </c>
      <c r="E289" s="12">
        <v>44224</v>
      </c>
      <c r="F289" s="7" t="s">
        <v>18</v>
      </c>
      <c r="G289" s="7" t="s">
        <v>34</v>
      </c>
      <c r="H289" s="13">
        <f t="shared" si="16"/>
        <v>50</v>
      </c>
      <c r="I289" s="7" t="str">
        <f t="shared" si="17"/>
        <v>Norte</v>
      </c>
      <c r="J289" s="7" t="str">
        <f t="shared" si="18"/>
        <v>RS</v>
      </c>
      <c r="K289" t="str">
        <f t="shared" si="19"/>
        <v>51</v>
      </c>
    </row>
    <row r="290" spans="1:11">
      <c r="A290" s="11">
        <v>289</v>
      </c>
      <c r="B290" s="7" t="s">
        <v>67</v>
      </c>
      <c r="C290" s="7">
        <v>11968229905</v>
      </c>
      <c r="D290" s="7">
        <v>1</v>
      </c>
      <c r="E290" s="12">
        <v>44224</v>
      </c>
      <c r="F290" s="7" t="s">
        <v>18</v>
      </c>
      <c r="G290" s="7" t="s">
        <v>30</v>
      </c>
      <c r="H290" s="13">
        <f t="shared" si="16"/>
        <v>50</v>
      </c>
      <c r="I290" s="7" t="str">
        <f t="shared" si="17"/>
        <v>Norte</v>
      </c>
      <c r="J290" s="7" t="str">
        <f t="shared" si="18"/>
        <v>SP</v>
      </c>
      <c r="K290" t="str">
        <f t="shared" si="19"/>
        <v>11</v>
      </c>
    </row>
    <row r="291" spans="1:11">
      <c r="A291" s="11">
        <v>290</v>
      </c>
      <c r="B291" s="7" t="s">
        <v>125</v>
      </c>
      <c r="C291" s="7">
        <v>11982037861</v>
      </c>
      <c r="D291" s="7">
        <v>1</v>
      </c>
      <c r="E291" s="12">
        <v>44224</v>
      </c>
      <c r="F291" s="7" t="s">
        <v>14</v>
      </c>
      <c r="G291" s="7" t="s">
        <v>19</v>
      </c>
      <c r="H291" s="13">
        <f t="shared" si="16"/>
        <v>90</v>
      </c>
      <c r="I291" s="7" t="str">
        <f t="shared" si="17"/>
        <v>Norte</v>
      </c>
      <c r="J291" s="7" t="str">
        <f t="shared" si="18"/>
        <v>SP</v>
      </c>
      <c r="K291" t="str">
        <f t="shared" si="19"/>
        <v>11</v>
      </c>
    </row>
    <row r="292" spans="1:11">
      <c r="A292" s="11">
        <v>291</v>
      </c>
      <c r="B292" s="7" t="s">
        <v>213</v>
      </c>
      <c r="C292" s="7">
        <v>24988320806</v>
      </c>
      <c r="D292" s="7">
        <v>3</v>
      </c>
      <c r="E292" s="12">
        <v>44224</v>
      </c>
      <c r="F292" s="7" t="s">
        <v>16</v>
      </c>
      <c r="G292" s="7" t="s">
        <v>30</v>
      </c>
      <c r="H292" s="13">
        <f t="shared" si="16"/>
        <v>324</v>
      </c>
      <c r="I292" s="7" t="str">
        <f t="shared" si="17"/>
        <v>Norte</v>
      </c>
      <c r="J292" s="7" t="str">
        <f t="shared" si="18"/>
        <v>RJ</v>
      </c>
      <c r="K292" t="str">
        <f t="shared" si="19"/>
        <v>24</v>
      </c>
    </row>
    <row r="293" spans="1:11">
      <c r="A293" s="11">
        <v>292</v>
      </c>
      <c r="B293" s="7" t="s">
        <v>214</v>
      </c>
      <c r="C293" s="7">
        <v>51988517639</v>
      </c>
      <c r="D293" s="7">
        <v>2</v>
      </c>
      <c r="E293" s="12">
        <v>44224</v>
      </c>
      <c r="F293" s="7" t="s">
        <v>53</v>
      </c>
      <c r="G293" s="7" t="s">
        <v>28</v>
      </c>
      <c r="H293" s="13">
        <f t="shared" si="16"/>
        <v>45</v>
      </c>
      <c r="I293" s="7" t="str">
        <f t="shared" si="17"/>
        <v>Norte</v>
      </c>
      <c r="J293" s="7" t="str">
        <f t="shared" si="18"/>
        <v>RS</v>
      </c>
      <c r="K293" t="str">
        <f t="shared" si="19"/>
        <v>51</v>
      </c>
    </row>
    <row r="294" spans="1:11">
      <c r="A294" s="11">
        <v>293</v>
      </c>
      <c r="B294" s="7" t="s">
        <v>57</v>
      </c>
      <c r="C294" s="7">
        <v>21999696164</v>
      </c>
      <c r="D294" s="7">
        <v>4</v>
      </c>
      <c r="E294" s="12">
        <v>44224</v>
      </c>
      <c r="F294" s="7" t="s">
        <v>55</v>
      </c>
      <c r="G294" s="7" t="s">
        <v>28</v>
      </c>
      <c r="H294" s="13">
        <f t="shared" si="16"/>
        <v>90</v>
      </c>
      <c r="I294" s="7" t="str">
        <f t="shared" si="17"/>
        <v>Norte</v>
      </c>
      <c r="J294" s="7" t="str">
        <f t="shared" si="18"/>
        <v>RJ</v>
      </c>
      <c r="K294" t="str">
        <f t="shared" si="19"/>
        <v>21</v>
      </c>
    </row>
    <row r="295" spans="1:11">
      <c r="A295" s="11">
        <v>294</v>
      </c>
      <c r="B295" s="7" t="s">
        <v>61</v>
      </c>
      <c r="C295" s="7">
        <v>11964339336</v>
      </c>
      <c r="D295" s="7">
        <v>4</v>
      </c>
      <c r="E295" s="12">
        <v>44224</v>
      </c>
      <c r="F295" s="7" t="s">
        <v>16</v>
      </c>
      <c r="G295" s="7" t="s">
        <v>12</v>
      </c>
      <c r="H295" s="13">
        <f t="shared" si="16"/>
        <v>432</v>
      </c>
      <c r="I295" s="7" t="str">
        <f t="shared" si="17"/>
        <v>Norte</v>
      </c>
      <c r="J295" s="7" t="str">
        <f t="shared" si="18"/>
        <v>SP</v>
      </c>
      <c r="K295" t="str">
        <f t="shared" si="19"/>
        <v>11</v>
      </c>
    </row>
    <row r="296" spans="1:11">
      <c r="A296" s="11">
        <v>295</v>
      </c>
      <c r="B296" s="7" t="s">
        <v>99</v>
      </c>
      <c r="C296" s="7">
        <v>71971419779</v>
      </c>
      <c r="D296" s="7">
        <v>1</v>
      </c>
      <c r="E296" s="12">
        <v>44224</v>
      </c>
      <c r="F296" s="7" t="s">
        <v>63</v>
      </c>
      <c r="G296" s="7" t="s">
        <v>19</v>
      </c>
      <c r="H296" s="13">
        <f t="shared" si="16"/>
        <v>100</v>
      </c>
      <c r="I296" s="7" t="str">
        <f t="shared" si="17"/>
        <v>Sul</v>
      </c>
      <c r="J296" s="7" t="str">
        <f t="shared" si="18"/>
        <v>BA</v>
      </c>
      <c r="K296" t="str">
        <f t="shared" si="19"/>
        <v>71</v>
      </c>
    </row>
    <row r="297" spans="1:11">
      <c r="A297" s="11">
        <v>296</v>
      </c>
      <c r="B297" s="7" t="s">
        <v>215</v>
      </c>
      <c r="C297" s="7">
        <v>41976326500</v>
      </c>
      <c r="D297" s="7">
        <v>4</v>
      </c>
      <c r="E297" s="12">
        <v>44225</v>
      </c>
      <c r="F297" s="7" t="s">
        <v>18</v>
      </c>
      <c r="G297" s="7" t="s">
        <v>19</v>
      </c>
      <c r="H297" s="13">
        <f t="shared" si="16"/>
        <v>180</v>
      </c>
      <c r="I297" s="7" t="str">
        <f t="shared" si="17"/>
        <v>Norte</v>
      </c>
      <c r="J297" s="7" t="str">
        <f t="shared" si="18"/>
        <v>PR</v>
      </c>
      <c r="K297" t="str">
        <f t="shared" si="19"/>
        <v>41</v>
      </c>
    </row>
    <row r="298" spans="1:11">
      <c r="A298" s="11">
        <v>297</v>
      </c>
      <c r="B298" s="7" t="s">
        <v>216</v>
      </c>
      <c r="C298" s="7">
        <v>11995213168</v>
      </c>
      <c r="D298" s="7">
        <v>3</v>
      </c>
      <c r="E298" s="12">
        <v>44225</v>
      </c>
      <c r="F298" s="7" t="s">
        <v>14</v>
      </c>
      <c r="G298" s="7" t="s">
        <v>30</v>
      </c>
      <c r="H298" s="13">
        <f t="shared" si="16"/>
        <v>243</v>
      </c>
      <c r="I298" s="7" t="str">
        <f t="shared" si="17"/>
        <v>Norte</v>
      </c>
      <c r="J298" s="7" t="str">
        <f t="shared" si="18"/>
        <v>SP</v>
      </c>
      <c r="K298" t="str">
        <f t="shared" si="19"/>
        <v>11</v>
      </c>
    </row>
    <row r="299" spans="1:11">
      <c r="A299" s="11">
        <v>298</v>
      </c>
      <c r="B299" s="7" t="s">
        <v>17</v>
      </c>
      <c r="C299" s="7">
        <v>71980672895</v>
      </c>
      <c r="D299" s="7">
        <v>4</v>
      </c>
      <c r="E299" s="12">
        <v>44225</v>
      </c>
      <c r="F299" s="7" t="s">
        <v>16</v>
      </c>
      <c r="G299" s="7" t="s">
        <v>34</v>
      </c>
      <c r="H299" s="13">
        <f t="shared" si="16"/>
        <v>432</v>
      </c>
      <c r="I299" s="7" t="str">
        <f t="shared" si="17"/>
        <v>Norte</v>
      </c>
      <c r="J299" s="7" t="str">
        <f t="shared" si="18"/>
        <v>BA</v>
      </c>
      <c r="K299" t="str">
        <f t="shared" si="19"/>
        <v>71</v>
      </c>
    </row>
    <row r="300" spans="1:11">
      <c r="A300" s="11">
        <v>299</v>
      </c>
      <c r="B300" s="7" t="s">
        <v>196</v>
      </c>
      <c r="C300" s="7">
        <v>21999914932</v>
      </c>
      <c r="D300" s="7">
        <v>1</v>
      </c>
      <c r="E300" s="12">
        <v>44225</v>
      </c>
      <c r="F300" s="7" t="s">
        <v>23</v>
      </c>
      <c r="G300" s="7" t="s">
        <v>28</v>
      </c>
      <c r="H300" s="13">
        <f t="shared" si="16"/>
        <v>90</v>
      </c>
      <c r="I300" s="7" t="str">
        <f t="shared" si="17"/>
        <v>Sul</v>
      </c>
      <c r="J300" s="7" t="str">
        <f t="shared" si="18"/>
        <v>RJ</v>
      </c>
      <c r="K300" t="str">
        <f t="shared" si="19"/>
        <v>21</v>
      </c>
    </row>
    <row r="301" spans="1:11">
      <c r="A301" s="11">
        <v>300</v>
      </c>
      <c r="B301" s="7" t="s">
        <v>41</v>
      </c>
      <c r="C301" s="7">
        <v>11971662317</v>
      </c>
      <c r="D301" s="7">
        <v>1</v>
      </c>
      <c r="E301" s="12">
        <v>44225</v>
      </c>
      <c r="F301" s="7" t="s">
        <v>27</v>
      </c>
      <c r="G301" s="7" t="s">
        <v>34</v>
      </c>
      <c r="H301" s="13">
        <f t="shared" si="16"/>
        <v>100</v>
      </c>
      <c r="I301" s="7" t="str">
        <f t="shared" si="17"/>
        <v>Norte</v>
      </c>
      <c r="J301" s="7" t="str">
        <f t="shared" si="18"/>
        <v>SP</v>
      </c>
      <c r="K301" t="str">
        <f t="shared" si="19"/>
        <v>11</v>
      </c>
    </row>
    <row r="302" spans="1:11">
      <c r="A302" s="11">
        <v>301</v>
      </c>
      <c r="B302" s="7" t="s">
        <v>199</v>
      </c>
      <c r="C302" s="7">
        <v>71986469394</v>
      </c>
      <c r="D302" s="7">
        <v>4</v>
      </c>
      <c r="E302" s="12">
        <v>44225</v>
      </c>
      <c r="F302" s="7" t="s">
        <v>36</v>
      </c>
      <c r="G302" s="7" t="s">
        <v>12</v>
      </c>
      <c r="H302" s="13">
        <f t="shared" si="16"/>
        <v>90</v>
      </c>
      <c r="I302" s="7" t="str">
        <f t="shared" si="17"/>
        <v>Norte</v>
      </c>
      <c r="J302" s="7" t="str">
        <f t="shared" si="18"/>
        <v>BA</v>
      </c>
      <c r="K302" t="str">
        <f t="shared" si="19"/>
        <v>71</v>
      </c>
    </row>
    <row r="303" spans="1:11">
      <c r="A303" s="11">
        <v>302</v>
      </c>
      <c r="B303" s="7" t="s">
        <v>17</v>
      </c>
      <c r="C303" s="7">
        <v>16997771909</v>
      </c>
      <c r="D303" s="7">
        <v>2</v>
      </c>
      <c r="E303" s="12">
        <v>44225</v>
      </c>
      <c r="F303" s="7" t="s">
        <v>55</v>
      </c>
      <c r="G303" s="7" t="s">
        <v>30</v>
      </c>
      <c r="H303" s="13">
        <f t="shared" si="16"/>
        <v>45</v>
      </c>
      <c r="I303" s="7" t="str">
        <f t="shared" si="17"/>
        <v>Norte</v>
      </c>
      <c r="J303" s="7" t="str">
        <f t="shared" si="18"/>
        <v>SP</v>
      </c>
      <c r="K303" t="str">
        <f t="shared" si="19"/>
        <v>16</v>
      </c>
    </row>
    <row r="304" spans="1:11">
      <c r="A304" s="11">
        <v>303</v>
      </c>
      <c r="B304" s="7" t="s">
        <v>56</v>
      </c>
      <c r="C304" s="7">
        <v>51970149280</v>
      </c>
      <c r="D304" s="7">
        <v>1</v>
      </c>
      <c r="E304" s="12">
        <v>44225</v>
      </c>
      <c r="F304" s="7" t="s">
        <v>16</v>
      </c>
      <c r="G304" s="7" t="s">
        <v>28</v>
      </c>
      <c r="H304" s="13">
        <f t="shared" si="16"/>
        <v>120</v>
      </c>
      <c r="I304" s="7" t="str">
        <f t="shared" si="17"/>
        <v>Norte</v>
      </c>
      <c r="J304" s="7" t="str">
        <f t="shared" si="18"/>
        <v>RS</v>
      </c>
      <c r="K304" t="str">
        <f t="shared" si="19"/>
        <v>51</v>
      </c>
    </row>
    <row r="305" spans="1:11">
      <c r="A305" s="11">
        <v>304</v>
      </c>
      <c r="B305" s="7" t="s">
        <v>217</v>
      </c>
      <c r="C305" s="7">
        <v>24998545984</v>
      </c>
      <c r="D305" s="7">
        <v>3</v>
      </c>
      <c r="E305" s="12">
        <v>44226</v>
      </c>
      <c r="F305" s="7" t="s">
        <v>11</v>
      </c>
      <c r="G305" s="7" t="s">
        <v>12</v>
      </c>
      <c r="H305" s="13">
        <f t="shared" si="16"/>
        <v>67.5</v>
      </c>
      <c r="I305" s="7" t="str">
        <f t="shared" si="17"/>
        <v>Sul</v>
      </c>
      <c r="J305" s="7" t="str">
        <f t="shared" si="18"/>
        <v>RJ</v>
      </c>
      <c r="K305" t="str">
        <f t="shared" si="19"/>
        <v>24</v>
      </c>
    </row>
    <row r="306" spans="1:11">
      <c r="A306" s="11">
        <v>305</v>
      </c>
      <c r="B306" s="7" t="s">
        <v>90</v>
      </c>
      <c r="C306" s="7">
        <v>21994697588</v>
      </c>
      <c r="D306" s="7">
        <v>1</v>
      </c>
      <c r="E306" s="12">
        <v>44226</v>
      </c>
      <c r="F306" s="7" t="s">
        <v>16</v>
      </c>
      <c r="G306" s="7" t="s">
        <v>30</v>
      </c>
      <c r="H306" s="13">
        <f t="shared" si="16"/>
        <v>120</v>
      </c>
      <c r="I306" s="7" t="str">
        <f t="shared" si="17"/>
        <v>Norte</v>
      </c>
      <c r="J306" s="7" t="str">
        <f t="shared" si="18"/>
        <v>RJ</v>
      </c>
      <c r="K306" t="str">
        <f t="shared" si="19"/>
        <v>21</v>
      </c>
    </row>
    <row r="307" spans="1:11">
      <c r="A307" s="11">
        <v>306</v>
      </c>
      <c r="B307" s="7" t="s">
        <v>218</v>
      </c>
      <c r="C307" s="7">
        <v>81974320048</v>
      </c>
      <c r="D307" s="7">
        <v>4</v>
      </c>
      <c r="E307" s="12">
        <v>44226</v>
      </c>
      <c r="F307" s="7" t="s">
        <v>18</v>
      </c>
      <c r="G307" s="7" t="s">
        <v>34</v>
      </c>
      <c r="H307" s="13">
        <f t="shared" si="16"/>
        <v>180</v>
      </c>
      <c r="I307" s="7" t="str">
        <f t="shared" si="17"/>
        <v>Norte</v>
      </c>
      <c r="J307" s="7" t="str">
        <f t="shared" si="18"/>
        <v>PE</v>
      </c>
      <c r="K307" t="str">
        <f t="shared" si="19"/>
        <v>81</v>
      </c>
    </row>
    <row r="308" spans="1:11">
      <c r="A308" s="11">
        <v>307</v>
      </c>
      <c r="B308" s="7" t="s">
        <v>61</v>
      </c>
      <c r="C308" s="7">
        <v>11980677977</v>
      </c>
      <c r="D308" s="7">
        <v>3</v>
      </c>
      <c r="E308" s="12">
        <v>44226</v>
      </c>
      <c r="F308" s="7" t="s">
        <v>14</v>
      </c>
      <c r="G308" s="7" t="s">
        <v>19</v>
      </c>
      <c r="H308" s="13">
        <f t="shared" si="16"/>
        <v>243</v>
      </c>
      <c r="I308" s="7" t="str">
        <f t="shared" si="17"/>
        <v>Norte</v>
      </c>
      <c r="J308" s="7" t="str">
        <f t="shared" si="18"/>
        <v>SP</v>
      </c>
      <c r="K308" t="str">
        <f t="shared" si="19"/>
        <v>11</v>
      </c>
    </row>
    <row r="309" spans="1:11">
      <c r="A309" s="11">
        <v>308</v>
      </c>
      <c r="B309" s="7" t="s">
        <v>219</v>
      </c>
      <c r="C309" s="7">
        <v>31967339442</v>
      </c>
      <c r="D309" s="7">
        <v>4</v>
      </c>
      <c r="E309" s="12">
        <v>44226</v>
      </c>
      <c r="F309" s="7" t="s">
        <v>16</v>
      </c>
      <c r="G309" s="7" t="s">
        <v>34</v>
      </c>
      <c r="H309" s="13">
        <f t="shared" si="16"/>
        <v>432</v>
      </c>
      <c r="I309" s="7" t="str">
        <f t="shared" si="17"/>
        <v>Norte</v>
      </c>
      <c r="J309" s="7" t="str">
        <f t="shared" si="18"/>
        <v>MG</v>
      </c>
      <c r="K309" t="str">
        <f t="shared" si="19"/>
        <v>31</v>
      </c>
    </row>
    <row r="310" spans="1:11">
      <c r="A310" s="11">
        <v>309</v>
      </c>
      <c r="B310" s="7" t="s">
        <v>220</v>
      </c>
      <c r="C310" s="7">
        <v>85988425224</v>
      </c>
      <c r="D310" s="7">
        <v>4</v>
      </c>
      <c r="E310" s="12">
        <v>44226</v>
      </c>
      <c r="F310" s="7" t="s">
        <v>11</v>
      </c>
      <c r="G310" s="7" t="s">
        <v>19</v>
      </c>
      <c r="H310" s="13">
        <f t="shared" si="16"/>
        <v>90</v>
      </c>
      <c r="I310" s="7" t="str">
        <f t="shared" si="17"/>
        <v>Sul</v>
      </c>
      <c r="J310" s="7" t="str">
        <f t="shared" si="18"/>
        <v>CE</v>
      </c>
      <c r="K310" t="str">
        <f t="shared" si="19"/>
        <v>85</v>
      </c>
    </row>
    <row r="311" spans="1:11">
      <c r="A311" s="11">
        <v>310</v>
      </c>
      <c r="B311" s="7" t="s">
        <v>221</v>
      </c>
      <c r="C311" s="7">
        <v>81975211406</v>
      </c>
      <c r="D311" s="7">
        <v>2</v>
      </c>
      <c r="E311" s="12">
        <v>44226</v>
      </c>
      <c r="F311" s="7" t="s">
        <v>25</v>
      </c>
      <c r="G311" s="7" t="s">
        <v>19</v>
      </c>
      <c r="H311" s="13">
        <f t="shared" si="16"/>
        <v>63</v>
      </c>
      <c r="I311" s="7" t="str">
        <f t="shared" si="17"/>
        <v>Norte</v>
      </c>
      <c r="J311" s="7" t="str">
        <f t="shared" si="18"/>
        <v>PE</v>
      </c>
      <c r="K311" t="str">
        <f t="shared" si="19"/>
        <v>81</v>
      </c>
    </row>
    <row r="312" spans="1:11">
      <c r="A312" s="11">
        <v>311</v>
      </c>
      <c r="B312" s="7" t="s">
        <v>20</v>
      </c>
      <c r="C312" s="7">
        <v>35998167003</v>
      </c>
      <c r="D312" s="7">
        <v>3</v>
      </c>
      <c r="E312" s="12">
        <v>44226</v>
      </c>
      <c r="F312" s="7" t="s">
        <v>55</v>
      </c>
      <c r="G312" s="7" t="s">
        <v>19</v>
      </c>
      <c r="H312" s="13">
        <f t="shared" si="16"/>
        <v>67.5</v>
      </c>
      <c r="I312" s="7" t="str">
        <f t="shared" si="17"/>
        <v>Norte</v>
      </c>
      <c r="J312" s="7" t="str">
        <f t="shared" si="18"/>
        <v>MG</v>
      </c>
      <c r="K312" t="str">
        <f t="shared" si="19"/>
        <v>35</v>
      </c>
    </row>
    <row r="313" spans="1:11">
      <c r="A313" s="11">
        <v>312</v>
      </c>
      <c r="B313" s="7" t="s">
        <v>222</v>
      </c>
      <c r="C313" s="7">
        <v>71980870115</v>
      </c>
      <c r="D313" s="7">
        <v>3</v>
      </c>
      <c r="E313" s="12">
        <v>44226</v>
      </c>
      <c r="F313" s="7" t="s">
        <v>14</v>
      </c>
      <c r="G313" s="7" t="s">
        <v>34</v>
      </c>
      <c r="H313" s="13">
        <f t="shared" si="16"/>
        <v>243</v>
      </c>
      <c r="I313" s="7" t="str">
        <f t="shared" si="17"/>
        <v>Norte</v>
      </c>
      <c r="J313" s="7" t="str">
        <f t="shared" si="18"/>
        <v>BA</v>
      </c>
      <c r="K313" t="str">
        <f t="shared" si="19"/>
        <v>71</v>
      </c>
    </row>
    <row r="314" spans="1:11">
      <c r="A314" s="11">
        <v>313</v>
      </c>
      <c r="B314" s="7" t="s">
        <v>223</v>
      </c>
      <c r="C314" s="7">
        <v>31976973383</v>
      </c>
      <c r="D314" s="7">
        <v>3</v>
      </c>
      <c r="E314" s="12">
        <v>44226</v>
      </c>
      <c r="F314" s="7" t="s">
        <v>18</v>
      </c>
      <c r="G314" s="7" t="s">
        <v>34</v>
      </c>
      <c r="H314" s="13">
        <f t="shared" si="16"/>
        <v>135</v>
      </c>
      <c r="I314" s="7" t="str">
        <f t="shared" si="17"/>
        <v>Norte</v>
      </c>
      <c r="J314" s="7" t="str">
        <f t="shared" si="18"/>
        <v>MG</v>
      </c>
      <c r="K314" t="str">
        <f t="shared" si="19"/>
        <v>31</v>
      </c>
    </row>
    <row r="315" spans="1:11">
      <c r="A315" s="11">
        <v>314</v>
      </c>
      <c r="B315" s="7" t="s">
        <v>154</v>
      </c>
      <c r="C315" s="7">
        <v>71979847326</v>
      </c>
      <c r="D315" s="7">
        <v>4</v>
      </c>
      <c r="E315" s="12">
        <v>44226</v>
      </c>
      <c r="F315" s="7" t="s">
        <v>55</v>
      </c>
      <c r="G315" s="7" t="s">
        <v>19</v>
      </c>
      <c r="H315" s="13">
        <f t="shared" si="16"/>
        <v>90</v>
      </c>
      <c r="I315" s="7" t="str">
        <f t="shared" si="17"/>
        <v>Norte</v>
      </c>
      <c r="J315" s="7" t="str">
        <f t="shared" si="18"/>
        <v>BA</v>
      </c>
      <c r="K315" t="str">
        <f t="shared" si="19"/>
        <v>71</v>
      </c>
    </row>
    <row r="316" spans="1:11">
      <c r="A316" s="11">
        <v>315</v>
      </c>
      <c r="B316" s="7" t="s">
        <v>224</v>
      </c>
      <c r="C316" s="7">
        <v>51986489416</v>
      </c>
      <c r="D316" s="7">
        <v>1</v>
      </c>
      <c r="E316" s="12">
        <v>44226</v>
      </c>
      <c r="F316" s="7" t="s">
        <v>36</v>
      </c>
      <c r="G316" s="7" t="s">
        <v>34</v>
      </c>
      <c r="H316" s="13">
        <f t="shared" si="16"/>
        <v>25</v>
      </c>
      <c r="I316" s="7" t="str">
        <f t="shared" si="17"/>
        <v>Norte</v>
      </c>
      <c r="J316" s="7" t="str">
        <f t="shared" si="18"/>
        <v>RS</v>
      </c>
      <c r="K316" t="str">
        <f t="shared" si="19"/>
        <v>51</v>
      </c>
    </row>
    <row r="317" spans="1:11">
      <c r="A317" s="11">
        <v>316</v>
      </c>
      <c r="B317" s="7" t="s">
        <v>225</v>
      </c>
      <c r="C317" s="7">
        <v>24988455697</v>
      </c>
      <c r="D317" s="7">
        <v>4</v>
      </c>
      <c r="E317" s="12">
        <v>44226</v>
      </c>
      <c r="F317" s="7" t="s">
        <v>53</v>
      </c>
      <c r="G317" s="7" t="s">
        <v>34</v>
      </c>
      <c r="H317" s="13">
        <f t="shared" si="16"/>
        <v>90</v>
      </c>
      <c r="I317" s="7" t="str">
        <f t="shared" si="17"/>
        <v>Norte</v>
      </c>
      <c r="J317" s="7" t="str">
        <f t="shared" si="18"/>
        <v>RJ</v>
      </c>
      <c r="K317" t="str">
        <f t="shared" si="19"/>
        <v>24</v>
      </c>
    </row>
    <row r="318" spans="1:11">
      <c r="A318" s="11">
        <v>317</v>
      </c>
      <c r="B318" s="7" t="s">
        <v>226</v>
      </c>
      <c r="C318" s="7">
        <v>11977892150</v>
      </c>
      <c r="D318" s="7">
        <v>4</v>
      </c>
      <c r="E318" s="12">
        <v>44226</v>
      </c>
      <c r="F318" s="7" t="s">
        <v>18</v>
      </c>
      <c r="G318" s="7" t="s">
        <v>30</v>
      </c>
      <c r="H318" s="13">
        <f t="shared" si="16"/>
        <v>180</v>
      </c>
      <c r="I318" s="7" t="str">
        <f t="shared" si="17"/>
        <v>Norte</v>
      </c>
      <c r="J318" s="7" t="str">
        <f t="shared" si="18"/>
        <v>SP</v>
      </c>
      <c r="K318" t="str">
        <f t="shared" si="19"/>
        <v>11</v>
      </c>
    </row>
    <row r="319" spans="1:11">
      <c r="A319" s="11">
        <v>318</v>
      </c>
      <c r="B319" s="7" t="s">
        <v>154</v>
      </c>
      <c r="C319" s="7">
        <v>61969668656</v>
      </c>
      <c r="D319" s="7">
        <v>3</v>
      </c>
      <c r="E319" s="12">
        <v>44226</v>
      </c>
      <c r="F319" s="7" t="s">
        <v>36</v>
      </c>
      <c r="G319" s="7" t="s">
        <v>34</v>
      </c>
      <c r="H319" s="13">
        <f t="shared" si="16"/>
        <v>67.5</v>
      </c>
      <c r="I319" s="7" t="str">
        <f t="shared" si="17"/>
        <v>Norte</v>
      </c>
      <c r="J319" s="7" t="str">
        <f t="shared" si="18"/>
        <v>DF</v>
      </c>
      <c r="K319" t="str">
        <f t="shared" si="19"/>
        <v>61</v>
      </c>
    </row>
    <row r="320" spans="1:11">
      <c r="A320" s="11">
        <v>319</v>
      </c>
      <c r="B320" s="7" t="s">
        <v>12</v>
      </c>
      <c r="C320" s="7">
        <v>51983705755</v>
      </c>
      <c r="D320" s="7">
        <v>4</v>
      </c>
      <c r="E320" s="12">
        <v>44226</v>
      </c>
      <c r="F320" s="7" t="s">
        <v>38</v>
      </c>
      <c r="G320" s="7" t="s">
        <v>28</v>
      </c>
      <c r="H320" s="13">
        <f t="shared" si="16"/>
        <v>180</v>
      </c>
      <c r="I320" s="7" t="str">
        <f t="shared" si="17"/>
        <v>Sul</v>
      </c>
      <c r="J320" s="7" t="str">
        <f t="shared" si="18"/>
        <v>RS</v>
      </c>
      <c r="K320" t="str">
        <f t="shared" si="19"/>
        <v>51</v>
      </c>
    </row>
    <row r="321" spans="1:11">
      <c r="A321" s="11">
        <v>320</v>
      </c>
      <c r="B321" s="7" t="s">
        <v>180</v>
      </c>
      <c r="C321" s="7">
        <v>31973953856</v>
      </c>
      <c r="D321" s="7">
        <v>3</v>
      </c>
      <c r="E321" s="12">
        <v>44226</v>
      </c>
      <c r="F321" s="7" t="s">
        <v>40</v>
      </c>
      <c r="G321" s="7" t="s">
        <v>21</v>
      </c>
      <c r="H321" s="13">
        <f t="shared" si="16"/>
        <v>216</v>
      </c>
      <c r="I321" s="7" t="str">
        <f t="shared" si="17"/>
        <v>Sul</v>
      </c>
      <c r="J321" s="7" t="str">
        <f t="shared" si="18"/>
        <v>MG</v>
      </c>
      <c r="K321" t="str">
        <f t="shared" si="19"/>
        <v>31</v>
      </c>
    </row>
    <row r="322" spans="1:11">
      <c r="A322" s="11">
        <v>321</v>
      </c>
      <c r="B322" s="7" t="s">
        <v>227</v>
      </c>
      <c r="C322" s="7">
        <v>12991982760</v>
      </c>
      <c r="D322" s="7">
        <v>2</v>
      </c>
      <c r="E322" s="12">
        <v>44226</v>
      </c>
      <c r="F322" s="7" t="s">
        <v>40</v>
      </c>
      <c r="G322" s="7" t="s">
        <v>21</v>
      </c>
      <c r="H322" s="13">
        <f t="shared" ref="H322:H385" si="20">D322*VLOOKUP(F322,tabela_passeio,3,FALSE)*IF(D322&gt;1,90%,100%)</f>
        <v>144</v>
      </c>
      <c r="I322" s="7" t="str">
        <f t="shared" ref="I322:I385" si="21">VLOOKUP(F322,tabela_passeio,2,FALSE)</f>
        <v>Sul</v>
      </c>
      <c r="J322" s="7" t="str">
        <f t="shared" ref="J322:J385" si="22">VLOOKUP(LEFT(C322,2)*1,tabela_DDD,3,FALSE)</f>
        <v>SP</v>
      </c>
      <c r="K322" t="str">
        <f t="shared" si="19"/>
        <v>12</v>
      </c>
    </row>
    <row r="323" spans="1:11">
      <c r="A323" s="11">
        <v>322</v>
      </c>
      <c r="B323" s="7" t="s">
        <v>228</v>
      </c>
      <c r="C323" s="7">
        <v>21999954972</v>
      </c>
      <c r="D323" s="7">
        <v>2</v>
      </c>
      <c r="E323" s="12">
        <v>44226</v>
      </c>
      <c r="F323" s="7" t="s">
        <v>55</v>
      </c>
      <c r="G323" s="7" t="s">
        <v>30</v>
      </c>
      <c r="H323" s="13">
        <f t="shared" si="20"/>
        <v>45</v>
      </c>
      <c r="I323" s="7" t="str">
        <f t="shared" si="21"/>
        <v>Norte</v>
      </c>
      <c r="J323" s="7" t="str">
        <f t="shared" si="22"/>
        <v>RJ</v>
      </c>
      <c r="K323" t="str">
        <f t="shared" ref="K323:K386" si="23">LEFT(C323,2)</f>
        <v>21</v>
      </c>
    </row>
    <row r="324" spans="1:11">
      <c r="A324" s="11">
        <v>323</v>
      </c>
      <c r="B324" s="7" t="s">
        <v>118</v>
      </c>
      <c r="C324" s="7">
        <v>31969495776</v>
      </c>
      <c r="D324" s="7">
        <v>4</v>
      </c>
      <c r="E324" s="12">
        <v>44227</v>
      </c>
      <c r="F324" s="7" t="s">
        <v>11</v>
      </c>
      <c r="G324" s="7" t="s">
        <v>19</v>
      </c>
      <c r="H324" s="13">
        <f t="shared" si="20"/>
        <v>90</v>
      </c>
      <c r="I324" s="7" t="str">
        <f t="shared" si="21"/>
        <v>Sul</v>
      </c>
      <c r="J324" s="7" t="str">
        <f t="shared" si="22"/>
        <v>MG</v>
      </c>
      <c r="K324" t="str">
        <f t="shared" si="23"/>
        <v>31</v>
      </c>
    </row>
    <row r="325" spans="1:11">
      <c r="A325" s="11">
        <v>324</v>
      </c>
      <c r="B325" s="7" t="s">
        <v>229</v>
      </c>
      <c r="C325" s="7">
        <v>41990457976</v>
      </c>
      <c r="D325" s="7">
        <v>4</v>
      </c>
      <c r="E325" s="12">
        <v>44227</v>
      </c>
      <c r="F325" s="7" t="s">
        <v>11</v>
      </c>
      <c r="G325" s="7" t="s">
        <v>34</v>
      </c>
      <c r="H325" s="13">
        <f t="shared" si="20"/>
        <v>90</v>
      </c>
      <c r="I325" s="7" t="str">
        <f t="shared" si="21"/>
        <v>Sul</v>
      </c>
      <c r="J325" s="7" t="str">
        <f t="shared" si="22"/>
        <v>PR</v>
      </c>
      <c r="K325" t="str">
        <f t="shared" si="23"/>
        <v>41</v>
      </c>
    </row>
    <row r="326" spans="1:11">
      <c r="A326" s="11">
        <v>325</v>
      </c>
      <c r="B326" s="7" t="s">
        <v>169</v>
      </c>
      <c r="C326" s="7">
        <v>21997211301</v>
      </c>
      <c r="D326" s="7">
        <v>2</v>
      </c>
      <c r="E326" s="12">
        <v>44227</v>
      </c>
      <c r="F326" s="7" t="s">
        <v>11</v>
      </c>
      <c r="G326" s="7" t="s">
        <v>19</v>
      </c>
      <c r="H326" s="13">
        <f t="shared" si="20"/>
        <v>45</v>
      </c>
      <c r="I326" s="7" t="str">
        <f t="shared" si="21"/>
        <v>Sul</v>
      </c>
      <c r="J326" s="7" t="str">
        <f t="shared" si="22"/>
        <v>RJ</v>
      </c>
      <c r="K326" t="str">
        <f t="shared" si="23"/>
        <v>21</v>
      </c>
    </row>
    <row r="327" spans="1:11">
      <c r="A327" s="11">
        <v>326</v>
      </c>
      <c r="B327" s="7" t="s">
        <v>78</v>
      </c>
      <c r="C327" s="7">
        <v>12991981962</v>
      </c>
      <c r="D327" s="7">
        <v>2</v>
      </c>
      <c r="E327" s="12">
        <v>44227</v>
      </c>
      <c r="F327" s="7" t="s">
        <v>18</v>
      </c>
      <c r="G327" s="7" t="s">
        <v>19</v>
      </c>
      <c r="H327" s="13">
        <f t="shared" si="20"/>
        <v>90</v>
      </c>
      <c r="I327" s="7" t="str">
        <f t="shared" si="21"/>
        <v>Norte</v>
      </c>
      <c r="J327" s="7" t="str">
        <f t="shared" si="22"/>
        <v>SP</v>
      </c>
      <c r="K327" t="str">
        <f t="shared" si="23"/>
        <v>12</v>
      </c>
    </row>
    <row r="328" spans="1:11">
      <c r="A328" s="11">
        <v>327</v>
      </c>
      <c r="B328" s="7" t="s">
        <v>230</v>
      </c>
      <c r="C328" s="7">
        <v>51964281395</v>
      </c>
      <c r="D328" s="7">
        <v>2</v>
      </c>
      <c r="E328" s="12">
        <v>44227</v>
      </c>
      <c r="F328" s="7" t="s">
        <v>14</v>
      </c>
      <c r="G328" s="7" t="s">
        <v>19</v>
      </c>
      <c r="H328" s="13">
        <f t="shared" si="20"/>
        <v>162</v>
      </c>
      <c r="I328" s="7" t="str">
        <f t="shared" si="21"/>
        <v>Norte</v>
      </c>
      <c r="J328" s="7" t="str">
        <f t="shared" si="22"/>
        <v>RS</v>
      </c>
      <c r="K328" t="str">
        <f t="shared" si="23"/>
        <v>51</v>
      </c>
    </row>
    <row r="329" spans="1:11">
      <c r="A329" s="11">
        <v>328</v>
      </c>
      <c r="B329" s="7" t="s">
        <v>231</v>
      </c>
      <c r="C329" s="7">
        <v>41972185811</v>
      </c>
      <c r="D329" s="7">
        <v>4</v>
      </c>
      <c r="E329" s="12">
        <v>44227</v>
      </c>
      <c r="F329" s="7" t="s">
        <v>16</v>
      </c>
      <c r="G329" s="7" t="s">
        <v>30</v>
      </c>
      <c r="H329" s="13">
        <f t="shared" si="20"/>
        <v>432</v>
      </c>
      <c r="I329" s="7" t="str">
        <f t="shared" si="21"/>
        <v>Norte</v>
      </c>
      <c r="J329" s="7" t="str">
        <f t="shared" si="22"/>
        <v>PR</v>
      </c>
      <c r="K329" t="str">
        <f t="shared" si="23"/>
        <v>41</v>
      </c>
    </row>
    <row r="330" spans="1:11">
      <c r="A330" s="11">
        <v>329</v>
      </c>
      <c r="B330" s="7" t="s">
        <v>190</v>
      </c>
      <c r="C330" s="7">
        <v>31976978490</v>
      </c>
      <c r="D330" s="7">
        <v>4</v>
      </c>
      <c r="E330" s="12">
        <v>44227</v>
      </c>
      <c r="F330" s="7" t="s">
        <v>14</v>
      </c>
      <c r="G330" s="7" t="s">
        <v>19</v>
      </c>
      <c r="H330" s="13">
        <f t="shared" si="20"/>
        <v>324</v>
      </c>
      <c r="I330" s="7" t="str">
        <f t="shared" si="21"/>
        <v>Norte</v>
      </c>
      <c r="J330" s="7" t="str">
        <f t="shared" si="22"/>
        <v>MG</v>
      </c>
      <c r="K330" t="str">
        <f t="shared" si="23"/>
        <v>31</v>
      </c>
    </row>
    <row r="331" spans="1:11">
      <c r="A331" s="11">
        <v>330</v>
      </c>
      <c r="B331" s="7" t="s">
        <v>106</v>
      </c>
      <c r="C331" s="7">
        <v>21971595969</v>
      </c>
      <c r="D331" s="7">
        <v>2</v>
      </c>
      <c r="E331" s="12">
        <v>44227</v>
      </c>
      <c r="F331" s="7" t="s">
        <v>23</v>
      </c>
      <c r="G331" s="7" t="s">
        <v>30</v>
      </c>
      <c r="H331" s="13">
        <f t="shared" si="20"/>
        <v>162</v>
      </c>
      <c r="I331" s="7" t="str">
        <f t="shared" si="21"/>
        <v>Sul</v>
      </c>
      <c r="J331" s="7" t="str">
        <f t="shared" si="22"/>
        <v>RJ</v>
      </c>
      <c r="K331" t="str">
        <f t="shared" si="23"/>
        <v>21</v>
      </c>
    </row>
    <row r="332" spans="1:11">
      <c r="A332" s="11">
        <v>331</v>
      </c>
      <c r="B332" s="7" t="s">
        <v>232</v>
      </c>
      <c r="C332" s="7">
        <v>41987394631</v>
      </c>
      <c r="D332" s="7">
        <v>3</v>
      </c>
      <c r="E332" s="12">
        <v>44227</v>
      </c>
      <c r="F332" s="7" t="s">
        <v>38</v>
      </c>
      <c r="G332" s="7" t="s">
        <v>12</v>
      </c>
      <c r="H332" s="13">
        <f t="shared" si="20"/>
        <v>135</v>
      </c>
      <c r="I332" s="7" t="str">
        <f t="shared" si="21"/>
        <v>Sul</v>
      </c>
      <c r="J332" s="7" t="str">
        <f t="shared" si="22"/>
        <v>PR</v>
      </c>
      <c r="K332" t="str">
        <f t="shared" si="23"/>
        <v>41</v>
      </c>
    </row>
    <row r="333" spans="1:11">
      <c r="A333" s="11">
        <v>332</v>
      </c>
      <c r="B333" s="7" t="s">
        <v>233</v>
      </c>
      <c r="C333" s="7">
        <v>21993300973</v>
      </c>
      <c r="D333" s="7">
        <v>4</v>
      </c>
      <c r="E333" s="12">
        <v>44227</v>
      </c>
      <c r="F333" s="7" t="s">
        <v>40</v>
      </c>
      <c r="G333" s="7" t="s">
        <v>19</v>
      </c>
      <c r="H333" s="13">
        <f t="shared" si="20"/>
        <v>288</v>
      </c>
      <c r="I333" s="7" t="str">
        <f t="shared" si="21"/>
        <v>Sul</v>
      </c>
      <c r="J333" s="7" t="str">
        <f t="shared" si="22"/>
        <v>RJ</v>
      </c>
      <c r="K333" t="str">
        <f t="shared" si="23"/>
        <v>21</v>
      </c>
    </row>
    <row r="334" spans="1:11">
      <c r="A334" s="11">
        <v>333</v>
      </c>
      <c r="B334" s="7" t="s">
        <v>234</v>
      </c>
      <c r="C334" s="7">
        <v>11993307579</v>
      </c>
      <c r="D334" s="7">
        <v>3</v>
      </c>
      <c r="E334" s="12">
        <v>44227</v>
      </c>
      <c r="F334" s="7" t="s">
        <v>14</v>
      </c>
      <c r="G334" s="7" t="s">
        <v>34</v>
      </c>
      <c r="H334" s="13">
        <f t="shared" si="20"/>
        <v>243</v>
      </c>
      <c r="I334" s="7" t="str">
        <f t="shared" si="21"/>
        <v>Norte</v>
      </c>
      <c r="J334" s="7" t="str">
        <f t="shared" si="22"/>
        <v>SP</v>
      </c>
      <c r="K334" t="str">
        <f t="shared" si="23"/>
        <v>11</v>
      </c>
    </row>
    <row r="335" spans="1:11">
      <c r="A335" s="11">
        <v>334</v>
      </c>
      <c r="B335" s="7" t="s">
        <v>59</v>
      </c>
      <c r="C335" s="7">
        <v>24992042151</v>
      </c>
      <c r="D335" s="7">
        <v>3</v>
      </c>
      <c r="E335" s="12">
        <v>44227</v>
      </c>
      <c r="F335" s="7" t="s">
        <v>18</v>
      </c>
      <c r="G335" s="7" t="s">
        <v>30</v>
      </c>
      <c r="H335" s="13">
        <f t="shared" si="20"/>
        <v>135</v>
      </c>
      <c r="I335" s="7" t="str">
        <f t="shared" si="21"/>
        <v>Norte</v>
      </c>
      <c r="J335" s="7" t="str">
        <f t="shared" si="22"/>
        <v>RJ</v>
      </c>
      <c r="K335" t="str">
        <f t="shared" si="23"/>
        <v>24</v>
      </c>
    </row>
    <row r="336" spans="1:11">
      <c r="A336" s="11">
        <v>335</v>
      </c>
      <c r="B336" s="7" t="s">
        <v>24</v>
      </c>
      <c r="C336" s="7">
        <v>24999896034</v>
      </c>
      <c r="D336" s="7">
        <v>3</v>
      </c>
      <c r="E336" s="12">
        <v>44227</v>
      </c>
      <c r="F336" s="7" t="s">
        <v>16</v>
      </c>
      <c r="G336" s="7" t="s">
        <v>28</v>
      </c>
      <c r="H336" s="13">
        <f t="shared" si="20"/>
        <v>324</v>
      </c>
      <c r="I336" s="7" t="str">
        <f t="shared" si="21"/>
        <v>Norte</v>
      </c>
      <c r="J336" s="7" t="str">
        <f t="shared" si="22"/>
        <v>RJ</v>
      </c>
      <c r="K336" t="str">
        <f t="shared" si="23"/>
        <v>24</v>
      </c>
    </row>
    <row r="337" spans="1:11">
      <c r="A337" s="11">
        <v>336</v>
      </c>
      <c r="B337" s="7" t="s">
        <v>12</v>
      </c>
      <c r="C337" s="7">
        <v>31997461514</v>
      </c>
      <c r="D337" s="7">
        <v>4</v>
      </c>
      <c r="E337" s="12">
        <v>44227</v>
      </c>
      <c r="F337" s="7" t="s">
        <v>16</v>
      </c>
      <c r="G337" s="7" t="s">
        <v>21</v>
      </c>
      <c r="H337" s="13">
        <f t="shared" si="20"/>
        <v>432</v>
      </c>
      <c r="I337" s="7" t="str">
        <f t="shared" si="21"/>
        <v>Norte</v>
      </c>
      <c r="J337" s="7" t="str">
        <f t="shared" si="22"/>
        <v>MG</v>
      </c>
      <c r="K337" t="str">
        <f t="shared" si="23"/>
        <v>31</v>
      </c>
    </row>
    <row r="338" spans="1:11">
      <c r="A338" s="11">
        <v>337</v>
      </c>
      <c r="B338" s="7" t="s">
        <v>59</v>
      </c>
      <c r="C338" s="7">
        <v>21999853714</v>
      </c>
      <c r="D338" s="7">
        <v>4</v>
      </c>
      <c r="E338" s="12">
        <v>44227</v>
      </c>
      <c r="F338" s="7" t="s">
        <v>14</v>
      </c>
      <c r="G338" s="7" t="s">
        <v>30</v>
      </c>
      <c r="H338" s="13">
        <f t="shared" si="20"/>
        <v>324</v>
      </c>
      <c r="I338" s="7" t="str">
        <f t="shared" si="21"/>
        <v>Norte</v>
      </c>
      <c r="J338" s="7" t="str">
        <f t="shared" si="22"/>
        <v>RJ</v>
      </c>
      <c r="K338" t="str">
        <f t="shared" si="23"/>
        <v>21</v>
      </c>
    </row>
    <row r="339" spans="1:11">
      <c r="A339" s="11">
        <v>338</v>
      </c>
      <c r="B339" s="7" t="s">
        <v>106</v>
      </c>
      <c r="C339" s="7">
        <v>81979678295</v>
      </c>
      <c r="D339" s="7">
        <v>1</v>
      </c>
      <c r="E339" s="12">
        <v>44228</v>
      </c>
      <c r="F339" s="7" t="s">
        <v>11</v>
      </c>
      <c r="G339" s="7" t="s">
        <v>30</v>
      </c>
      <c r="H339" s="13">
        <f t="shared" si="20"/>
        <v>25</v>
      </c>
      <c r="I339" s="7" t="str">
        <f t="shared" si="21"/>
        <v>Sul</v>
      </c>
      <c r="J339" s="7" t="str">
        <f t="shared" si="22"/>
        <v>PE</v>
      </c>
      <c r="K339" t="str">
        <f t="shared" si="23"/>
        <v>81</v>
      </c>
    </row>
    <row r="340" spans="1:11">
      <c r="A340" s="11">
        <v>339</v>
      </c>
      <c r="B340" s="7" t="s">
        <v>235</v>
      </c>
      <c r="C340" s="7">
        <v>31996044509</v>
      </c>
      <c r="D340" s="7">
        <v>3</v>
      </c>
      <c r="E340" s="12">
        <v>44228</v>
      </c>
      <c r="F340" s="7" t="s">
        <v>18</v>
      </c>
      <c r="G340" s="7" t="s">
        <v>34</v>
      </c>
      <c r="H340" s="13">
        <f t="shared" si="20"/>
        <v>135</v>
      </c>
      <c r="I340" s="7" t="str">
        <f t="shared" si="21"/>
        <v>Norte</v>
      </c>
      <c r="J340" s="7" t="str">
        <f t="shared" si="22"/>
        <v>MG</v>
      </c>
      <c r="K340" t="str">
        <f t="shared" si="23"/>
        <v>31</v>
      </c>
    </row>
    <row r="341" spans="1:11">
      <c r="A341" s="11">
        <v>340</v>
      </c>
      <c r="B341" s="7" t="s">
        <v>61</v>
      </c>
      <c r="C341" s="7">
        <v>51964524966</v>
      </c>
      <c r="D341" s="7">
        <v>2</v>
      </c>
      <c r="E341" s="12">
        <v>44228</v>
      </c>
      <c r="F341" s="7" t="s">
        <v>16</v>
      </c>
      <c r="G341" s="7" t="s">
        <v>19</v>
      </c>
      <c r="H341" s="13">
        <f t="shared" si="20"/>
        <v>216</v>
      </c>
      <c r="I341" s="7" t="str">
        <f t="shared" si="21"/>
        <v>Norte</v>
      </c>
      <c r="J341" s="7" t="str">
        <f t="shared" si="22"/>
        <v>RS</v>
      </c>
      <c r="K341" t="str">
        <f t="shared" si="23"/>
        <v>51</v>
      </c>
    </row>
    <row r="342" spans="1:11">
      <c r="A342" s="11">
        <v>341</v>
      </c>
      <c r="B342" s="7" t="s">
        <v>28</v>
      </c>
      <c r="C342" s="7">
        <v>91964993149</v>
      </c>
      <c r="D342" s="7">
        <v>3</v>
      </c>
      <c r="E342" s="12">
        <v>44228</v>
      </c>
      <c r="F342" s="7" t="s">
        <v>14</v>
      </c>
      <c r="G342" s="7" t="s">
        <v>19</v>
      </c>
      <c r="H342" s="13">
        <f t="shared" si="20"/>
        <v>243</v>
      </c>
      <c r="I342" s="7" t="str">
        <f t="shared" si="21"/>
        <v>Norte</v>
      </c>
      <c r="J342" s="7" t="str">
        <f t="shared" si="22"/>
        <v>PA</v>
      </c>
      <c r="K342" t="str">
        <f t="shared" si="23"/>
        <v>91</v>
      </c>
    </row>
    <row r="343" spans="1:11">
      <c r="A343" s="11">
        <v>342</v>
      </c>
      <c r="B343" s="7" t="s">
        <v>236</v>
      </c>
      <c r="C343" s="7">
        <v>71964477322</v>
      </c>
      <c r="D343" s="7">
        <v>4</v>
      </c>
      <c r="E343" s="12">
        <v>44228</v>
      </c>
      <c r="F343" s="7" t="s">
        <v>23</v>
      </c>
      <c r="G343" s="7" t="s">
        <v>28</v>
      </c>
      <c r="H343" s="13">
        <f t="shared" si="20"/>
        <v>324</v>
      </c>
      <c r="I343" s="7" t="str">
        <f t="shared" si="21"/>
        <v>Sul</v>
      </c>
      <c r="J343" s="7" t="str">
        <f t="shared" si="22"/>
        <v>BA</v>
      </c>
      <c r="K343" t="str">
        <f t="shared" si="23"/>
        <v>71</v>
      </c>
    </row>
    <row r="344" spans="1:11">
      <c r="A344" s="11">
        <v>343</v>
      </c>
      <c r="B344" s="7" t="s">
        <v>24</v>
      </c>
      <c r="C344" s="7">
        <v>27992369484</v>
      </c>
      <c r="D344" s="7">
        <v>2</v>
      </c>
      <c r="E344" s="12">
        <v>44228</v>
      </c>
      <c r="F344" s="7" t="s">
        <v>55</v>
      </c>
      <c r="G344" s="7" t="s">
        <v>30</v>
      </c>
      <c r="H344" s="13">
        <f t="shared" si="20"/>
        <v>45</v>
      </c>
      <c r="I344" s="7" t="str">
        <f t="shared" si="21"/>
        <v>Norte</v>
      </c>
      <c r="J344" s="7" t="str">
        <f t="shared" si="22"/>
        <v>ES</v>
      </c>
      <c r="K344" t="str">
        <f t="shared" si="23"/>
        <v>27</v>
      </c>
    </row>
    <row r="345" spans="1:11">
      <c r="A345" s="11">
        <v>344</v>
      </c>
      <c r="B345" s="7" t="s">
        <v>20</v>
      </c>
      <c r="C345" s="7">
        <v>31993362225</v>
      </c>
      <c r="D345" s="7">
        <v>1</v>
      </c>
      <c r="E345" s="12">
        <v>44228</v>
      </c>
      <c r="F345" s="7" t="s">
        <v>27</v>
      </c>
      <c r="G345" s="7" t="s">
        <v>19</v>
      </c>
      <c r="H345" s="13">
        <f t="shared" si="20"/>
        <v>100</v>
      </c>
      <c r="I345" s="7" t="str">
        <f t="shared" si="21"/>
        <v>Norte</v>
      </c>
      <c r="J345" s="7" t="str">
        <f t="shared" si="22"/>
        <v>MG</v>
      </c>
      <c r="K345" t="str">
        <f t="shared" si="23"/>
        <v>31</v>
      </c>
    </row>
    <row r="346" spans="1:11">
      <c r="A346" s="11">
        <v>345</v>
      </c>
      <c r="B346" s="7" t="s">
        <v>237</v>
      </c>
      <c r="C346" s="7">
        <v>31980877791</v>
      </c>
      <c r="D346" s="7">
        <v>1</v>
      </c>
      <c r="E346" s="12">
        <v>44228</v>
      </c>
      <c r="F346" s="7" t="s">
        <v>53</v>
      </c>
      <c r="G346" s="7" t="s">
        <v>28</v>
      </c>
      <c r="H346" s="13">
        <f t="shared" si="20"/>
        <v>25</v>
      </c>
      <c r="I346" s="7" t="str">
        <f t="shared" si="21"/>
        <v>Norte</v>
      </c>
      <c r="J346" s="7" t="str">
        <f t="shared" si="22"/>
        <v>MG</v>
      </c>
      <c r="K346" t="str">
        <f t="shared" si="23"/>
        <v>31</v>
      </c>
    </row>
    <row r="347" spans="1:11">
      <c r="A347" s="11">
        <v>346</v>
      </c>
      <c r="B347" s="7" t="s">
        <v>238</v>
      </c>
      <c r="C347" s="7">
        <v>61991900914</v>
      </c>
      <c r="D347" s="7">
        <v>2</v>
      </c>
      <c r="E347" s="12">
        <v>44229</v>
      </c>
      <c r="F347" s="7" t="s">
        <v>11</v>
      </c>
      <c r="G347" s="7" t="s">
        <v>34</v>
      </c>
      <c r="H347" s="13">
        <f t="shared" si="20"/>
        <v>45</v>
      </c>
      <c r="I347" s="7" t="str">
        <f t="shared" si="21"/>
        <v>Sul</v>
      </c>
      <c r="J347" s="7" t="str">
        <f t="shared" si="22"/>
        <v>DF</v>
      </c>
      <c r="K347" t="str">
        <f t="shared" si="23"/>
        <v>61</v>
      </c>
    </row>
    <row r="348" spans="1:11">
      <c r="A348" s="11">
        <v>347</v>
      </c>
      <c r="B348" s="7" t="s">
        <v>15</v>
      </c>
      <c r="C348" s="7">
        <v>61976815152</v>
      </c>
      <c r="D348" s="7">
        <v>2</v>
      </c>
      <c r="E348" s="12">
        <v>44229</v>
      </c>
      <c r="F348" s="7" t="s">
        <v>16</v>
      </c>
      <c r="G348" s="7" t="s">
        <v>12</v>
      </c>
      <c r="H348" s="13">
        <f t="shared" si="20"/>
        <v>216</v>
      </c>
      <c r="I348" s="7" t="str">
        <f t="shared" si="21"/>
        <v>Norte</v>
      </c>
      <c r="J348" s="7" t="str">
        <f t="shared" si="22"/>
        <v>DF</v>
      </c>
      <c r="K348" t="str">
        <f t="shared" si="23"/>
        <v>61</v>
      </c>
    </row>
    <row r="349" spans="1:11">
      <c r="A349" s="11">
        <v>348</v>
      </c>
      <c r="B349" s="7" t="s">
        <v>12</v>
      </c>
      <c r="C349" s="7">
        <v>11974509179</v>
      </c>
      <c r="D349" s="7">
        <v>2</v>
      </c>
      <c r="E349" s="12">
        <v>44229</v>
      </c>
      <c r="F349" s="7" t="s">
        <v>11</v>
      </c>
      <c r="G349" s="7" t="s">
        <v>19</v>
      </c>
      <c r="H349" s="13">
        <f t="shared" si="20"/>
        <v>45</v>
      </c>
      <c r="I349" s="7" t="str">
        <f t="shared" si="21"/>
        <v>Sul</v>
      </c>
      <c r="J349" s="7" t="str">
        <f t="shared" si="22"/>
        <v>SP</v>
      </c>
      <c r="K349" t="str">
        <f t="shared" si="23"/>
        <v>11</v>
      </c>
    </row>
    <row r="350" spans="1:11">
      <c r="A350" s="11">
        <v>349</v>
      </c>
      <c r="B350" s="7" t="s">
        <v>239</v>
      </c>
      <c r="C350" s="7">
        <v>91965097595</v>
      </c>
      <c r="D350" s="7">
        <v>2</v>
      </c>
      <c r="E350" s="12">
        <v>44229</v>
      </c>
      <c r="F350" s="7" t="s">
        <v>23</v>
      </c>
      <c r="G350" s="7" t="s">
        <v>30</v>
      </c>
      <c r="H350" s="13">
        <f t="shared" si="20"/>
        <v>162</v>
      </c>
      <c r="I350" s="7" t="str">
        <f t="shared" si="21"/>
        <v>Sul</v>
      </c>
      <c r="J350" s="7" t="str">
        <f t="shared" si="22"/>
        <v>PA</v>
      </c>
      <c r="K350" t="str">
        <f t="shared" si="23"/>
        <v>91</v>
      </c>
    </row>
    <row r="351" spans="1:11">
      <c r="A351" s="11">
        <v>350</v>
      </c>
      <c r="B351" s="7" t="s">
        <v>61</v>
      </c>
      <c r="C351" s="7">
        <v>11964997976</v>
      </c>
      <c r="D351" s="7">
        <v>3</v>
      </c>
      <c r="E351" s="12">
        <v>44229</v>
      </c>
      <c r="F351" s="7" t="s">
        <v>18</v>
      </c>
      <c r="G351" s="7" t="s">
        <v>30</v>
      </c>
      <c r="H351" s="13">
        <f t="shared" si="20"/>
        <v>135</v>
      </c>
      <c r="I351" s="7" t="str">
        <f t="shared" si="21"/>
        <v>Norte</v>
      </c>
      <c r="J351" s="7" t="str">
        <f t="shared" si="22"/>
        <v>SP</v>
      </c>
      <c r="K351" t="str">
        <f t="shared" si="23"/>
        <v>11</v>
      </c>
    </row>
    <row r="352" spans="1:11">
      <c r="A352" s="11">
        <v>351</v>
      </c>
      <c r="B352" s="7" t="s">
        <v>240</v>
      </c>
      <c r="C352" s="7">
        <v>81966339688</v>
      </c>
      <c r="D352" s="7">
        <v>6</v>
      </c>
      <c r="E352" s="12">
        <v>44229</v>
      </c>
      <c r="F352" s="7" t="s">
        <v>55</v>
      </c>
      <c r="G352" s="7" t="s">
        <v>19</v>
      </c>
      <c r="H352" s="13">
        <f t="shared" si="20"/>
        <v>135</v>
      </c>
      <c r="I352" s="7" t="str">
        <f t="shared" si="21"/>
        <v>Norte</v>
      </c>
      <c r="J352" s="7" t="str">
        <f t="shared" si="22"/>
        <v>PE</v>
      </c>
      <c r="K352" t="str">
        <f t="shared" si="23"/>
        <v>81</v>
      </c>
    </row>
    <row r="353" spans="1:11">
      <c r="A353" s="11">
        <v>352</v>
      </c>
      <c r="B353" s="7" t="s">
        <v>77</v>
      </c>
      <c r="C353" s="7">
        <v>41987448504</v>
      </c>
      <c r="D353" s="7">
        <v>4</v>
      </c>
      <c r="E353" s="12">
        <v>44229</v>
      </c>
      <c r="F353" s="7" t="s">
        <v>36</v>
      </c>
      <c r="G353" s="7" t="s">
        <v>28</v>
      </c>
      <c r="H353" s="13">
        <f t="shared" si="20"/>
        <v>90</v>
      </c>
      <c r="I353" s="7" t="str">
        <f t="shared" si="21"/>
        <v>Norte</v>
      </c>
      <c r="J353" s="7" t="str">
        <f t="shared" si="22"/>
        <v>PR</v>
      </c>
      <c r="K353" t="str">
        <f t="shared" si="23"/>
        <v>41</v>
      </c>
    </row>
    <row r="354" spans="1:11">
      <c r="A354" s="11">
        <v>353</v>
      </c>
      <c r="B354" s="7" t="s">
        <v>105</v>
      </c>
      <c r="C354" s="7">
        <v>21999053706</v>
      </c>
      <c r="D354" s="7">
        <v>3</v>
      </c>
      <c r="E354" s="12">
        <v>44229</v>
      </c>
      <c r="F354" s="7" t="s">
        <v>18</v>
      </c>
      <c r="G354" s="7" t="s">
        <v>12</v>
      </c>
      <c r="H354" s="13">
        <f t="shared" si="20"/>
        <v>135</v>
      </c>
      <c r="I354" s="7" t="str">
        <f t="shared" si="21"/>
        <v>Norte</v>
      </c>
      <c r="J354" s="7" t="str">
        <f t="shared" si="22"/>
        <v>RJ</v>
      </c>
      <c r="K354" t="str">
        <f t="shared" si="23"/>
        <v>21</v>
      </c>
    </row>
    <row r="355" spans="1:11">
      <c r="A355" s="11">
        <v>354</v>
      </c>
      <c r="B355" s="7" t="s">
        <v>90</v>
      </c>
      <c r="C355" s="7">
        <v>31964913357</v>
      </c>
      <c r="D355" s="7">
        <v>2</v>
      </c>
      <c r="E355" s="12">
        <v>44230</v>
      </c>
      <c r="F355" s="7" t="s">
        <v>11</v>
      </c>
      <c r="G355" s="7" t="s">
        <v>30</v>
      </c>
      <c r="H355" s="13">
        <f t="shared" si="20"/>
        <v>45</v>
      </c>
      <c r="I355" s="7" t="str">
        <f t="shared" si="21"/>
        <v>Sul</v>
      </c>
      <c r="J355" s="7" t="str">
        <f t="shared" si="22"/>
        <v>MG</v>
      </c>
      <c r="K355" t="str">
        <f t="shared" si="23"/>
        <v>31</v>
      </c>
    </row>
    <row r="356" spans="1:11">
      <c r="A356" s="11">
        <v>355</v>
      </c>
      <c r="B356" s="7" t="s">
        <v>95</v>
      </c>
      <c r="C356" s="7">
        <v>41969304776</v>
      </c>
      <c r="D356" s="7">
        <v>4</v>
      </c>
      <c r="E356" s="12">
        <v>44230</v>
      </c>
      <c r="F356" s="7" t="s">
        <v>11</v>
      </c>
      <c r="G356" s="7" t="s">
        <v>12</v>
      </c>
      <c r="H356" s="13">
        <f t="shared" si="20"/>
        <v>90</v>
      </c>
      <c r="I356" s="7" t="str">
        <f t="shared" si="21"/>
        <v>Sul</v>
      </c>
      <c r="J356" s="7" t="str">
        <f t="shared" si="22"/>
        <v>PR</v>
      </c>
      <c r="K356" t="str">
        <f t="shared" si="23"/>
        <v>41</v>
      </c>
    </row>
    <row r="357" spans="1:11">
      <c r="A357" s="11">
        <v>356</v>
      </c>
      <c r="B357" s="7" t="s">
        <v>59</v>
      </c>
      <c r="C357" s="7">
        <v>11984841685</v>
      </c>
      <c r="D357" s="7">
        <v>3</v>
      </c>
      <c r="E357" s="12">
        <v>44230</v>
      </c>
      <c r="F357" s="7" t="s">
        <v>11</v>
      </c>
      <c r="G357" s="7" t="s">
        <v>34</v>
      </c>
      <c r="H357" s="13">
        <f t="shared" si="20"/>
        <v>67.5</v>
      </c>
      <c r="I357" s="7" t="str">
        <f t="shared" si="21"/>
        <v>Sul</v>
      </c>
      <c r="J357" s="7" t="str">
        <f t="shared" si="22"/>
        <v>SP</v>
      </c>
      <c r="K357" t="str">
        <f t="shared" si="23"/>
        <v>11</v>
      </c>
    </row>
    <row r="358" spans="1:11">
      <c r="A358" s="11">
        <v>357</v>
      </c>
      <c r="B358" s="7" t="s">
        <v>241</v>
      </c>
      <c r="C358" s="7">
        <v>11976963181</v>
      </c>
      <c r="D358" s="7">
        <v>3</v>
      </c>
      <c r="E358" s="12">
        <v>44230</v>
      </c>
      <c r="F358" s="7" t="s">
        <v>11</v>
      </c>
      <c r="G358" s="7" t="s">
        <v>19</v>
      </c>
      <c r="H358" s="13">
        <f t="shared" si="20"/>
        <v>67.5</v>
      </c>
      <c r="I358" s="7" t="str">
        <f t="shared" si="21"/>
        <v>Sul</v>
      </c>
      <c r="J358" s="7" t="str">
        <f t="shared" si="22"/>
        <v>SP</v>
      </c>
      <c r="K358" t="str">
        <f t="shared" si="23"/>
        <v>11</v>
      </c>
    </row>
    <row r="359" spans="1:11">
      <c r="A359" s="11">
        <v>358</v>
      </c>
      <c r="B359" s="7" t="s">
        <v>242</v>
      </c>
      <c r="C359" s="7">
        <v>51984507337</v>
      </c>
      <c r="D359" s="7">
        <v>4</v>
      </c>
      <c r="E359" s="12">
        <v>44230</v>
      </c>
      <c r="F359" s="7" t="s">
        <v>14</v>
      </c>
      <c r="G359" s="7" t="s">
        <v>19</v>
      </c>
      <c r="H359" s="13">
        <f t="shared" si="20"/>
        <v>324</v>
      </c>
      <c r="I359" s="7" t="str">
        <f t="shared" si="21"/>
        <v>Norte</v>
      </c>
      <c r="J359" s="7" t="str">
        <f t="shared" si="22"/>
        <v>RS</v>
      </c>
      <c r="K359" t="str">
        <f t="shared" si="23"/>
        <v>51</v>
      </c>
    </row>
    <row r="360" spans="1:11">
      <c r="A360" s="11">
        <v>359</v>
      </c>
      <c r="B360" s="7" t="s">
        <v>243</v>
      </c>
      <c r="C360" s="7">
        <v>71971504394</v>
      </c>
      <c r="D360" s="7">
        <v>4</v>
      </c>
      <c r="E360" s="12">
        <v>44230</v>
      </c>
      <c r="F360" s="7" t="s">
        <v>18</v>
      </c>
      <c r="G360" s="7" t="s">
        <v>12</v>
      </c>
      <c r="H360" s="13">
        <f t="shared" si="20"/>
        <v>180</v>
      </c>
      <c r="I360" s="7" t="str">
        <f t="shared" si="21"/>
        <v>Norte</v>
      </c>
      <c r="J360" s="7" t="str">
        <f t="shared" si="22"/>
        <v>BA</v>
      </c>
      <c r="K360" t="str">
        <f t="shared" si="23"/>
        <v>71</v>
      </c>
    </row>
    <row r="361" spans="1:11">
      <c r="A361" s="11">
        <v>360</v>
      </c>
      <c r="B361" s="7" t="s">
        <v>37</v>
      </c>
      <c r="C361" s="7">
        <v>21996815693</v>
      </c>
      <c r="D361" s="7">
        <v>4</v>
      </c>
      <c r="E361" s="12">
        <v>44230</v>
      </c>
      <c r="F361" s="7" t="s">
        <v>16</v>
      </c>
      <c r="G361" s="7" t="s">
        <v>19</v>
      </c>
      <c r="H361" s="13">
        <f t="shared" si="20"/>
        <v>432</v>
      </c>
      <c r="I361" s="7" t="str">
        <f t="shared" si="21"/>
        <v>Norte</v>
      </c>
      <c r="J361" s="7" t="str">
        <f t="shared" si="22"/>
        <v>RJ</v>
      </c>
      <c r="K361" t="str">
        <f t="shared" si="23"/>
        <v>21</v>
      </c>
    </row>
    <row r="362" spans="1:11">
      <c r="A362" s="11">
        <v>361</v>
      </c>
      <c r="B362" s="7" t="s">
        <v>244</v>
      </c>
      <c r="C362" s="7">
        <v>92982719764</v>
      </c>
      <c r="D362" s="7">
        <v>3</v>
      </c>
      <c r="E362" s="12">
        <v>44230</v>
      </c>
      <c r="F362" s="7" t="s">
        <v>44</v>
      </c>
      <c r="G362" s="7" t="s">
        <v>19</v>
      </c>
      <c r="H362" s="13">
        <f t="shared" si="20"/>
        <v>135</v>
      </c>
      <c r="I362" s="7" t="str">
        <f t="shared" si="21"/>
        <v>Sul</v>
      </c>
      <c r="J362" s="7" t="str">
        <f t="shared" si="22"/>
        <v>AM</v>
      </c>
      <c r="K362" t="str">
        <f t="shared" si="23"/>
        <v>92</v>
      </c>
    </row>
    <row r="363" spans="1:11">
      <c r="A363" s="11">
        <v>362</v>
      </c>
      <c r="B363" s="7" t="s">
        <v>51</v>
      </c>
      <c r="C363" s="7">
        <v>21999249120</v>
      </c>
      <c r="D363" s="7">
        <v>3</v>
      </c>
      <c r="E363" s="12">
        <v>44230</v>
      </c>
      <c r="F363" s="7" t="s">
        <v>27</v>
      </c>
      <c r="G363" s="7" t="s">
        <v>21</v>
      </c>
      <c r="H363" s="13">
        <f t="shared" si="20"/>
        <v>270</v>
      </c>
      <c r="I363" s="7" t="str">
        <f t="shared" si="21"/>
        <v>Norte</v>
      </c>
      <c r="J363" s="7" t="str">
        <f t="shared" si="22"/>
        <v>RJ</v>
      </c>
      <c r="K363" t="str">
        <f t="shared" si="23"/>
        <v>21</v>
      </c>
    </row>
    <row r="364" spans="1:11">
      <c r="A364" s="11">
        <v>363</v>
      </c>
      <c r="B364" s="7" t="s">
        <v>245</v>
      </c>
      <c r="C364" s="7">
        <v>81965493821</v>
      </c>
      <c r="D364" s="7">
        <v>3</v>
      </c>
      <c r="E364" s="12">
        <v>44230</v>
      </c>
      <c r="F364" s="7" t="s">
        <v>27</v>
      </c>
      <c r="G364" s="7" t="s">
        <v>28</v>
      </c>
      <c r="H364" s="13">
        <f t="shared" si="20"/>
        <v>270</v>
      </c>
      <c r="I364" s="7" t="str">
        <f t="shared" si="21"/>
        <v>Norte</v>
      </c>
      <c r="J364" s="7" t="str">
        <f t="shared" si="22"/>
        <v>PE</v>
      </c>
      <c r="K364" t="str">
        <f t="shared" si="23"/>
        <v>81</v>
      </c>
    </row>
    <row r="365" spans="1:11">
      <c r="A365" s="11">
        <v>364</v>
      </c>
      <c r="B365" s="7" t="s">
        <v>105</v>
      </c>
      <c r="C365" s="7">
        <v>11975143991</v>
      </c>
      <c r="D365" s="7">
        <v>2</v>
      </c>
      <c r="E365" s="12">
        <v>44230</v>
      </c>
      <c r="F365" s="7" t="s">
        <v>23</v>
      </c>
      <c r="G365" s="7" t="s">
        <v>34</v>
      </c>
      <c r="H365" s="13">
        <f t="shared" si="20"/>
        <v>162</v>
      </c>
      <c r="I365" s="7" t="str">
        <f t="shared" si="21"/>
        <v>Sul</v>
      </c>
      <c r="J365" s="7" t="str">
        <f t="shared" si="22"/>
        <v>SP</v>
      </c>
      <c r="K365" t="str">
        <f t="shared" si="23"/>
        <v>11</v>
      </c>
    </row>
    <row r="366" spans="1:11">
      <c r="A366" s="11">
        <v>365</v>
      </c>
      <c r="B366" s="7" t="s">
        <v>122</v>
      </c>
      <c r="C366" s="7">
        <v>91973149694</v>
      </c>
      <c r="D366" s="7">
        <v>4</v>
      </c>
      <c r="E366" s="12">
        <v>44230</v>
      </c>
      <c r="F366" s="7" t="s">
        <v>18</v>
      </c>
      <c r="G366" s="7" t="s">
        <v>12</v>
      </c>
      <c r="H366" s="13">
        <f t="shared" si="20"/>
        <v>180</v>
      </c>
      <c r="I366" s="7" t="str">
        <f t="shared" si="21"/>
        <v>Norte</v>
      </c>
      <c r="J366" s="7" t="str">
        <f t="shared" si="22"/>
        <v>PA</v>
      </c>
      <c r="K366" t="str">
        <f t="shared" si="23"/>
        <v>91</v>
      </c>
    </row>
    <row r="367" spans="1:11">
      <c r="A367" s="11">
        <v>366</v>
      </c>
      <c r="B367" s="7" t="s">
        <v>100</v>
      </c>
      <c r="C367" s="7">
        <v>81994509481</v>
      </c>
      <c r="D367" s="7">
        <v>2</v>
      </c>
      <c r="E367" s="12">
        <v>44230</v>
      </c>
      <c r="F367" s="7" t="s">
        <v>53</v>
      </c>
      <c r="G367" s="7" t="s">
        <v>12</v>
      </c>
      <c r="H367" s="13">
        <f t="shared" si="20"/>
        <v>45</v>
      </c>
      <c r="I367" s="7" t="str">
        <f t="shared" si="21"/>
        <v>Norte</v>
      </c>
      <c r="J367" s="7" t="str">
        <f t="shared" si="22"/>
        <v>PE</v>
      </c>
      <c r="K367" t="str">
        <f t="shared" si="23"/>
        <v>81</v>
      </c>
    </row>
    <row r="368" spans="1:11">
      <c r="A368" s="11">
        <v>367</v>
      </c>
      <c r="B368" s="7" t="s">
        <v>246</v>
      </c>
      <c r="C368" s="7">
        <v>19981290214</v>
      </c>
      <c r="D368" s="7">
        <v>2</v>
      </c>
      <c r="E368" s="12">
        <v>44230</v>
      </c>
      <c r="F368" s="7" t="s">
        <v>23</v>
      </c>
      <c r="G368" s="7" t="s">
        <v>19</v>
      </c>
      <c r="H368" s="13">
        <f t="shared" si="20"/>
        <v>162</v>
      </c>
      <c r="I368" s="7" t="str">
        <f t="shared" si="21"/>
        <v>Sul</v>
      </c>
      <c r="J368" s="7" t="str">
        <f t="shared" si="22"/>
        <v>SP</v>
      </c>
      <c r="K368" t="str">
        <f t="shared" si="23"/>
        <v>19</v>
      </c>
    </row>
    <row r="369" spans="1:11">
      <c r="A369" s="11">
        <v>368</v>
      </c>
      <c r="B369" s="7" t="s">
        <v>125</v>
      </c>
      <c r="C369" s="7">
        <v>21996778136</v>
      </c>
      <c r="D369" s="7">
        <v>2</v>
      </c>
      <c r="E369" s="12">
        <v>44230</v>
      </c>
      <c r="F369" s="7" t="s">
        <v>63</v>
      </c>
      <c r="G369" s="7" t="s">
        <v>19</v>
      </c>
      <c r="H369" s="13">
        <f t="shared" si="20"/>
        <v>180</v>
      </c>
      <c r="I369" s="7" t="str">
        <f t="shared" si="21"/>
        <v>Sul</v>
      </c>
      <c r="J369" s="7" t="str">
        <f t="shared" si="22"/>
        <v>RJ</v>
      </c>
      <c r="K369" t="str">
        <f t="shared" si="23"/>
        <v>21</v>
      </c>
    </row>
    <row r="370" spans="1:11">
      <c r="A370" s="11">
        <v>369</v>
      </c>
      <c r="B370" s="7" t="s">
        <v>247</v>
      </c>
      <c r="C370" s="7">
        <v>43996375397</v>
      </c>
      <c r="D370" s="7">
        <v>1</v>
      </c>
      <c r="E370" s="12">
        <v>44231</v>
      </c>
      <c r="F370" s="7" t="s">
        <v>11</v>
      </c>
      <c r="G370" s="7" t="s">
        <v>19</v>
      </c>
      <c r="H370" s="13">
        <f t="shared" si="20"/>
        <v>25</v>
      </c>
      <c r="I370" s="7" t="str">
        <f t="shared" si="21"/>
        <v>Sul</v>
      </c>
      <c r="J370" s="7" t="str">
        <f t="shared" si="22"/>
        <v>PR</v>
      </c>
      <c r="K370" t="str">
        <f t="shared" si="23"/>
        <v>43</v>
      </c>
    </row>
    <row r="371" spans="1:11">
      <c r="A371" s="11">
        <v>370</v>
      </c>
      <c r="B371" s="7" t="s">
        <v>169</v>
      </c>
      <c r="C371" s="7">
        <v>11991724741</v>
      </c>
      <c r="D371" s="7">
        <v>4</v>
      </c>
      <c r="E371" s="12">
        <v>44231</v>
      </c>
      <c r="F371" s="7" t="s">
        <v>11</v>
      </c>
      <c r="G371" s="7" t="s">
        <v>19</v>
      </c>
      <c r="H371" s="13">
        <f t="shared" si="20"/>
        <v>90</v>
      </c>
      <c r="I371" s="7" t="str">
        <f t="shared" si="21"/>
        <v>Sul</v>
      </c>
      <c r="J371" s="7" t="str">
        <f t="shared" si="22"/>
        <v>SP</v>
      </c>
      <c r="K371" t="str">
        <f t="shared" si="23"/>
        <v>11</v>
      </c>
    </row>
    <row r="372" spans="1:11">
      <c r="A372" s="11">
        <v>371</v>
      </c>
      <c r="B372" s="7" t="s">
        <v>148</v>
      </c>
      <c r="C372" s="7">
        <v>31989775522</v>
      </c>
      <c r="D372" s="7">
        <v>1</v>
      </c>
      <c r="E372" s="12">
        <v>44231</v>
      </c>
      <c r="F372" s="7" t="s">
        <v>14</v>
      </c>
      <c r="G372" s="7" t="s">
        <v>30</v>
      </c>
      <c r="H372" s="13">
        <f t="shared" si="20"/>
        <v>90</v>
      </c>
      <c r="I372" s="7" t="str">
        <f t="shared" si="21"/>
        <v>Norte</v>
      </c>
      <c r="J372" s="7" t="str">
        <f t="shared" si="22"/>
        <v>MG</v>
      </c>
      <c r="K372" t="str">
        <f t="shared" si="23"/>
        <v>31</v>
      </c>
    </row>
    <row r="373" spans="1:11">
      <c r="A373" s="11">
        <v>372</v>
      </c>
      <c r="B373" s="7" t="s">
        <v>248</v>
      </c>
      <c r="C373" s="7">
        <v>31973567057</v>
      </c>
      <c r="D373" s="7">
        <v>4</v>
      </c>
      <c r="E373" s="12">
        <v>44231</v>
      </c>
      <c r="F373" s="7" t="s">
        <v>18</v>
      </c>
      <c r="G373" s="7" t="s">
        <v>30</v>
      </c>
      <c r="H373" s="13">
        <f t="shared" si="20"/>
        <v>180</v>
      </c>
      <c r="I373" s="7" t="str">
        <f t="shared" si="21"/>
        <v>Norte</v>
      </c>
      <c r="J373" s="7" t="str">
        <f t="shared" si="22"/>
        <v>MG</v>
      </c>
      <c r="K373" t="str">
        <f t="shared" si="23"/>
        <v>31</v>
      </c>
    </row>
    <row r="374" spans="1:11">
      <c r="A374" s="11">
        <v>373</v>
      </c>
      <c r="B374" s="7" t="s">
        <v>249</v>
      </c>
      <c r="C374" s="7">
        <v>11979980227</v>
      </c>
      <c r="D374" s="7">
        <v>4</v>
      </c>
      <c r="E374" s="12">
        <v>44231</v>
      </c>
      <c r="F374" s="7" t="s">
        <v>14</v>
      </c>
      <c r="G374" s="7" t="s">
        <v>34</v>
      </c>
      <c r="H374" s="13">
        <f t="shared" si="20"/>
        <v>324</v>
      </c>
      <c r="I374" s="7" t="str">
        <f t="shared" si="21"/>
        <v>Norte</v>
      </c>
      <c r="J374" s="7" t="str">
        <f t="shared" si="22"/>
        <v>SP</v>
      </c>
      <c r="K374" t="str">
        <f t="shared" si="23"/>
        <v>11</v>
      </c>
    </row>
    <row r="375" spans="1:11">
      <c r="A375" s="11">
        <v>374</v>
      </c>
      <c r="B375" s="7" t="s">
        <v>62</v>
      </c>
      <c r="C375" s="7">
        <v>91985046457</v>
      </c>
      <c r="D375" s="7">
        <v>3</v>
      </c>
      <c r="E375" s="12">
        <v>44231</v>
      </c>
      <c r="F375" s="7" t="s">
        <v>63</v>
      </c>
      <c r="G375" s="7" t="s">
        <v>21</v>
      </c>
      <c r="H375" s="13">
        <f t="shared" si="20"/>
        <v>270</v>
      </c>
      <c r="I375" s="7" t="str">
        <f t="shared" si="21"/>
        <v>Sul</v>
      </c>
      <c r="J375" s="7" t="str">
        <f t="shared" si="22"/>
        <v>PA</v>
      </c>
      <c r="K375" t="str">
        <f t="shared" si="23"/>
        <v>91</v>
      </c>
    </row>
    <row r="376" spans="1:11">
      <c r="A376" s="11">
        <v>375</v>
      </c>
      <c r="B376" s="7" t="s">
        <v>250</v>
      </c>
      <c r="C376" s="7">
        <v>31980376917</v>
      </c>
      <c r="D376" s="7">
        <v>1</v>
      </c>
      <c r="E376" s="12">
        <v>44231</v>
      </c>
      <c r="F376" s="7" t="s">
        <v>53</v>
      </c>
      <c r="G376" s="7" t="s">
        <v>21</v>
      </c>
      <c r="H376" s="13">
        <f t="shared" si="20"/>
        <v>25</v>
      </c>
      <c r="I376" s="7" t="str">
        <f t="shared" si="21"/>
        <v>Norte</v>
      </c>
      <c r="J376" s="7" t="str">
        <f t="shared" si="22"/>
        <v>MG</v>
      </c>
      <c r="K376" t="str">
        <f t="shared" si="23"/>
        <v>31</v>
      </c>
    </row>
    <row r="377" spans="1:11">
      <c r="A377" s="11">
        <v>376</v>
      </c>
      <c r="B377" s="7" t="s">
        <v>21</v>
      </c>
      <c r="C377" s="7">
        <v>21997332151</v>
      </c>
      <c r="D377" s="7">
        <v>4</v>
      </c>
      <c r="E377" s="12">
        <v>44231</v>
      </c>
      <c r="F377" s="7" t="s">
        <v>55</v>
      </c>
      <c r="G377" s="7" t="s">
        <v>30</v>
      </c>
      <c r="H377" s="13">
        <f t="shared" si="20"/>
        <v>90</v>
      </c>
      <c r="I377" s="7" t="str">
        <f t="shared" si="21"/>
        <v>Norte</v>
      </c>
      <c r="J377" s="7" t="str">
        <f t="shared" si="22"/>
        <v>RJ</v>
      </c>
      <c r="K377" t="str">
        <f t="shared" si="23"/>
        <v>21</v>
      </c>
    </row>
    <row r="378" spans="1:11">
      <c r="A378" s="11">
        <v>377</v>
      </c>
      <c r="B378" s="7" t="s">
        <v>56</v>
      </c>
      <c r="C378" s="7">
        <v>81987504949</v>
      </c>
      <c r="D378" s="7">
        <v>4</v>
      </c>
      <c r="E378" s="12">
        <v>44231</v>
      </c>
      <c r="F378" s="7" t="s">
        <v>63</v>
      </c>
      <c r="G378" s="7" t="s">
        <v>12</v>
      </c>
      <c r="H378" s="13">
        <f t="shared" si="20"/>
        <v>360</v>
      </c>
      <c r="I378" s="7" t="str">
        <f t="shared" si="21"/>
        <v>Sul</v>
      </c>
      <c r="J378" s="7" t="str">
        <f t="shared" si="22"/>
        <v>PE</v>
      </c>
      <c r="K378" t="str">
        <f t="shared" si="23"/>
        <v>81</v>
      </c>
    </row>
    <row r="379" spans="1:11">
      <c r="A379" s="11">
        <v>378</v>
      </c>
      <c r="B379" s="7" t="s">
        <v>118</v>
      </c>
      <c r="C379" s="7">
        <v>11975734631</v>
      </c>
      <c r="D379" s="7">
        <v>2</v>
      </c>
      <c r="E379" s="12">
        <v>44231</v>
      </c>
      <c r="F379" s="7" t="s">
        <v>44</v>
      </c>
      <c r="G379" s="7" t="s">
        <v>12</v>
      </c>
      <c r="H379" s="13">
        <f t="shared" si="20"/>
        <v>90</v>
      </c>
      <c r="I379" s="7" t="str">
        <f t="shared" si="21"/>
        <v>Sul</v>
      </c>
      <c r="J379" s="7" t="str">
        <f t="shared" si="22"/>
        <v>SP</v>
      </c>
      <c r="K379" t="str">
        <f t="shared" si="23"/>
        <v>11</v>
      </c>
    </row>
    <row r="380" spans="1:11">
      <c r="A380" s="11">
        <v>379</v>
      </c>
      <c r="B380" s="7" t="s">
        <v>123</v>
      </c>
      <c r="C380" s="7">
        <v>61981315546</v>
      </c>
      <c r="D380" s="7">
        <v>1</v>
      </c>
      <c r="E380" s="12">
        <v>44231</v>
      </c>
      <c r="F380" s="7" t="s">
        <v>14</v>
      </c>
      <c r="G380" s="7" t="s">
        <v>21</v>
      </c>
      <c r="H380" s="13">
        <f t="shared" si="20"/>
        <v>90</v>
      </c>
      <c r="I380" s="7" t="str">
        <f t="shared" si="21"/>
        <v>Norte</v>
      </c>
      <c r="J380" s="7" t="str">
        <f t="shared" si="22"/>
        <v>DF</v>
      </c>
      <c r="K380" t="str">
        <f t="shared" si="23"/>
        <v>61</v>
      </c>
    </row>
    <row r="381" spans="1:11">
      <c r="A381" s="11">
        <v>380</v>
      </c>
      <c r="B381" s="7" t="s">
        <v>69</v>
      </c>
      <c r="C381" s="7">
        <v>71994382184</v>
      </c>
      <c r="D381" s="7">
        <v>1</v>
      </c>
      <c r="E381" s="12">
        <v>44231</v>
      </c>
      <c r="F381" s="7" t="s">
        <v>44</v>
      </c>
      <c r="G381" s="7" t="s">
        <v>34</v>
      </c>
      <c r="H381" s="13">
        <f t="shared" si="20"/>
        <v>50</v>
      </c>
      <c r="I381" s="7" t="str">
        <f t="shared" si="21"/>
        <v>Sul</v>
      </c>
      <c r="J381" s="7" t="str">
        <f t="shared" si="22"/>
        <v>BA</v>
      </c>
      <c r="K381" t="str">
        <f t="shared" si="23"/>
        <v>71</v>
      </c>
    </row>
    <row r="382" spans="1:11">
      <c r="A382" s="11">
        <v>381</v>
      </c>
      <c r="B382" s="7" t="s">
        <v>251</v>
      </c>
      <c r="C382" s="7">
        <v>11947040812</v>
      </c>
      <c r="D382" s="7">
        <v>3</v>
      </c>
      <c r="E382" s="12">
        <v>44232</v>
      </c>
      <c r="F382" s="7" t="s">
        <v>11</v>
      </c>
      <c r="G382" s="7" t="s">
        <v>19</v>
      </c>
      <c r="H382" s="13">
        <f t="shared" si="20"/>
        <v>67.5</v>
      </c>
      <c r="I382" s="7" t="str">
        <f t="shared" si="21"/>
        <v>Sul</v>
      </c>
      <c r="J382" s="7" t="str">
        <f t="shared" si="22"/>
        <v>SP</v>
      </c>
      <c r="K382" t="str">
        <f t="shared" si="23"/>
        <v>11</v>
      </c>
    </row>
    <row r="383" spans="1:11">
      <c r="A383" s="11">
        <v>382</v>
      </c>
      <c r="B383" s="7" t="s">
        <v>252</v>
      </c>
      <c r="C383" s="7">
        <v>34991988630</v>
      </c>
      <c r="D383" s="7">
        <v>1</v>
      </c>
      <c r="E383" s="12">
        <v>44232</v>
      </c>
      <c r="F383" s="7" t="s">
        <v>16</v>
      </c>
      <c r="G383" s="7" t="s">
        <v>19</v>
      </c>
      <c r="H383" s="13">
        <f t="shared" si="20"/>
        <v>120</v>
      </c>
      <c r="I383" s="7" t="str">
        <f t="shared" si="21"/>
        <v>Norte</v>
      </c>
      <c r="J383" s="7" t="str">
        <f t="shared" si="22"/>
        <v>MG</v>
      </c>
      <c r="K383" t="str">
        <f t="shared" si="23"/>
        <v>34</v>
      </c>
    </row>
    <row r="384" spans="1:11">
      <c r="A384" s="11">
        <v>383</v>
      </c>
      <c r="B384" s="7" t="s">
        <v>253</v>
      </c>
      <c r="C384" s="7">
        <v>88981388576</v>
      </c>
      <c r="D384" s="7">
        <v>1</v>
      </c>
      <c r="E384" s="12">
        <v>44232</v>
      </c>
      <c r="F384" s="7" t="s">
        <v>40</v>
      </c>
      <c r="G384" s="7" t="s">
        <v>19</v>
      </c>
      <c r="H384" s="13">
        <f t="shared" si="20"/>
        <v>80</v>
      </c>
      <c r="I384" s="7" t="str">
        <f t="shared" si="21"/>
        <v>Sul</v>
      </c>
      <c r="J384" s="7" t="str">
        <f t="shared" si="22"/>
        <v>CE</v>
      </c>
      <c r="K384" t="str">
        <f t="shared" si="23"/>
        <v>88</v>
      </c>
    </row>
    <row r="385" spans="1:11">
      <c r="A385" s="11">
        <v>384</v>
      </c>
      <c r="B385" s="7" t="s">
        <v>66</v>
      </c>
      <c r="C385" s="7">
        <v>11985798630</v>
      </c>
      <c r="D385" s="7">
        <v>1</v>
      </c>
      <c r="E385" s="12">
        <v>44232</v>
      </c>
      <c r="F385" s="7" t="s">
        <v>14</v>
      </c>
      <c r="G385" s="7" t="s">
        <v>28</v>
      </c>
      <c r="H385" s="13">
        <f t="shared" si="20"/>
        <v>90</v>
      </c>
      <c r="I385" s="7" t="str">
        <f t="shared" si="21"/>
        <v>Norte</v>
      </c>
      <c r="J385" s="7" t="str">
        <f t="shared" si="22"/>
        <v>SP</v>
      </c>
      <c r="K385" t="str">
        <f t="shared" si="23"/>
        <v>11</v>
      </c>
    </row>
    <row r="386" spans="1:11">
      <c r="A386" s="11">
        <v>385</v>
      </c>
      <c r="B386" s="7" t="s">
        <v>37</v>
      </c>
      <c r="C386" s="7">
        <v>61986805065</v>
      </c>
      <c r="D386" s="7">
        <v>3</v>
      </c>
      <c r="E386" s="12">
        <v>44232</v>
      </c>
      <c r="F386" s="7" t="s">
        <v>14</v>
      </c>
      <c r="G386" s="7" t="s">
        <v>28</v>
      </c>
      <c r="H386" s="13">
        <f t="shared" ref="H386:H449" si="24">D386*VLOOKUP(F386,tabela_passeio,3,FALSE)*IF(D386&gt;1,90%,100%)</f>
        <v>243</v>
      </c>
      <c r="I386" s="7" t="str">
        <f t="shared" ref="I386:I449" si="25">VLOOKUP(F386,tabela_passeio,2,FALSE)</f>
        <v>Norte</v>
      </c>
      <c r="J386" s="7" t="str">
        <f t="shared" ref="J386:J449" si="26">VLOOKUP(LEFT(C386,2)*1,tabela_DDD,3,FALSE)</f>
        <v>DF</v>
      </c>
      <c r="K386" t="str">
        <f t="shared" si="23"/>
        <v>61</v>
      </c>
    </row>
    <row r="387" spans="1:11">
      <c r="A387" s="11">
        <v>386</v>
      </c>
      <c r="B387" s="7" t="s">
        <v>162</v>
      </c>
      <c r="C387" s="7">
        <v>31995115890</v>
      </c>
      <c r="D387" s="7">
        <v>1</v>
      </c>
      <c r="E387" s="12">
        <v>44233</v>
      </c>
      <c r="F387" s="7" t="s">
        <v>14</v>
      </c>
      <c r="G387" s="7" t="s">
        <v>19</v>
      </c>
      <c r="H387" s="13">
        <f t="shared" si="24"/>
        <v>90</v>
      </c>
      <c r="I387" s="7" t="str">
        <f t="shared" si="25"/>
        <v>Norte</v>
      </c>
      <c r="J387" s="7" t="str">
        <f t="shared" si="26"/>
        <v>MG</v>
      </c>
      <c r="K387" t="str">
        <f t="shared" ref="K387:K450" si="27">LEFT(C387,2)</f>
        <v>31</v>
      </c>
    </row>
    <row r="388" spans="1:11">
      <c r="A388" s="11">
        <v>387</v>
      </c>
      <c r="B388" s="7" t="s">
        <v>254</v>
      </c>
      <c r="C388" s="7">
        <v>51985192214</v>
      </c>
      <c r="D388" s="7">
        <v>3</v>
      </c>
      <c r="E388" s="12">
        <v>44233</v>
      </c>
      <c r="F388" s="7" t="s">
        <v>18</v>
      </c>
      <c r="G388" s="7" t="s">
        <v>19</v>
      </c>
      <c r="H388" s="13">
        <f t="shared" si="24"/>
        <v>135</v>
      </c>
      <c r="I388" s="7" t="str">
        <f t="shared" si="25"/>
        <v>Norte</v>
      </c>
      <c r="J388" s="7" t="str">
        <f t="shared" si="26"/>
        <v>RS</v>
      </c>
      <c r="K388" t="str">
        <f t="shared" si="27"/>
        <v>51</v>
      </c>
    </row>
    <row r="389" spans="1:11">
      <c r="A389" s="11">
        <v>388</v>
      </c>
      <c r="B389" s="7" t="s">
        <v>255</v>
      </c>
      <c r="C389" s="7">
        <v>51981961655</v>
      </c>
      <c r="D389" s="7">
        <v>3</v>
      </c>
      <c r="E389" s="12">
        <v>44233</v>
      </c>
      <c r="F389" s="7" t="s">
        <v>14</v>
      </c>
      <c r="G389" s="7" t="s">
        <v>19</v>
      </c>
      <c r="H389" s="13">
        <f t="shared" si="24"/>
        <v>243</v>
      </c>
      <c r="I389" s="7" t="str">
        <f t="shared" si="25"/>
        <v>Norte</v>
      </c>
      <c r="J389" s="7" t="str">
        <f t="shared" si="26"/>
        <v>RS</v>
      </c>
      <c r="K389" t="str">
        <f t="shared" si="27"/>
        <v>51</v>
      </c>
    </row>
    <row r="390" spans="1:11">
      <c r="A390" s="11">
        <v>389</v>
      </c>
      <c r="B390" s="7" t="s">
        <v>90</v>
      </c>
      <c r="C390" s="7">
        <v>11991524043</v>
      </c>
      <c r="D390" s="7">
        <v>2</v>
      </c>
      <c r="E390" s="12">
        <v>44233</v>
      </c>
      <c r="F390" s="7" t="s">
        <v>55</v>
      </c>
      <c r="G390" s="7" t="s">
        <v>12</v>
      </c>
      <c r="H390" s="13">
        <f t="shared" si="24"/>
        <v>45</v>
      </c>
      <c r="I390" s="7" t="str">
        <f t="shared" si="25"/>
        <v>Norte</v>
      </c>
      <c r="J390" s="7" t="str">
        <f t="shared" si="26"/>
        <v>SP</v>
      </c>
      <c r="K390" t="str">
        <f t="shared" si="27"/>
        <v>11</v>
      </c>
    </row>
    <row r="391" spans="1:11">
      <c r="A391" s="11">
        <v>390</v>
      </c>
      <c r="B391" s="7" t="s">
        <v>256</v>
      </c>
      <c r="C391" s="7">
        <v>61964058525</v>
      </c>
      <c r="D391" s="7">
        <v>2</v>
      </c>
      <c r="E391" s="12">
        <v>44234</v>
      </c>
      <c r="F391" s="7" t="s">
        <v>11</v>
      </c>
      <c r="G391" s="7" t="s">
        <v>19</v>
      </c>
      <c r="H391" s="13">
        <f t="shared" si="24"/>
        <v>45</v>
      </c>
      <c r="I391" s="7" t="str">
        <f t="shared" si="25"/>
        <v>Sul</v>
      </c>
      <c r="J391" s="7" t="str">
        <f t="shared" si="26"/>
        <v>DF</v>
      </c>
      <c r="K391" t="str">
        <f t="shared" si="27"/>
        <v>61</v>
      </c>
    </row>
    <row r="392" spans="1:11">
      <c r="A392" s="11">
        <v>391</v>
      </c>
      <c r="B392" s="7" t="s">
        <v>257</v>
      </c>
      <c r="C392" s="7">
        <v>41988471162</v>
      </c>
      <c r="D392" s="7">
        <v>1</v>
      </c>
      <c r="E392" s="12">
        <v>44234</v>
      </c>
      <c r="F392" s="7" t="s">
        <v>18</v>
      </c>
      <c r="G392" s="7" t="s">
        <v>12</v>
      </c>
      <c r="H392" s="13">
        <f t="shared" si="24"/>
        <v>50</v>
      </c>
      <c r="I392" s="7" t="str">
        <f t="shared" si="25"/>
        <v>Norte</v>
      </c>
      <c r="J392" s="7" t="str">
        <f t="shared" si="26"/>
        <v>PR</v>
      </c>
      <c r="K392" t="str">
        <f t="shared" si="27"/>
        <v>41</v>
      </c>
    </row>
    <row r="393" spans="1:11">
      <c r="A393" s="11">
        <v>392</v>
      </c>
      <c r="B393" s="7" t="s">
        <v>48</v>
      </c>
      <c r="C393" s="7">
        <v>61988684909</v>
      </c>
      <c r="D393" s="7">
        <v>4</v>
      </c>
      <c r="E393" s="12">
        <v>44234</v>
      </c>
      <c r="F393" s="7" t="s">
        <v>14</v>
      </c>
      <c r="G393" s="7" t="s">
        <v>34</v>
      </c>
      <c r="H393" s="13">
        <f t="shared" si="24"/>
        <v>324</v>
      </c>
      <c r="I393" s="7" t="str">
        <f t="shared" si="25"/>
        <v>Norte</v>
      </c>
      <c r="J393" s="7" t="str">
        <f t="shared" si="26"/>
        <v>DF</v>
      </c>
      <c r="K393" t="str">
        <f t="shared" si="27"/>
        <v>61</v>
      </c>
    </row>
    <row r="394" spans="1:11">
      <c r="A394" s="11">
        <v>393</v>
      </c>
      <c r="B394" s="7" t="s">
        <v>258</v>
      </c>
      <c r="C394" s="7">
        <v>11954247337</v>
      </c>
      <c r="D394" s="7">
        <v>2</v>
      </c>
      <c r="E394" s="12">
        <v>44234</v>
      </c>
      <c r="F394" s="7" t="s">
        <v>18</v>
      </c>
      <c r="G394" s="7" t="s">
        <v>12</v>
      </c>
      <c r="H394" s="13">
        <f t="shared" si="24"/>
        <v>90</v>
      </c>
      <c r="I394" s="7" t="str">
        <f t="shared" si="25"/>
        <v>Norte</v>
      </c>
      <c r="J394" s="7" t="str">
        <f t="shared" si="26"/>
        <v>SP</v>
      </c>
      <c r="K394" t="str">
        <f t="shared" si="27"/>
        <v>11</v>
      </c>
    </row>
    <row r="395" spans="1:11">
      <c r="A395" s="11">
        <v>394</v>
      </c>
      <c r="B395" s="7" t="s">
        <v>259</v>
      </c>
      <c r="C395" s="7">
        <v>77988678204</v>
      </c>
      <c r="D395" s="7">
        <v>3</v>
      </c>
      <c r="E395" s="12">
        <v>44234</v>
      </c>
      <c r="F395" s="7" t="s">
        <v>18</v>
      </c>
      <c r="G395" s="7" t="s">
        <v>12</v>
      </c>
      <c r="H395" s="13">
        <f t="shared" si="24"/>
        <v>135</v>
      </c>
      <c r="I395" s="7" t="str">
        <f t="shared" si="25"/>
        <v>Norte</v>
      </c>
      <c r="J395" s="7" t="str">
        <f t="shared" si="26"/>
        <v>BA</v>
      </c>
      <c r="K395" t="str">
        <f t="shared" si="27"/>
        <v>77</v>
      </c>
    </row>
    <row r="396" spans="1:11">
      <c r="A396" s="11">
        <v>395</v>
      </c>
      <c r="B396" s="7" t="s">
        <v>51</v>
      </c>
      <c r="C396" s="7">
        <v>51965322446</v>
      </c>
      <c r="D396" s="7">
        <v>3</v>
      </c>
      <c r="E396" s="12">
        <v>44234</v>
      </c>
      <c r="F396" s="7" t="s">
        <v>16</v>
      </c>
      <c r="G396" s="7" t="s">
        <v>12</v>
      </c>
      <c r="H396" s="13">
        <f t="shared" si="24"/>
        <v>324</v>
      </c>
      <c r="I396" s="7" t="str">
        <f t="shared" si="25"/>
        <v>Norte</v>
      </c>
      <c r="J396" s="7" t="str">
        <f t="shared" si="26"/>
        <v>RS</v>
      </c>
      <c r="K396" t="str">
        <f t="shared" si="27"/>
        <v>51</v>
      </c>
    </row>
    <row r="397" spans="1:11">
      <c r="A397" s="11">
        <v>396</v>
      </c>
      <c r="B397" s="7" t="s">
        <v>260</v>
      </c>
      <c r="C397" s="7">
        <v>91981496446</v>
      </c>
      <c r="D397" s="7">
        <v>4</v>
      </c>
      <c r="E397" s="12">
        <v>44234</v>
      </c>
      <c r="F397" s="7" t="s">
        <v>16</v>
      </c>
      <c r="G397" s="7" t="s">
        <v>19</v>
      </c>
      <c r="H397" s="13">
        <f t="shared" si="24"/>
        <v>432</v>
      </c>
      <c r="I397" s="7" t="str">
        <f t="shared" si="25"/>
        <v>Norte</v>
      </c>
      <c r="J397" s="7" t="str">
        <f t="shared" si="26"/>
        <v>PA</v>
      </c>
      <c r="K397" t="str">
        <f t="shared" si="27"/>
        <v>91</v>
      </c>
    </row>
    <row r="398" spans="1:11">
      <c r="A398" s="11">
        <v>397</v>
      </c>
      <c r="B398" s="7" t="s">
        <v>41</v>
      </c>
      <c r="C398" s="7">
        <v>14996458329</v>
      </c>
      <c r="D398" s="7">
        <v>2</v>
      </c>
      <c r="E398" s="12">
        <v>44234</v>
      </c>
      <c r="F398" s="7" t="s">
        <v>18</v>
      </c>
      <c r="G398" s="7" t="s">
        <v>30</v>
      </c>
      <c r="H398" s="13">
        <f t="shared" si="24"/>
        <v>90</v>
      </c>
      <c r="I398" s="7" t="str">
        <f t="shared" si="25"/>
        <v>Norte</v>
      </c>
      <c r="J398" s="7" t="str">
        <f t="shared" si="26"/>
        <v>SP</v>
      </c>
      <c r="K398" t="str">
        <f t="shared" si="27"/>
        <v>14</v>
      </c>
    </row>
    <row r="399" spans="1:11">
      <c r="A399" s="11">
        <v>398</v>
      </c>
      <c r="B399" s="7" t="s">
        <v>225</v>
      </c>
      <c r="C399" s="7">
        <v>92981941301</v>
      </c>
      <c r="D399" s="7">
        <v>1</v>
      </c>
      <c r="E399" s="12">
        <v>44234</v>
      </c>
      <c r="F399" s="7" t="s">
        <v>18</v>
      </c>
      <c r="G399" s="7" t="s">
        <v>21</v>
      </c>
      <c r="H399" s="13">
        <f t="shared" si="24"/>
        <v>50</v>
      </c>
      <c r="I399" s="7" t="str">
        <f t="shared" si="25"/>
        <v>Norte</v>
      </c>
      <c r="J399" s="7" t="str">
        <f t="shared" si="26"/>
        <v>AM</v>
      </c>
      <c r="K399" t="str">
        <f t="shared" si="27"/>
        <v>92</v>
      </c>
    </row>
    <row r="400" spans="1:11">
      <c r="A400" s="11">
        <v>399</v>
      </c>
      <c r="B400" s="7" t="s">
        <v>118</v>
      </c>
      <c r="C400" s="7">
        <v>21998852702</v>
      </c>
      <c r="D400" s="7">
        <v>1</v>
      </c>
      <c r="E400" s="12">
        <v>44234</v>
      </c>
      <c r="F400" s="7" t="s">
        <v>36</v>
      </c>
      <c r="G400" s="7" t="s">
        <v>34</v>
      </c>
      <c r="H400" s="13">
        <f t="shared" si="24"/>
        <v>25</v>
      </c>
      <c r="I400" s="7" t="str">
        <f t="shared" si="25"/>
        <v>Norte</v>
      </c>
      <c r="J400" s="7" t="str">
        <f t="shared" si="26"/>
        <v>RJ</v>
      </c>
      <c r="K400" t="str">
        <f t="shared" si="27"/>
        <v>21</v>
      </c>
    </row>
    <row r="401" spans="1:11">
      <c r="A401" s="11">
        <v>400</v>
      </c>
      <c r="B401" s="7" t="s">
        <v>56</v>
      </c>
      <c r="C401" s="7">
        <v>41981080208</v>
      </c>
      <c r="D401" s="7">
        <v>1</v>
      </c>
      <c r="E401" s="12">
        <v>44235</v>
      </c>
      <c r="F401" s="7" t="s">
        <v>16</v>
      </c>
      <c r="G401" s="7" t="s">
        <v>34</v>
      </c>
      <c r="H401" s="13">
        <f t="shared" si="24"/>
        <v>120</v>
      </c>
      <c r="I401" s="7" t="str">
        <f t="shared" si="25"/>
        <v>Norte</v>
      </c>
      <c r="J401" s="7" t="str">
        <f t="shared" si="26"/>
        <v>PR</v>
      </c>
      <c r="K401" t="str">
        <f t="shared" si="27"/>
        <v>41</v>
      </c>
    </row>
    <row r="402" spans="1:11">
      <c r="A402" s="11">
        <v>401</v>
      </c>
      <c r="B402" s="7" t="s">
        <v>48</v>
      </c>
      <c r="C402" s="7">
        <v>71982184548</v>
      </c>
      <c r="D402" s="7">
        <v>1</v>
      </c>
      <c r="E402" s="12">
        <v>44235</v>
      </c>
      <c r="F402" s="7" t="s">
        <v>14</v>
      </c>
      <c r="G402" s="7" t="s">
        <v>19</v>
      </c>
      <c r="H402" s="13">
        <f t="shared" si="24"/>
        <v>90</v>
      </c>
      <c r="I402" s="7" t="str">
        <f t="shared" si="25"/>
        <v>Norte</v>
      </c>
      <c r="J402" s="7" t="str">
        <f t="shared" si="26"/>
        <v>BA</v>
      </c>
      <c r="K402" t="str">
        <f t="shared" si="27"/>
        <v>71</v>
      </c>
    </row>
    <row r="403" spans="1:11">
      <c r="A403" s="11">
        <v>402</v>
      </c>
      <c r="B403" s="7" t="s">
        <v>12</v>
      </c>
      <c r="C403" s="7">
        <v>81964070480</v>
      </c>
      <c r="D403" s="7">
        <v>3</v>
      </c>
      <c r="E403" s="12">
        <v>44235</v>
      </c>
      <c r="F403" s="7" t="s">
        <v>16</v>
      </c>
      <c r="G403" s="7" t="s">
        <v>12</v>
      </c>
      <c r="H403" s="13">
        <f t="shared" si="24"/>
        <v>324</v>
      </c>
      <c r="I403" s="7" t="str">
        <f t="shared" si="25"/>
        <v>Norte</v>
      </c>
      <c r="J403" s="7" t="str">
        <f t="shared" si="26"/>
        <v>PE</v>
      </c>
      <c r="K403" t="str">
        <f t="shared" si="27"/>
        <v>81</v>
      </c>
    </row>
    <row r="404" spans="1:11">
      <c r="A404" s="11">
        <v>403</v>
      </c>
      <c r="B404" s="7" t="s">
        <v>261</v>
      </c>
      <c r="C404" s="7">
        <v>21971182836</v>
      </c>
      <c r="D404" s="7">
        <v>3</v>
      </c>
      <c r="E404" s="12">
        <v>44235</v>
      </c>
      <c r="F404" s="7" t="s">
        <v>23</v>
      </c>
      <c r="G404" s="7" t="s">
        <v>30</v>
      </c>
      <c r="H404" s="13">
        <f t="shared" si="24"/>
        <v>243</v>
      </c>
      <c r="I404" s="7" t="str">
        <f t="shared" si="25"/>
        <v>Sul</v>
      </c>
      <c r="J404" s="7" t="str">
        <f t="shared" si="26"/>
        <v>RJ</v>
      </c>
      <c r="K404" t="str">
        <f t="shared" si="27"/>
        <v>21</v>
      </c>
    </row>
    <row r="405" spans="1:11">
      <c r="A405" s="11">
        <v>404</v>
      </c>
      <c r="B405" s="7" t="s">
        <v>74</v>
      </c>
      <c r="C405" s="7">
        <v>16479137397</v>
      </c>
      <c r="D405" s="7">
        <v>4</v>
      </c>
      <c r="E405" s="12">
        <v>44235</v>
      </c>
      <c r="F405" s="7" t="s">
        <v>53</v>
      </c>
      <c r="G405" s="7" t="s">
        <v>34</v>
      </c>
      <c r="H405" s="13">
        <f t="shared" si="24"/>
        <v>90</v>
      </c>
      <c r="I405" s="7" t="str">
        <f t="shared" si="25"/>
        <v>Norte</v>
      </c>
      <c r="J405" s="7" t="str">
        <f t="shared" si="26"/>
        <v>SP</v>
      </c>
      <c r="K405" t="str">
        <f t="shared" si="27"/>
        <v>16</v>
      </c>
    </row>
    <row r="406" spans="1:11">
      <c r="A406" s="11">
        <v>405</v>
      </c>
      <c r="B406" s="7" t="s">
        <v>262</v>
      </c>
      <c r="C406" s="7">
        <v>11985208601</v>
      </c>
      <c r="D406" s="7">
        <v>3</v>
      </c>
      <c r="E406" s="12">
        <v>44235</v>
      </c>
      <c r="F406" s="7" t="s">
        <v>44</v>
      </c>
      <c r="G406" s="7" t="s">
        <v>12</v>
      </c>
      <c r="H406" s="13">
        <f t="shared" si="24"/>
        <v>135</v>
      </c>
      <c r="I406" s="7" t="str">
        <f t="shared" si="25"/>
        <v>Sul</v>
      </c>
      <c r="J406" s="7" t="str">
        <f t="shared" si="26"/>
        <v>SP</v>
      </c>
      <c r="K406" t="str">
        <f t="shared" si="27"/>
        <v>11</v>
      </c>
    </row>
    <row r="407" spans="1:11">
      <c r="A407" s="11">
        <v>406</v>
      </c>
      <c r="B407" s="7" t="s">
        <v>263</v>
      </c>
      <c r="C407" s="7">
        <v>31973958920</v>
      </c>
      <c r="D407" s="7">
        <v>3</v>
      </c>
      <c r="E407" s="12">
        <v>44235</v>
      </c>
      <c r="F407" s="7" t="s">
        <v>36</v>
      </c>
      <c r="G407" s="7" t="s">
        <v>21</v>
      </c>
      <c r="H407" s="13">
        <f t="shared" si="24"/>
        <v>67.5</v>
      </c>
      <c r="I407" s="7" t="str">
        <f t="shared" si="25"/>
        <v>Norte</v>
      </c>
      <c r="J407" s="7" t="str">
        <f t="shared" si="26"/>
        <v>MG</v>
      </c>
      <c r="K407" t="str">
        <f t="shared" si="27"/>
        <v>31</v>
      </c>
    </row>
    <row r="408" spans="1:11">
      <c r="A408" s="11">
        <v>407</v>
      </c>
      <c r="B408" s="7" t="s">
        <v>264</v>
      </c>
      <c r="C408" s="7">
        <v>21996675909</v>
      </c>
      <c r="D408" s="7">
        <v>1</v>
      </c>
      <c r="E408" s="12">
        <v>44235</v>
      </c>
      <c r="F408" s="7" t="s">
        <v>18</v>
      </c>
      <c r="G408" s="7" t="s">
        <v>12</v>
      </c>
      <c r="H408" s="13">
        <f t="shared" si="24"/>
        <v>50</v>
      </c>
      <c r="I408" s="7" t="str">
        <f t="shared" si="25"/>
        <v>Norte</v>
      </c>
      <c r="J408" s="7" t="str">
        <f t="shared" si="26"/>
        <v>RJ</v>
      </c>
      <c r="K408" t="str">
        <f t="shared" si="27"/>
        <v>21</v>
      </c>
    </row>
    <row r="409" spans="1:11">
      <c r="A409" s="11">
        <v>408</v>
      </c>
      <c r="B409" s="7" t="s">
        <v>139</v>
      </c>
      <c r="C409" s="7">
        <v>31999909634</v>
      </c>
      <c r="D409" s="7">
        <v>2</v>
      </c>
      <c r="E409" s="12">
        <v>44235</v>
      </c>
      <c r="F409" s="7" t="s">
        <v>55</v>
      </c>
      <c r="G409" s="7" t="s">
        <v>30</v>
      </c>
      <c r="H409" s="13">
        <f t="shared" si="24"/>
        <v>45</v>
      </c>
      <c r="I409" s="7" t="str">
        <f t="shared" si="25"/>
        <v>Norte</v>
      </c>
      <c r="J409" s="7" t="str">
        <f t="shared" si="26"/>
        <v>MG</v>
      </c>
      <c r="K409" t="str">
        <f t="shared" si="27"/>
        <v>31</v>
      </c>
    </row>
    <row r="410" spans="1:11">
      <c r="A410" s="11">
        <v>409</v>
      </c>
      <c r="B410" s="7" t="s">
        <v>196</v>
      </c>
      <c r="C410" s="7">
        <v>21985616395</v>
      </c>
      <c r="D410" s="7">
        <v>2</v>
      </c>
      <c r="E410" s="12">
        <v>44236</v>
      </c>
      <c r="F410" s="7" t="s">
        <v>11</v>
      </c>
      <c r="G410" s="7" t="s">
        <v>30</v>
      </c>
      <c r="H410" s="13">
        <f t="shared" si="24"/>
        <v>45</v>
      </c>
      <c r="I410" s="7" t="str">
        <f t="shared" si="25"/>
        <v>Sul</v>
      </c>
      <c r="J410" s="7" t="str">
        <f t="shared" si="26"/>
        <v>RJ</v>
      </c>
      <c r="K410" t="str">
        <f t="shared" si="27"/>
        <v>21</v>
      </c>
    </row>
    <row r="411" spans="1:11">
      <c r="A411" s="11">
        <v>410</v>
      </c>
      <c r="B411" s="7" t="s">
        <v>265</v>
      </c>
      <c r="C411" s="7">
        <v>41985977551</v>
      </c>
      <c r="D411" s="7">
        <v>3</v>
      </c>
      <c r="E411" s="12">
        <v>44236</v>
      </c>
      <c r="F411" s="7" t="s">
        <v>16</v>
      </c>
      <c r="G411" s="7" t="s">
        <v>30</v>
      </c>
      <c r="H411" s="13">
        <f t="shared" si="24"/>
        <v>324</v>
      </c>
      <c r="I411" s="7" t="str">
        <f t="shared" si="25"/>
        <v>Norte</v>
      </c>
      <c r="J411" s="7" t="str">
        <f t="shared" si="26"/>
        <v>PR</v>
      </c>
      <c r="K411" t="str">
        <f t="shared" si="27"/>
        <v>41</v>
      </c>
    </row>
    <row r="412" spans="1:11">
      <c r="A412" s="11">
        <v>411</v>
      </c>
      <c r="B412" s="7" t="s">
        <v>266</v>
      </c>
      <c r="C412" s="7">
        <v>41979205570</v>
      </c>
      <c r="D412" s="7">
        <v>3</v>
      </c>
      <c r="E412" s="12">
        <v>44236</v>
      </c>
      <c r="F412" s="7" t="s">
        <v>16</v>
      </c>
      <c r="G412" s="7" t="s">
        <v>12</v>
      </c>
      <c r="H412" s="13">
        <f t="shared" si="24"/>
        <v>324</v>
      </c>
      <c r="I412" s="7" t="str">
        <f t="shared" si="25"/>
        <v>Norte</v>
      </c>
      <c r="J412" s="7" t="str">
        <f t="shared" si="26"/>
        <v>PR</v>
      </c>
      <c r="K412" t="str">
        <f t="shared" si="27"/>
        <v>41</v>
      </c>
    </row>
    <row r="413" spans="1:11">
      <c r="A413" s="11">
        <v>412</v>
      </c>
      <c r="B413" s="7" t="s">
        <v>17</v>
      </c>
      <c r="C413" s="7">
        <v>71971182259</v>
      </c>
      <c r="D413" s="7">
        <v>2</v>
      </c>
      <c r="E413" s="12">
        <v>44236</v>
      </c>
      <c r="F413" s="7" t="s">
        <v>14</v>
      </c>
      <c r="G413" s="7" t="s">
        <v>34</v>
      </c>
      <c r="H413" s="13">
        <f t="shared" si="24"/>
        <v>162</v>
      </c>
      <c r="I413" s="7" t="str">
        <f t="shared" si="25"/>
        <v>Norte</v>
      </c>
      <c r="J413" s="7" t="str">
        <f t="shared" si="26"/>
        <v>BA</v>
      </c>
      <c r="K413" t="str">
        <f t="shared" si="27"/>
        <v>71</v>
      </c>
    </row>
    <row r="414" spans="1:11">
      <c r="A414" s="11">
        <v>413</v>
      </c>
      <c r="B414" s="7" t="s">
        <v>267</v>
      </c>
      <c r="C414" s="7">
        <v>71976930283</v>
      </c>
      <c r="D414" s="7">
        <v>3</v>
      </c>
      <c r="E414" s="12">
        <v>44236</v>
      </c>
      <c r="F414" s="7" t="s">
        <v>18</v>
      </c>
      <c r="G414" s="7" t="s">
        <v>21</v>
      </c>
      <c r="H414" s="13">
        <f t="shared" si="24"/>
        <v>135</v>
      </c>
      <c r="I414" s="7" t="str">
        <f t="shared" si="25"/>
        <v>Norte</v>
      </c>
      <c r="J414" s="7" t="str">
        <f t="shared" si="26"/>
        <v>BA</v>
      </c>
      <c r="K414" t="str">
        <f t="shared" si="27"/>
        <v>71</v>
      </c>
    </row>
    <row r="415" spans="1:11">
      <c r="A415" s="11">
        <v>414</v>
      </c>
      <c r="B415" s="7" t="s">
        <v>67</v>
      </c>
      <c r="C415" s="7">
        <v>51972634999</v>
      </c>
      <c r="D415" s="7">
        <v>1</v>
      </c>
      <c r="E415" s="12">
        <v>44236</v>
      </c>
      <c r="F415" s="7" t="s">
        <v>25</v>
      </c>
      <c r="G415" s="7" t="s">
        <v>34</v>
      </c>
      <c r="H415" s="13">
        <f t="shared" si="24"/>
        <v>35</v>
      </c>
      <c r="I415" s="7" t="str">
        <f t="shared" si="25"/>
        <v>Norte</v>
      </c>
      <c r="J415" s="7" t="str">
        <f t="shared" si="26"/>
        <v>RS</v>
      </c>
      <c r="K415" t="str">
        <f t="shared" si="27"/>
        <v>51</v>
      </c>
    </row>
    <row r="416" spans="1:11">
      <c r="A416" s="11">
        <v>415</v>
      </c>
      <c r="B416" s="7" t="s">
        <v>48</v>
      </c>
      <c r="C416" s="7">
        <v>21998496895</v>
      </c>
      <c r="D416" s="7">
        <v>4</v>
      </c>
      <c r="E416" s="12">
        <v>44236</v>
      </c>
      <c r="F416" s="7" t="s">
        <v>14</v>
      </c>
      <c r="G416" s="7" t="s">
        <v>28</v>
      </c>
      <c r="H416" s="13">
        <f t="shared" si="24"/>
        <v>324</v>
      </c>
      <c r="I416" s="7" t="str">
        <f t="shared" si="25"/>
        <v>Norte</v>
      </c>
      <c r="J416" s="7" t="str">
        <f t="shared" si="26"/>
        <v>RJ</v>
      </c>
      <c r="K416" t="str">
        <f t="shared" si="27"/>
        <v>21</v>
      </c>
    </row>
    <row r="417" spans="1:11">
      <c r="A417" s="11">
        <v>416</v>
      </c>
      <c r="B417" s="7" t="s">
        <v>268</v>
      </c>
      <c r="C417" s="7">
        <v>31991464394</v>
      </c>
      <c r="D417" s="7">
        <v>4</v>
      </c>
      <c r="E417" s="12">
        <v>44236</v>
      </c>
      <c r="F417" s="7" t="s">
        <v>55</v>
      </c>
      <c r="G417" s="7" t="s">
        <v>19</v>
      </c>
      <c r="H417" s="13">
        <f t="shared" si="24"/>
        <v>90</v>
      </c>
      <c r="I417" s="7" t="str">
        <f t="shared" si="25"/>
        <v>Norte</v>
      </c>
      <c r="J417" s="7" t="str">
        <f t="shared" si="26"/>
        <v>MG</v>
      </c>
      <c r="K417" t="str">
        <f t="shared" si="27"/>
        <v>31</v>
      </c>
    </row>
    <row r="418" spans="1:11">
      <c r="A418" s="11">
        <v>417</v>
      </c>
      <c r="B418" s="7" t="s">
        <v>20</v>
      </c>
      <c r="C418" s="7">
        <v>61994382958</v>
      </c>
      <c r="D418" s="7">
        <v>3</v>
      </c>
      <c r="E418" s="12">
        <v>44236</v>
      </c>
      <c r="F418" s="7" t="s">
        <v>23</v>
      </c>
      <c r="G418" s="7" t="s">
        <v>21</v>
      </c>
      <c r="H418" s="13">
        <f t="shared" si="24"/>
        <v>243</v>
      </c>
      <c r="I418" s="7" t="str">
        <f t="shared" si="25"/>
        <v>Sul</v>
      </c>
      <c r="J418" s="7" t="str">
        <f t="shared" si="26"/>
        <v>DF</v>
      </c>
      <c r="K418" t="str">
        <f t="shared" si="27"/>
        <v>61</v>
      </c>
    </row>
    <row r="419" spans="1:11">
      <c r="A419" s="11">
        <v>418</v>
      </c>
      <c r="B419" s="7" t="s">
        <v>269</v>
      </c>
      <c r="C419" s="7">
        <v>81976816411</v>
      </c>
      <c r="D419" s="7">
        <v>2</v>
      </c>
      <c r="E419" s="12">
        <v>44237</v>
      </c>
      <c r="F419" s="7" t="s">
        <v>11</v>
      </c>
      <c r="G419" s="7" t="s">
        <v>30</v>
      </c>
      <c r="H419" s="13">
        <f t="shared" si="24"/>
        <v>45</v>
      </c>
      <c r="I419" s="7" t="str">
        <f t="shared" si="25"/>
        <v>Sul</v>
      </c>
      <c r="J419" s="7" t="str">
        <f t="shared" si="26"/>
        <v>PE</v>
      </c>
      <c r="K419" t="str">
        <f t="shared" si="27"/>
        <v>81</v>
      </c>
    </row>
    <row r="420" spans="1:11">
      <c r="A420" s="11">
        <v>419</v>
      </c>
      <c r="B420" s="7" t="s">
        <v>270</v>
      </c>
      <c r="C420" s="7">
        <v>51992560807</v>
      </c>
      <c r="D420" s="7">
        <v>3</v>
      </c>
      <c r="E420" s="12">
        <v>44237</v>
      </c>
      <c r="F420" s="7" t="s">
        <v>11</v>
      </c>
      <c r="G420" s="7" t="s">
        <v>30</v>
      </c>
      <c r="H420" s="13">
        <f t="shared" si="24"/>
        <v>67.5</v>
      </c>
      <c r="I420" s="7" t="str">
        <f t="shared" si="25"/>
        <v>Sul</v>
      </c>
      <c r="J420" s="7" t="str">
        <f t="shared" si="26"/>
        <v>RS</v>
      </c>
      <c r="K420" t="str">
        <f t="shared" si="27"/>
        <v>51</v>
      </c>
    </row>
    <row r="421" spans="1:11">
      <c r="A421" s="11">
        <v>420</v>
      </c>
      <c r="B421" s="7" t="s">
        <v>26</v>
      </c>
      <c r="C421" s="7">
        <v>83981620000</v>
      </c>
      <c r="D421" s="7">
        <v>2</v>
      </c>
      <c r="E421" s="12">
        <v>44237</v>
      </c>
      <c r="F421" s="7" t="s">
        <v>16</v>
      </c>
      <c r="G421" s="7" t="s">
        <v>34</v>
      </c>
      <c r="H421" s="13">
        <f t="shared" si="24"/>
        <v>216</v>
      </c>
      <c r="I421" s="7" t="str">
        <f t="shared" si="25"/>
        <v>Norte</v>
      </c>
      <c r="J421" s="7" t="str">
        <f t="shared" si="26"/>
        <v>PB</v>
      </c>
      <c r="K421" t="str">
        <f t="shared" si="27"/>
        <v>83</v>
      </c>
    </row>
    <row r="422" spans="1:11">
      <c r="A422" s="11">
        <v>421</v>
      </c>
      <c r="B422" s="7" t="s">
        <v>61</v>
      </c>
      <c r="C422" s="7">
        <v>31999018689</v>
      </c>
      <c r="D422" s="7">
        <v>3</v>
      </c>
      <c r="E422" s="12">
        <v>44237</v>
      </c>
      <c r="F422" s="7" t="s">
        <v>16</v>
      </c>
      <c r="G422" s="7" t="s">
        <v>19</v>
      </c>
      <c r="H422" s="13">
        <f t="shared" si="24"/>
        <v>324</v>
      </c>
      <c r="I422" s="7" t="str">
        <f t="shared" si="25"/>
        <v>Norte</v>
      </c>
      <c r="J422" s="7" t="str">
        <f t="shared" si="26"/>
        <v>MG</v>
      </c>
      <c r="K422" t="str">
        <f t="shared" si="27"/>
        <v>31</v>
      </c>
    </row>
    <row r="423" spans="1:11">
      <c r="A423" s="11">
        <v>422</v>
      </c>
      <c r="B423" s="7" t="s">
        <v>80</v>
      </c>
      <c r="C423" s="7">
        <v>71973909416</v>
      </c>
      <c r="D423" s="7">
        <v>2</v>
      </c>
      <c r="E423" s="12">
        <v>44237</v>
      </c>
      <c r="F423" s="7" t="s">
        <v>18</v>
      </c>
      <c r="G423" s="7" t="s">
        <v>19</v>
      </c>
      <c r="H423" s="13">
        <f t="shared" si="24"/>
        <v>90</v>
      </c>
      <c r="I423" s="7" t="str">
        <f t="shared" si="25"/>
        <v>Norte</v>
      </c>
      <c r="J423" s="7" t="str">
        <f t="shared" si="26"/>
        <v>BA</v>
      </c>
      <c r="K423" t="str">
        <f t="shared" si="27"/>
        <v>71</v>
      </c>
    </row>
    <row r="424" spans="1:11">
      <c r="A424" s="11">
        <v>423</v>
      </c>
      <c r="B424" s="7" t="s">
        <v>271</v>
      </c>
      <c r="C424" s="7">
        <v>81971384937</v>
      </c>
      <c r="D424" s="7">
        <v>4</v>
      </c>
      <c r="E424" s="12">
        <v>44237</v>
      </c>
      <c r="F424" s="7" t="s">
        <v>16</v>
      </c>
      <c r="G424" s="7" t="s">
        <v>30</v>
      </c>
      <c r="H424" s="13">
        <f t="shared" si="24"/>
        <v>432</v>
      </c>
      <c r="I424" s="7" t="str">
        <f t="shared" si="25"/>
        <v>Norte</v>
      </c>
      <c r="J424" s="7" t="str">
        <f t="shared" si="26"/>
        <v>PE</v>
      </c>
      <c r="K424" t="str">
        <f t="shared" si="27"/>
        <v>81</v>
      </c>
    </row>
    <row r="425" spans="1:11">
      <c r="A425" s="11">
        <v>424</v>
      </c>
      <c r="B425" s="7" t="s">
        <v>272</v>
      </c>
      <c r="C425" s="7">
        <v>16981170756</v>
      </c>
      <c r="D425" s="7">
        <v>3</v>
      </c>
      <c r="E425" s="12">
        <v>44237</v>
      </c>
      <c r="F425" s="7" t="s">
        <v>53</v>
      </c>
      <c r="G425" s="7" t="s">
        <v>12</v>
      </c>
      <c r="H425" s="13">
        <f t="shared" si="24"/>
        <v>67.5</v>
      </c>
      <c r="I425" s="7" t="str">
        <f t="shared" si="25"/>
        <v>Norte</v>
      </c>
      <c r="J425" s="7" t="str">
        <f t="shared" si="26"/>
        <v>SP</v>
      </c>
      <c r="K425" t="str">
        <f t="shared" si="27"/>
        <v>16</v>
      </c>
    </row>
    <row r="426" spans="1:11">
      <c r="A426" s="11">
        <v>425</v>
      </c>
      <c r="B426" s="7" t="s">
        <v>56</v>
      </c>
      <c r="C426" s="7">
        <v>51981757614</v>
      </c>
      <c r="D426" s="7">
        <v>4</v>
      </c>
      <c r="E426" s="12">
        <v>44237</v>
      </c>
      <c r="F426" s="7" t="s">
        <v>38</v>
      </c>
      <c r="G426" s="7" t="s">
        <v>19</v>
      </c>
      <c r="H426" s="13">
        <f t="shared" si="24"/>
        <v>180</v>
      </c>
      <c r="I426" s="7" t="str">
        <f t="shared" si="25"/>
        <v>Sul</v>
      </c>
      <c r="J426" s="7" t="str">
        <f t="shared" si="26"/>
        <v>RS</v>
      </c>
      <c r="K426" t="str">
        <f t="shared" si="27"/>
        <v>51</v>
      </c>
    </row>
    <row r="427" spans="1:11">
      <c r="A427" s="11">
        <v>426</v>
      </c>
      <c r="B427" s="7" t="s">
        <v>273</v>
      </c>
      <c r="C427" s="7">
        <v>12991631435</v>
      </c>
      <c r="D427" s="7">
        <v>1</v>
      </c>
      <c r="E427" s="12">
        <v>44237</v>
      </c>
      <c r="F427" s="7" t="s">
        <v>44</v>
      </c>
      <c r="G427" s="7" t="s">
        <v>30</v>
      </c>
      <c r="H427" s="13">
        <f t="shared" si="24"/>
        <v>50</v>
      </c>
      <c r="I427" s="7" t="str">
        <f t="shared" si="25"/>
        <v>Sul</v>
      </c>
      <c r="J427" s="7" t="str">
        <f t="shared" si="26"/>
        <v>SP</v>
      </c>
      <c r="K427" t="str">
        <f t="shared" si="27"/>
        <v>12</v>
      </c>
    </row>
    <row r="428" spans="1:11">
      <c r="A428" s="11">
        <v>427</v>
      </c>
      <c r="B428" s="7" t="s">
        <v>274</v>
      </c>
      <c r="C428" s="7">
        <v>21978420383</v>
      </c>
      <c r="D428" s="7">
        <v>2</v>
      </c>
      <c r="E428" s="12">
        <v>44237</v>
      </c>
      <c r="F428" s="7" t="s">
        <v>63</v>
      </c>
      <c r="G428" s="7" t="s">
        <v>21</v>
      </c>
      <c r="H428" s="13">
        <f t="shared" si="24"/>
        <v>180</v>
      </c>
      <c r="I428" s="7" t="str">
        <f t="shared" si="25"/>
        <v>Sul</v>
      </c>
      <c r="J428" s="7" t="str">
        <f t="shared" si="26"/>
        <v>RJ</v>
      </c>
      <c r="K428" t="str">
        <f t="shared" si="27"/>
        <v>21</v>
      </c>
    </row>
    <row r="429" spans="1:11">
      <c r="A429" s="11">
        <v>428</v>
      </c>
      <c r="B429" s="7" t="s">
        <v>82</v>
      </c>
      <c r="C429" s="7">
        <v>24998546858</v>
      </c>
      <c r="D429" s="7">
        <v>1</v>
      </c>
      <c r="E429" s="12">
        <v>44237</v>
      </c>
      <c r="F429" s="7" t="s">
        <v>36</v>
      </c>
      <c r="G429" s="7" t="s">
        <v>28</v>
      </c>
      <c r="H429" s="13">
        <f t="shared" si="24"/>
        <v>25</v>
      </c>
      <c r="I429" s="7" t="str">
        <f t="shared" si="25"/>
        <v>Norte</v>
      </c>
      <c r="J429" s="7" t="str">
        <f t="shared" si="26"/>
        <v>RJ</v>
      </c>
      <c r="K429" t="str">
        <f t="shared" si="27"/>
        <v>24</v>
      </c>
    </row>
    <row r="430" spans="1:11">
      <c r="A430" s="11">
        <v>429</v>
      </c>
      <c r="B430" s="7" t="s">
        <v>169</v>
      </c>
      <c r="C430" s="7">
        <v>21970142709</v>
      </c>
      <c r="D430" s="7">
        <v>4</v>
      </c>
      <c r="E430" s="12">
        <v>44237</v>
      </c>
      <c r="F430" s="7" t="s">
        <v>16</v>
      </c>
      <c r="G430" s="7" t="s">
        <v>21</v>
      </c>
      <c r="H430" s="13">
        <f t="shared" si="24"/>
        <v>432</v>
      </c>
      <c r="I430" s="7" t="str">
        <f t="shared" si="25"/>
        <v>Norte</v>
      </c>
      <c r="J430" s="7" t="str">
        <f t="shared" si="26"/>
        <v>RJ</v>
      </c>
      <c r="K430" t="str">
        <f t="shared" si="27"/>
        <v>21</v>
      </c>
    </row>
    <row r="431" spans="1:11">
      <c r="A431" s="11">
        <v>430</v>
      </c>
      <c r="B431" s="7" t="s">
        <v>39</v>
      </c>
      <c r="C431" s="7">
        <v>71984614289</v>
      </c>
      <c r="D431" s="7">
        <v>2</v>
      </c>
      <c r="E431" s="12">
        <v>44238</v>
      </c>
      <c r="F431" s="7" t="s">
        <v>11</v>
      </c>
      <c r="G431" s="7" t="s">
        <v>34</v>
      </c>
      <c r="H431" s="13">
        <f t="shared" si="24"/>
        <v>45</v>
      </c>
      <c r="I431" s="7" t="str">
        <f t="shared" si="25"/>
        <v>Sul</v>
      </c>
      <c r="J431" s="7" t="str">
        <f t="shared" si="26"/>
        <v>BA</v>
      </c>
      <c r="K431" t="str">
        <f t="shared" si="27"/>
        <v>71</v>
      </c>
    </row>
    <row r="432" spans="1:11">
      <c r="A432" s="11">
        <v>431</v>
      </c>
      <c r="B432" s="7" t="s">
        <v>232</v>
      </c>
      <c r="C432" s="7">
        <v>21998685599</v>
      </c>
      <c r="D432" s="7">
        <v>2</v>
      </c>
      <c r="E432" s="12">
        <v>44238</v>
      </c>
      <c r="F432" s="7" t="s">
        <v>11</v>
      </c>
      <c r="G432" s="7" t="s">
        <v>34</v>
      </c>
      <c r="H432" s="13">
        <f t="shared" si="24"/>
        <v>45</v>
      </c>
      <c r="I432" s="7" t="str">
        <f t="shared" si="25"/>
        <v>Sul</v>
      </c>
      <c r="J432" s="7" t="str">
        <f t="shared" si="26"/>
        <v>RJ</v>
      </c>
      <c r="K432" t="str">
        <f t="shared" si="27"/>
        <v>21</v>
      </c>
    </row>
    <row r="433" spans="1:11">
      <c r="A433" s="11">
        <v>432</v>
      </c>
      <c r="B433" s="7" t="s">
        <v>56</v>
      </c>
      <c r="C433" s="7">
        <v>51965774763</v>
      </c>
      <c r="D433" s="7">
        <v>2</v>
      </c>
      <c r="E433" s="12">
        <v>44238</v>
      </c>
      <c r="F433" s="7" t="s">
        <v>11</v>
      </c>
      <c r="G433" s="7" t="s">
        <v>19</v>
      </c>
      <c r="H433" s="13">
        <f t="shared" si="24"/>
        <v>45</v>
      </c>
      <c r="I433" s="7" t="str">
        <f t="shared" si="25"/>
        <v>Sul</v>
      </c>
      <c r="J433" s="7" t="str">
        <f t="shared" si="26"/>
        <v>RS</v>
      </c>
      <c r="K433" t="str">
        <f t="shared" si="27"/>
        <v>51</v>
      </c>
    </row>
    <row r="434" spans="1:11">
      <c r="A434" s="11">
        <v>433</v>
      </c>
      <c r="B434" s="7" t="s">
        <v>17</v>
      </c>
      <c r="C434" s="7">
        <v>51972775969</v>
      </c>
      <c r="D434" s="7">
        <v>3</v>
      </c>
      <c r="E434" s="12">
        <v>44238</v>
      </c>
      <c r="F434" s="7" t="s">
        <v>18</v>
      </c>
      <c r="G434" s="7" t="s">
        <v>30</v>
      </c>
      <c r="H434" s="13">
        <f t="shared" si="24"/>
        <v>135</v>
      </c>
      <c r="I434" s="7" t="str">
        <f t="shared" si="25"/>
        <v>Norte</v>
      </c>
      <c r="J434" s="7" t="str">
        <f t="shared" si="26"/>
        <v>RS</v>
      </c>
      <c r="K434" t="str">
        <f t="shared" si="27"/>
        <v>51</v>
      </c>
    </row>
    <row r="435" spans="1:11">
      <c r="A435" s="11">
        <v>434</v>
      </c>
      <c r="B435" s="7" t="s">
        <v>127</v>
      </c>
      <c r="C435" s="7">
        <v>41964250914</v>
      </c>
      <c r="D435" s="7">
        <v>1</v>
      </c>
      <c r="E435" s="12">
        <v>44238</v>
      </c>
      <c r="F435" s="7" t="s">
        <v>14</v>
      </c>
      <c r="G435" s="7" t="s">
        <v>30</v>
      </c>
      <c r="H435" s="13">
        <f t="shared" si="24"/>
        <v>90</v>
      </c>
      <c r="I435" s="7" t="str">
        <f t="shared" si="25"/>
        <v>Norte</v>
      </c>
      <c r="J435" s="7" t="str">
        <f t="shared" si="26"/>
        <v>PR</v>
      </c>
      <c r="K435" t="str">
        <f t="shared" si="27"/>
        <v>41</v>
      </c>
    </row>
    <row r="436" spans="1:11">
      <c r="A436" s="11">
        <v>435</v>
      </c>
      <c r="B436" s="7" t="s">
        <v>106</v>
      </c>
      <c r="C436" s="7">
        <v>24988780979</v>
      </c>
      <c r="D436" s="7">
        <v>3</v>
      </c>
      <c r="E436" s="12">
        <v>44238</v>
      </c>
      <c r="F436" s="7" t="s">
        <v>16</v>
      </c>
      <c r="G436" s="7" t="s">
        <v>12</v>
      </c>
      <c r="H436" s="13">
        <f t="shared" si="24"/>
        <v>324</v>
      </c>
      <c r="I436" s="7" t="str">
        <f t="shared" si="25"/>
        <v>Norte</v>
      </c>
      <c r="J436" s="7" t="str">
        <f t="shared" si="26"/>
        <v>RJ</v>
      </c>
      <c r="K436" t="str">
        <f t="shared" si="27"/>
        <v>24</v>
      </c>
    </row>
    <row r="437" spans="1:11">
      <c r="A437" s="11">
        <v>436</v>
      </c>
      <c r="B437" s="7" t="s">
        <v>275</v>
      </c>
      <c r="C437" s="7">
        <v>19992470500</v>
      </c>
      <c r="D437" s="7">
        <v>2</v>
      </c>
      <c r="E437" s="12">
        <v>44238</v>
      </c>
      <c r="F437" s="7" t="s">
        <v>18</v>
      </c>
      <c r="G437" s="7" t="s">
        <v>28</v>
      </c>
      <c r="H437" s="13">
        <f t="shared" si="24"/>
        <v>90</v>
      </c>
      <c r="I437" s="7" t="str">
        <f t="shared" si="25"/>
        <v>Norte</v>
      </c>
      <c r="J437" s="7" t="str">
        <f t="shared" si="26"/>
        <v>SP</v>
      </c>
      <c r="K437" t="str">
        <f t="shared" si="27"/>
        <v>19</v>
      </c>
    </row>
    <row r="438" spans="1:11">
      <c r="A438" s="11">
        <v>437</v>
      </c>
      <c r="B438" s="7" t="s">
        <v>105</v>
      </c>
      <c r="C438" s="7">
        <v>79996776895</v>
      </c>
      <c r="D438" s="7">
        <v>4</v>
      </c>
      <c r="E438" s="12">
        <v>44238</v>
      </c>
      <c r="F438" s="7" t="s">
        <v>18</v>
      </c>
      <c r="G438" s="7" t="s">
        <v>19</v>
      </c>
      <c r="H438" s="13">
        <f t="shared" si="24"/>
        <v>180</v>
      </c>
      <c r="I438" s="7" t="str">
        <f t="shared" si="25"/>
        <v>Norte</v>
      </c>
      <c r="J438" s="7" t="str">
        <f t="shared" si="26"/>
        <v>SE</v>
      </c>
      <c r="K438" t="str">
        <f t="shared" si="27"/>
        <v>79</v>
      </c>
    </row>
    <row r="439" spans="1:11">
      <c r="A439" s="11">
        <v>438</v>
      </c>
      <c r="B439" s="7" t="s">
        <v>48</v>
      </c>
      <c r="C439" s="7">
        <v>71993699014</v>
      </c>
      <c r="D439" s="7">
        <v>1</v>
      </c>
      <c r="E439" s="12">
        <v>44238</v>
      </c>
      <c r="F439" s="7" t="s">
        <v>25</v>
      </c>
      <c r="G439" s="7" t="s">
        <v>28</v>
      </c>
      <c r="H439" s="13">
        <f t="shared" si="24"/>
        <v>35</v>
      </c>
      <c r="I439" s="7" t="str">
        <f t="shared" si="25"/>
        <v>Norte</v>
      </c>
      <c r="J439" s="7" t="str">
        <f t="shared" si="26"/>
        <v>BA</v>
      </c>
      <c r="K439" t="str">
        <f t="shared" si="27"/>
        <v>71</v>
      </c>
    </row>
    <row r="440" spans="1:11">
      <c r="A440" s="11">
        <v>439</v>
      </c>
      <c r="B440" s="7" t="s">
        <v>276</v>
      </c>
      <c r="C440" s="7">
        <v>35999242138</v>
      </c>
      <c r="D440" s="7">
        <v>3</v>
      </c>
      <c r="E440" s="12">
        <v>44238</v>
      </c>
      <c r="F440" s="7" t="s">
        <v>23</v>
      </c>
      <c r="G440" s="7" t="s">
        <v>30</v>
      </c>
      <c r="H440" s="13">
        <f t="shared" si="24"/>
        <v>243</v>
      </c>
      <c r="I440" s="7" t="str">
        <f t="shared" si="25"/>
        <v>Sul</v>
      </c>
      <c r="J440" s="7" t="str">
        <f t="shared" si="26"/>
        <v>MG</v>
      </c>
      <c r="K440" t="str">
        <f t="shared" si="27"/>
        <v>35</v>
      </c>
    </row>
    <row r="441" spans="1:11">
      <c r="A441" s="11">
        <v>440</v>
      </c>
      <c r="B441" s="7" t="s">
        <v>277</v>
      </c>
      <c r="C441" s="7">
        <v>21999979370</v>
      </c>
      <c r="D441" s="7">
        <v>4</v>
      </c>
      <c r="E441" s="12">
        <v>44238</v>
      </c>
      <c r="F441" s="7" t="s">
        <v>55</v>
      </c>
      <c r="G441" s="7" t="s">
        <v>19</v>
      </c>
      <c r="H441" s="13">
        <f t="shared" si="24"/>
        <v>90</v>
      </c>
      <c r="I441" s="7" t="str">
        <f t="shared" si="25"/>
        <v>Norte</v>
      </c>
      <c r="J441" s="7" t="str">
        <f t="shared" si="26"/>
        <v>RJ</v>
      </c>
      <c r="K441" t="str">
        <f t="shared" si="27"/>
        <v>21</v>
      </c>
    </row>
    <row r="442" spans="1:11">
      <c r="A442" s="11">
        <v>441</v>
      </c>
      <c r="B442" s="7" t="s">
        <v>266</v>
      </c>
      <c r="C442" s="7">
        <v>11969420973</v>
      </c>
      <c r="D442" s="7">
        <v>3</v>
      </c>
      <c r="E442" s="12">
        <v>44238</v>
      </c>
      <c r="F442" s="7" t="s">
        <v>27</v>
      </c>
      <c r="G442" s="7" t="s">
        <v>12</v>
      </c>
      <c r="H442" s="13">
        <f t="shared" si="24"/>
        <v>270</v>
      </c>
      <c r="I442" s="7" t="str">
        <f t="shared" si="25"/>
        <v>Norte</v>
      </c>
      <c r="J442" s="7" t="str">
        <f t="shared" si="26"/>
        <v>SP</v>
      </c>
      <c r="K442" t="str">
        <f t="shared" si="27"/>
        <v>11</v>
      </c>
    </row>
    <row r="443" spans="1:11">
      <c r="A443" s="11">
        <v>442</v>
      </c>
      <c r="B443" s="7" t="s">
        <v>12</v>
      </c>
      <c r="C443" s="7">
        <v>61981131656</v>
      </c>
      <c r="D443" s="7">
        <v>2</v>
      </c>
      <c r="E443" s="12">
        <v>44239</v>
      </c>
      <c r="F443" s="7" t="s">
        <v>18</v>
      </c>
      <c r="G443" s="7" t="s">
        <v>34</v>
      </c>
      <c r="H443" s="13">
        <f t="shared" si="24"/>
        <v>90</v>
      </c>
      <c r="I443" s="7" t="str">
        <f t="shared" si="25"/>
        <v>Norte</v>
      </c>
      <c r="J443" s="7" t="str">
        <f t="shared" si="26"/>
        <v>DF</v>
      </c>
      <c r="K443" t="str">
        <f t="shared" si="27"/>
        <v>61</v>
      </c>
    </row>
    <row r="444" spans="1:11">
      <c r="A444" s="11">
        <v>443</v>
      </c>
      <c r="B444" s="7" t="s">
        <v>278</v>
      </c>
      <c r="C444" s="7">
        <v>21998136931</v>
      </c>
      <c r="D444" s="7">
        <v>3</v>
      </c>
      <c r="E444" s="12">
        <v>44239</v>
      </c>
      <c r="F444" s="7" t="s">
        <v>53</v>
      </c>
      <c r="G444" s="7" t="s">
        <v>34</v>
      </c>
      <c r="H444" s="13">
        <f t="shared" si="24"/>
        <v>67.5</v>
      </c>
      <c r="I444" s="7" t="str">
        <f t="shared" si="25"/>
        <v>Norte</v>
      </c>
      <c r="J444" s="7" t="str">
        <f t="shared" si="26"/>
        <v>RJ</v>
      </c>
      <c r="K444" t="str">
        <f t="shared" si="27"/>
        <v>21</v>
      </c>
    </row>
    <row r="445" spans="1:11">
      <c r="A445" s="11">
        <v>444</v>
      </c>
      <c r="B445" s="7" t="s">
        <v>123</v>
      </c>
      <c r="C445" s="7">
        <v>91969002096</v>
      </c>
      <c r="D445" s="7">
        <v>1</v>
      </c>
      <c r="E445" s="12">
        <v>44239</v>
      </c>
      <c r="F445" s="7" t="s">
        <v>44</v>
      </c>
      <c r="G445" s="7" t="s">
        <v>19</v>
      </c>
      <c r="H445" s="13">
        <f t="shared" si="24"/>
        <v>50</v>
      </c>
      <c r="I445" s="7" t="str">
        <f t="shared" si="25"/>
        <v>Sul</v>
      </c>
      <c r="J445" s="7" t="str">
        <f t="shared" si="26"/>
        <v>PA</v>
      </c>
      <c r="K445" t="str">
        <f t="shared" si="27"/>
        <v>91</v>
      </c>
    </row>
    <row r="446" spans="1:11">
      <c r="A446" s="11">
        <v>445</v>
      </c>
      <c r="B446" s="7" t="s">
        <v>106</v>
      </c>
      <c r="C446" s="7">
        <v>41976083395</v>
      </c>
      <c r="D446" s="7">
        <v>2</v>
      </c>
      <c r="E446" s="12">
        <v>44239</v>
      </c>
      <c r="F446" s="7" t="s">
        <v>18</v>
      </c>
      <c r="G446" s="7" t="s">
        <v>30</v>
      </c>
      <c r="H446" s="13">
        <f t="shared" si="24"/>
        <v>90</v>
      </c>
      <c r="I446" s="7" t="str">
        <f t="shared" si="25"/>
        <v>Norte</v>
      </c>
      <c r="J446" s="7" t="str">
        <f t="shared" si="26"/>
        <v>PR</v>
      </c>
      <c r="K446" t="str">
        <f t="shared" si="27"/>
        <v>41</v>
      </c>
    </row>
    <row r="447" spans="1:11">
      <c r="A447" s="11">
        <v>446</v>
      </c>
      <c r="B447" s="7" t="s">
        <v>230</v>
      </c>
      <c r="C447" s="7">
        <v>91978429769</v>
      </c>
      <c r="D447" s="7">
        <v>4</v>
      </c>
      <c r="E447" s="12">
        <v>44239</v>
      </c>
      <c r="F447" s="7" t="s">
        <v>11</v>
      </c>
      <c r="G447" s="7" t="s">
        <v>28</v>
      </c>
      <c r="H447" s="13">
        <f t="shared" si="24"/>
        <v>90</v>
      </c>
      <c r="I447" s="7" t="str">
        <f t="shared" si="25"/>
        <v>Sul</v>
      </c>
      <c r="J447" s="7" t="str">
        <f t="shared" si="26"/>
        <v>PA</v>
      </c>
      <c r="K447" t="str">
        <f t="shared" si="27"/>
        <v>91</v>
      </c>
    </row>
    <row r="448" spans="1:11">
      <c r="A448" s="11">
        <v>447</v>
      </c>
      <c r="B448" s="7" t="s">
        <v>183</v>
      </c>
      <c r="C448" s="7">
        <v>71991845642</v>
      </c>
      <c r="D448" s="7">
        <v>3</v>
      </c>
      <c r="E448" s="12">
        <v>44239</v>
      </c>
      <c r="F448" s="7" t="s">
        <v>18</v>
      </c>
      <c r="G448" s="7" t="s">
        <v>21</v>
      </c>
      <c r="H448" s="13">
        <f t="shared" si="24"/>
        <v>135</v>
      </c>
      <c r="I448" s="7" t="str">
        <f t="shared" si="25"/>
        <v>Norte</v>
      </c>
      <c r="J448" s="7" t="str">
        <f t="shared" si="26"/>
        <v>BA</v>
      </c>
      <c r="K448" t="str">
        <f t="shared" si="27"/>
        <v>71</v>
      </c>
    </row>
    <row r="449" spans="1:11">
      <c r="A449" s="11">
        <v>448</v>
      </c>
      <c r="B449" s="7" t="s">
        <v>62</v>
      </c>
      <c r="C449" s="7">
        <v>81987540048</v>
      </c>
      <c r="D449" s="7">
        <v>3</v>
      </c>
      <c r="E449" s="12">
        <v>44240</v>
      </c>
      <c r="F449" s="7" t="s">
        <v>11</v>
      </c>
      <c r="G449" s="7" t="s">
        <v>19</v>
      </c>
      <c r="H449" s="13">
        <f t="shared" si="24"/>
        <v>67.5</v>
      </c>
      <c r="I449" s="7" t="str">
        <f t="shared" si="25"/>
        <v>Sul</v>
      </c>
      <c r="J449" s="7" t="str">
        <f t="shared" si="26"/>
        <v>PE</v>
      </c>
      <c r="K449" t="str">
        <f t="shared" si="27"/>
        <v>81</v>
      </c>
    </row>
    <row r="450" spans="1:11">
      <c r="A450" s="11">
        <v>449</v>
      </c>
      <c r="B450" s="7" t="s">
        <v>220</v>
      </c>
      <c r="C450" s="7">
        <v>11983831217</v>
      </c>
      <c r="D450" s="7">
        <v>3</v>
      </c>
      <c r="E450" s="12">
        <v>44240</v>
      </c>
      <c r="F450" s="7" t="s">
        <v>11</v>
      </c>
      <c r="G450" s="7" t="s">
        <v>19</v>
      </c>
      <c r="H450" s="13">
        <f t="shared" ref="H450:H513" si="28">D450*VLOOKUP(F450,tabela_passeio,3,FALSE)*IF(D450&gt;1,90%,100%)</f>
        <v>67.5</v>
      </c>
      <c r="I450" s="7" t="str">
        <f t="shared" ref="I450:I513" si="29">VLOOKUP(F450,tabela_passeio,2,FALSE)</f>
        <v>Sul</v>
      </c>
      <c r="J450" s="7" t="str">
        <f t="shared" ref="J450:J513" si="30">VLOOKUP(LEFT(C450,2)*1,tabela_DDD,3,FALSE)</f>
        <v>SP</v>
      </c>
      <c r="K450" t="str">
        <f t="shared" si="27"/>
        <v>11</v>
      </c>
    </row>
    <row r="451" spans="1:11">
      <c r="A451" s="11">
        <v>450</v>
      </c>
      <c r="B451" s="7" t="s">
        <v>199</v>
      </c>
      <c r="C451" s="7">
        <v>32999354763</v>
      </c>
      <c r="D451" s="7">
        <v>4</v>
      </c>
      <c r="E451" s="12">
        <v>44240</v>
      </c>
      <c r="F451" s="7" t="s">
        <v>18</v>
      </c>
      <c r="G451" s="7" t="s">
        <v>30</v>
      </c>
      <c r="H451" s="13">
        <f t="shared" si="28"/>
        <v>180</v>
      </c>
      <c r="I451" s="7" t="str">
        <f t="shared" si="29"/>
        <v>Norte</v>
      </c>
      <c r="J451" s="7" t="str">
        <f t="shared" si="30"/>
        <v>MG</v>
      </c>
      <c r="K451" t="str">
        <f t="shared" ref="K451:K514" si="31">LEFT(C451,2)</f>
        <v>32</v>
      </c>
    </row>
    <row r="452" spans="1:11">
      <c r="A452" s="11">
        <v>451</v>
      </c>
      <c r="B452" s="7" t="s">
        <v>56</v>
      </c>
      <c r="C452" s="7">
        <v>41969081627</v>
      </c>
      <c r="D452" s="7">
        <v>3</v>
      </c>
      <c r="E452" s="12">
        <v>44240</v>
      </c>
      <c r="F452" s="7" t="s">
        <v>16</v>
      </c>
      <c r="G452" s="7" t="s">
        <v>30</v>
      </c>
      <c r="H452" s="13">
        <f t="shared" si="28"/>
        <v>324</v>
      </c>
      <c r="I452" s="7" t="str">
        <f t="shared" si="29"/>
        <v>Norte</v>
      </c>
      <c r="J452" s="7" t="str">
        <f t="shared" si="30"/>
        <v>PR</v>
      </c>
      <c r="K452" t="str">
        <f t="shared" si="31"/>
        <v>41</v>
      </c>
    </row>
    <row r="453" spans="1:11">
      <c r="A453" s="11">
        <v>452</v>
      </c>
      <c r="B453" s="7" t="s">
        <v>169</v>
      </c>
      <c r="C453" s="7">
        <v>27992369764</v>
      </c>
      <c r="D453" s="7">
        <v>2</v>
      </c>
      <c r="E453" s="12">
        <v>44240</v>
      </c>
      <c r="F453" s="7" t="s">
        <v>14</v>
      </c>
      <c r="G453" s="7" t="s">
        <v>30</v>
      </c>
      <c r="H453" s="13">
        <f t="shared" si="28"/>
        <v>162</v>
      </c>
      <c r="I453" s="7" t="str">
        <f t="shared" si="29"/>
        <v>Norte</v>
      </c>
      <c r="J453" s="7" t="str">
        <f t="shared" si="30"/>
        <v>ES</v>
      </c>
      <c r="K453" t="str">
        <f t="shared" si="31"/>
        <v>27</v>
      </c>
    </row>
    <row r="454" spans="1:11">
      <c r="A454" s="11">
        <v>453</v>
      </c>
      <c r="B454" s="7" t="s">
        <v>279</v>
      </c>
      <c r="C454" s="7">
        <v>11971444227</v>
      </c>
      <c r="D454" s="7">
        <v>2</v>
      </c>
      <c r="E454" s="12">
        <v>44240</v>
      </c>
      <c r="F454" s="7" t="s">
        <v>18</v>
      </c>
      <c r="G454" s="7" t="s">
        <v>30</v>
      </c>
      <c r="H454" s="13">
        <f t="shared" si="28"/>
        <v>90</v>
      </c>
      <c r="I454" s="7" t="str">
        <f t="shared" si="29"/>
        <v>Norte</v>
      </c>
      <c r="J454" s="7" t="str">
        <f t="shared" si="30"/>
        <v>SP</v>
      </c>
      <c r="K454" t="str">
        <f t="shared" si="31"/>
        <v>11</v>
      </c>
    </row>
    <row r="455" spans="1:11">
      <c r="A455" s="11">
        <v>454</v>
      </c>
      <c r="B455" s="7" t="s">
        <v>280</v>
      </c>
      <c r="C455" s="7">
        <v>61985196672</v>
      </c>
      <c r="D455" s="7">
        <v>2</v>
      </c>
      <c r="E455" s="12">
        <v>44240</v>
      </c>
      <c r="F455" s="7" t="s">
        <v>18</v>
      </c>
      <c r="G455" s="7" t="s">
        <v>30</v>
      </c>
      <c r="H455" s="13">
        <f t="shared" si="28"/>
        <v>90</v>
      </c>
      <c r="I455" s="7" t="str">
        <f t="shared" si="29"/>
        <v>Norte</v>
      </c>
      <c r="J455" s="7" t="str">
        <f t="shared" si="30"/>
        <v>DF</v>
      </c>
      <c r="K455" t="str">
        <f t="shared" si="31"/>
        <v>61</v>
      </c>
    </row>
    <row r="456" spans="1:11">
      <c r="A456" s="11">
        <v>455</v>
      </c>
      <c r="B456" s="7" t="s">
        <v>281</v>
      </c>
      <c r="C456" s="7">
        <v>21999665977</v>
      </c>
      <c r="D456" s="7">
        <v>4</v>
      </c>
      <c r="E456" s="12">
        <v>44240</v>
      </c>
      <c r="F456" s="7" t="s">
        <v>14</v>
      </c>
      <c r="G456" s="7" t="s">
        <v>34</v>
      </c>
      <c r="H456" s="13">
        <f t="shared" si="28"/>
        <v>324</v>
      </c>
      <c r="I456" s="7" t="str">
        <f t="shared" si="29"/>
        <v>Norte</v>
      </c>
      <c r="J456" s="7" t="str">
        <f t="shared" si="30"/>
        <v>RJ</v>
      </c>
      <c r="K456" t="str">
        <f t="shared" si="31"/>
        <v>21</v>
      </c>
    </row>
    <row r="457" spans="1:11">
      <c r="A457" s="11">
        <v>456</v>
      </c>
      <c r="B457" s="7" t="s">
        <v>172</v>
      </c>
      <c r="C457" s="7">
        <v>21996974909</v>
      </c>
      <c r="D457" s="7">
        <v>4</v>
      </c>
      <c r="E457" s="12">
        <v>44240</v>
      </c>
      <c r="F457" s="7" t="s">
        <v>16</v>
      </c>
      <c r="G457" s="7" t="s">
        <v>12</v>
      </c>
      <c r="H457" s="13">
        <f t="shared" si="28"/>
        <v>432</v>
      </c>
      <c r="I457" s="7" t="str">
        <f t="shared" si="29"/>
        <v>Norte</v>
      </c>
      <c r="J457" s="7" t="str">
        <f t="shared" si="30"/>
        <v>RJ</v>
      </c>
      <c r="K457" t="str">
        <f t="shared" si="31"/>
        <v>21</v>
      </c>
    </row>
    <row r="458" spans="1:11">
      <c r="A458" s="11">
        <v>457</v>
      </c>
      <c r="B458" s="7" t="s">
        <v>169</v>
      </c>
      <c r="C458" s="7">
        <v>41971843181</v>
      </c>
      <c r="D458" s="7">
        <v>2</v>
      </c>
      <c r="E458" s="12">
        <v>44240</v>
      </c>
      <c r="F458" s="7" t="s">
        <v>44</v>
      </c>
      <c r="G458" s="7" t="s">
        <v>34</v>
      </c>
      <c r="H458" s="13">
        <f t="shared" si="28"/>
        <v>90</v>
      </c>
      <c r="I458" s="7" t="str">
        <f t="shared" si="29"/>
        <v>Sul</v>
      </c>
      <c r="J458" s="7" t="str">
        <f t="shared" si="30"/>
        <v>PR</v>
      </c>
      <c r="K458" t="str">
        <f t="shared" si="31"/>
        <v>41</v>
      </c>
    </row>
    <row r="459" spans="1:11">
      <c r="A459" s="11">
        <v>458</v>
      </c>
      <c r="B459" s="7" t="s">
        <v>64</v>
      </c>
      <c r="C459" s="7">
        <v>62998312184</v>
      </c>
      <c r="D459" s="7">
        <v>4</v>
      </c>
      <c r="E459" s="12">
        <v>44240</v>
      </c>
      <c r="F459" s="7" t="s">
        <v>44</v>
      </c>
      <c r="G459" s="7" t="s">
        <v>30</v>
      </c>
      <c r="H459" s="13">
        <f t="shared" si="28"/>
        <v>180</v>
      </c>
      <c r="I459" s="7" t="str">
        <f t="shared" si="29"/>
        <v>Sul</v>
      </c>
      <c r="J459" s="7" t="str">
        <f t="shared" si="30"/>
        <v>GO</v>
      </c>
      <c r="K459" t="str">
        <f t="shared" si="31"/>
        <v>62</v>
      </c>
    </row>
    <row r="460" spans="1:11">
      <c r="A460" s="11">
        <v>459</v>
      </c>
      <c r="B460" s="7" t="s">
        <v>232</v>
      </c>
      <c r="C460" s="7">
        <v>21988687680</v>
      </c>
      <c r="D460" s="7">
        <v>3</v>
      </c>
      <c r="E460" s="12">
        <v>44240</v>
      </c>
      <c r="F460" s="7" t="s">
        <v>63</v>
      </c>
      <c r="G460" s="7" t="s">
        <v>19</v>
      </c>
      <c r="H460" s="13">
        <f t="shared" si="28"/>
        <v>270</v>
      </c>
      <c r="I460" s="7" t="str">
        <f t="shared" si="29"/>
        <v>Sul</v>
      </c>
      <c r="J460" s="7" t="str">
        <f t="shared" si="30"/>
        <v>RJ</v>
      </c>
      <c r="K460" t="str">
        <f t="shared" si="31"/>
        <v>21</v>
      </c>
    </row>
    <row r="461" spans="1:11">
      <c r="A461" s="11">
        <v>460</v>
      </c>
      <c r="B461" s="7" t="s">
        <v>282</v>
      </c>
      <c r="C461" s="7">
        <v>21979539442</v>
      </c>
      <c r="D461" s="7">
        <v>2</v>
      </c>
      <c r="E461" s="12">
        <v>44240</v>
      </c>
      <c r="F461" s="7" t="s">
        <v>55</v>
      </c>
      <c r="G461" s="7" t="s">
        <v>28</v>
      </c>
      <c r="H461" s="13">
        <f t="shared" si="28"/>
        <v>45</v>
      </c>
      <c r="I461" s="7" t="str">
        <f t="shared" si="29"/>
        <v>Norte</v>
      </c>
      <c r="J461" s="7" t="str">
        <f t="shared" si="30"/>
        <v>RJ</v>
      </c>
      <c r="K461" t="str">
        <f t="shared" si="31"/>
        <v>21</v>
      </c>
    </row>
    <row r="462" spans="1:11">
      <c r="A462" s="11">
        <v>461</v>
      </c>
      <c r="B462" s="7" t="s">
        <v>227</v>
      </c>
      <c r="C462" s="7">
        <v>83987794192</v>
      </c>
      <c r="D462" s="7">
        <v>3</v>
      </c>
      <c r="E462" s="12">
        <v>44240</v>
      </c>
      <c r="F462" s="7" t="s">
        <v>16</v>
      </c>
      <c r="G462" s="7" t="s">
        <v>28</v>
      </c>
      <c r="H462" s="13">
        <f t="shared" si="28"/>
        <v>324</v>
      </c>
      <c r="I462" s="7" t="str">
        <f t="shared" si="29"/>
        <v>Norte</v>
      </c>
      <c r="J462" s="7" t="str">
        <f t="shared" si="30"/>
        <v>PB</v>
      </c>
      <c r="K462" t="str">
        <f t="shared" si="31"/>
        <v>83</v>
      </c>
    </row>
    <row r="463" spans="1:11">
      <c r="A463" s="11">
        <v>462</v>
      </c>
      <c r="B463" s="7" t="s">
        <v>257</v>
      </c>
      <c r="C463" s="7">
        <v>81969081849</v>
      </c>
      <c r="D463" s="7">
        <v>2</v>
      </c>
      <c r="E463" s="12">
        <v>44240</v>
      </c>
      <c r="F463" s="7" t="s">
        <v>40</v>
      </c>
      <c r="G463" s="7" t="s">
        <v>19</v>
      </c>
      <c r="H463" s="13">
        <f t="shared" si="28"/>
        <v>144</v>
      </c>
      <c r="I463" s="7" t="str">
        <f t="shared" si="29"/>
        <v>Sul</v>
      </c>
      <c r="J463" s="7" t="str">
        <f t="shared" si="30"/>
        <v>PE</v>
      </c>
      <c r="K463" t="str">
        <f t="shared" si="31"/>
        <v>81</v>
      </c>
    </row>
    <row r="464" spans="1:11">
      <c r="A464" s="11">
        <v>463</v>
      </c>
      <c r="B464" s="7" t="s">
        <v>283</v>
      </c>
      <c r="C464" s="7">
        <v>81996963487</v>
      </c>
      <c r="D464" s="7">
        <v>1</v>
      </c>
      <c r="E464" s="12">
        <v>44240</v>
      </c>
      <c r="F464" s="7" t="s">
        <v>11</v>
      </c>
      <c r="G464" s="7" t="s">
        <v>19</v>
      </c>
      <c r="H464" s="13">
        <f t="shared" si="28"/>
        <v>25</v>
      </c>
      <c r="I464" s="7" t="str">
        <f t="shared" si="29"/>
        <v>Sul</v>
      </c>
      <c r="J464" s="7" t="str">
        <f t="shared" si="30"/>
        <v>PE</v>
      </c>
      <c r="K464" t="str">
        <f t="shared" si="31"/>
        <v>81</v>
      </c>
    </row>
    <row r="465" spans="1:11">
      <c r="A465" s="11">
        <v>464</v>
      </c>
      <c r="B465" s="7" t="s">
        <v>284</v>
      </c>
      <c r="C465" s="7">
        <v>11965149551</v>
      </c>
      <c r="D465" s="7">
        <v>1</v>
      </c>
      <c r="E465" s="12">
        <v>44240</v>
      </c>
      <c r="F465" s="7" t="s">
        <v>63</v>
      </c>
      <c r="G465" s="7" t="s">
        <v>19</v>
      </c>
      <c r="H465" s="13">
        <f t="shared" si="28"/>
        <v>100</v>
      </c>
      <c r="I465" s="7" t="str">
        <f t="shared" si="29"/>
        <v>Sul</v>
      </c>
      <c r="J465" s="7" t="str">
        <f t="shared" si="30"/>
        <v>SP</v>
      </c>
      <c r="K465" t="str">
        <f t="shared" si="31"/>
        <v>11</v>
      </c>
    </row>
    <row r="466" spans="1:11">
      <c r="A466" s="11">
        <v>465</v>
      </c>
      <c r="B466" s="7" t="s">
        <v>230</v>
      </c>
      <c r="C466" s="7">
        <v>61994862184</v>
      </c>
      <c r="D466" s="7">
        <v>3</v>
      </c>
      <c r="E466" s="12">
        <v>44240</v>
      </c>
      <c r="F466" s="7" t="s">
        <v>27</v>
      </c>
      <c r="G466" s="7" t="s">
        <v>28</v>
      </c>
      <c r="H466" s="13">
        <f t="shared" si="28"/>
        <v>270</v>
      </c>
      <c r="I466" s="7" t="str">
        <f t="shared" si="29"/>
        <v>Norte</v>
      </c>
      <c r="J466" s="7" t="str">
        <f t="shared" si="30"/>
        <v>DF</v>
      </c>
      <c r="K466" t="str">
        <f t="shared" si="31"/>
        <v>61</v>
      </c>
    </row>
    <row r="467" spans="1:11">
      <c r="A467" s="11">
        <v>466</v>
      </c>
      <c r="B467" s="7" t="s">
        <v>21</v>
      </c>
      <c r="C467" s="7">
        <v>21967514909</v>
      </c>
      <c r="D467" s="7">
        <v>4</v>
      </c>
      <c r="E467" s="12">
        <v>44240</v>
      </c>
      <c r="F467" s="7" t="s">
        <v>23</v>
      </c>
      <c r="G467" s="7" t="s">
        <v>19</v>
      </c>
      <c r="H467" s="13">
        <f t="shared" si="28"/>
        <v>324</v>
      </c>
      <c r="I467" s="7" t="str">
        <f t="shared" si="29"/>
        <v>Sul</v>
      </c>
      <c r="J467" s="7" t="str">
        <f t="shared" si="30"/>
        <v>RJ</v>
      </c>
      <c r="K467" t="str">
        <f t="shared" si="31"/>
        <v>21</v>
      </c>
    </row>
    <row r="468" spans="1:11">
      <c r="A468" s="11">
        <v>467</v>
      </c>
      <c r="B468" s="7" t="s">
        <v>17</v>
      </c>
      <c r="C468" s="7">
        <v>21999890095</v>
      </c>
      <c r="D468" s="7">
        <v>1</v>
      </c>
      <c r="E468" s="12">
        <v>44241</v>
      </c>
      <c r="F468" s="7" t="s">
        <v>18</v>
      </c>
      <c r="G468" s="7" t="s">
        <v>12</v>
      </c>
      <c r="H468" s="13">
        <f t="shared" si="28"/>
        <v>50</v>
      </c>
      <c r="I468" s="7" t="str">
        <f t="shared" si="29"/>
        <v>Norte</v>
      </c>
      <c r="J468" s="7" t="str">
        <f t="shared" si="30"/>
        <v>RJ</v>
      </c>
      <c r="K468" t="str">
        <f t="shared" si="31"/>
        <v>21</v>
      </c>
    </row>
    <row r="469" spans="1:11">
      <c r="A469" s="11">
        <v>468</v>
      </c>
      <c r="B469" s="7" t="s">
        <v>50</v>
      </c>
      <c r="C469" s="7">
        <v>21989852184</v>
      </c>
      <c r="D469" s="7">
        <v>1</v>
      </c>
      <c r="E469" s="12">
        <v>44241</v>
      </c>
      <c r="F469" s="7" t="s">
        <v>14</v>
      </c>
      <c r="G469" s="7" t="s">
        <v>30</v>
      </c>
      <c r="H469" s="13">
        <f t="shared" si="28"/>
        <v>90</v>
      </c>
      <c r="I469" s="7" t="str">
        <f t="shared" si="29"/>
        <v>Norte</v>
      </c>
      <c r="J469" s="7" t="str">
        <f t="shared" si="30"/>
        <v>RJ</v>
      </c>
      <c r="K469" t="str">
        <f t="shared" si="31"/>
        <v>21</v>
      </c>
    </row>
    <row r="470" spans="1:11">
      <c r="A470" s="11">
        <v>469</v>
      </c>
      <c r="B470" s="7" t="s">
        <v>285</v>
      </c>
      <c r="C470" s="7">
        <v>35999637504</v>
      </c>
      <c r="D470" s="7">
        <v>4</v>
      </c>
      <c r="E470" s="12">
        <v>44241</v>
      </c>
      <c r="F470" s="7" t="s">
        <v>14</v>
      </c>
      <c r="G470" s="7" t="s">
        <v>19</v>
      </c>
      <c r="H470" s="13">
        <f t="shared" si="28"/>
        <v>324</v>
      </c>
      <c r="I470" s="7" t="str">
        <f t="shared" si="29"/>
        <v>Norte</v>
      </c>
      <c r="J470" s="7" t="str">
        <f t="shared" si="30"/>
        <v>MG</v>
      </c>
      <c r="K470" t="str">
        <f t="shared" si="31"/>
        <v>35</v>
      </c>
    </row>
    <row r="471" spans="1:11">
      <c r="A471" s="11">
        <v>470</v>
      </c>
      <c r="B471" s="7" t="s">
        <v>51</v>
      </c>
      <c r="C471" s="7">
        <v>41967206500</v>
      </c>
      <c r="D471" s="7">
        <v>1</v>
      </c>
      <c r="E471" s="12">
        <v>44241</v>
      </c>
      <c r="F471" s="7" t="s">
        <v>16</v>
      </c>
      <c r="G471" s="7" t="s">
        <v>19</v>
      </c>
      <c r="H471" s="13">
        <f t="shared" si="28"/>
        <v>120</v>
      </c>
      <c r="I471" s="7" t="str">
        <f t="shared" si="29"/>
        <v>Norte</v>
      </c>
      <c r="J471" s="7" t="str">
        <f t="shared" si="30"/>
        <v>PR</v>
      </c>
      <c r="K471" t="str">
        <f t="shared" si="31"/>
        <v>41</v>
      </c>
    </row>
    <row r="472" spans="1:11">
      <c r="A472" s="11">
        <v>471</v>
      </c>
      <c r="B472" s="7" t="s">
        <v>189</v>
      </c>
      <c r="C472" s="7">
        <v>21998569120</v>
      </c>
      <c r="D472" s="7">
        <v>4</v>
      </c>
      <c r="E472" s="12">
        <v>44241</v>
      </c>
      <c r="F472" s="7" t="s">
        <v>38</v>
      </c>
      <c r="G472" s="7" t="s">
        <v>21</v>
      </c>
      <c r="H472" s="13">
        <f t="shared" si="28"/>
        <v>180</v>
      </c>
      <c r="I472" s="7" t="str">
        <f t="shared" si="29"/>
        <v>Sul</v>
      </c>
      <c r="J472" s="7" t="str">
        <f t="shared" si="30"/>
        <v>RJ</v>
      </c>
      <c r="K472" t="str">
        <f t="shared" si="31"/>
        <v>21</v>
      </c>
    </row>
    <row r="473" spans="1:11">
      <c r="A473" s="11">
        <v>472</v>
      </c>
      <c r="B473" s="7" t="s">
        <v>47</v>
      </c>
      <c r="C473" s="7">
        <v>81991046738</v>
      </c>
      <c r="D473" s="7">
        <v>1</v>
      </c>
      <c r="E473" s="12">
        <v>44242</v>
      </c>
      <c r="F473" s="7" t="s">
        <v>11</v>
      </c>
      <c r="G473" s="7" t="s">
        <v>30</v>
      </c>
      <c r="H473" s="13">
        <f t="shared" si="28"/>
        <v>25</v>
      </c>
      <c r="I473" s="7" t="str">
        <f t="shared" si="29"/>
        <v>Sul</v>
      </c>
      <c r="J473" s="7" t="str">
        <f t="shared" si="30"/>
        <v>PE</v>
      </c>
      <c r="K473" t="str">
        <f t="shared" si="31"/>
        <v>81</v>
      </c>
    </row>
    <row r="474" spans="1:11">
      <c r="A474" s="11">
        <v>473</v>
      </c>
      <c r="B474" s="7" t="s">
        <v>286</v>
      </c>
      <c r="C474" s="7">
        <v>31980637429</v>
      </c>
      <c r="D474" s="7">
        <v>2</v>
      </c>
      <c r="E474" s="12">
        <v>44242</v>
      </c>
      <c r="F474" s="7" t="s">
        <v>14</v>
      </c>
      <c r="G474" s="7" t="s">
        <v>12</v>
      </c>
      <c r="H474" s="13">
        <f t="shared" si="28"/>
        <v>162</v>
      </c>
      <c r="I474" s="7" t="str">
        <f t="shared" si="29"/>
        <v>Norte</v>
      </c>
      <c r="J474" s="7" t="str">
        <f t="shared" si="30"/>
        <v>MG</v>
      </c>
      <c r="K474" t="str">
        <f t="shared" si="31"/>
        <v>31</v>
      </c>
    </row>
    <row r="475" spans="1:11">
      <c r="A475" s="11">
        <v>474</v>
      </c>
      <c r="B475" s="7" t="s">
        <v>231</v>
      </c>
      <c r="C475" s="7">
        <v>21996013551</v>
      </c>
      <c r="D475" s="7">
        <v>3</v>
      </c>
      <c r="E475" s="12">
        <v>44242</v>
      </c>
      <c r="F475" s="7" t="s">
        <v>16</v>
      </c>
      <c r="G475" s="7" t="s">
        <v>19</v>
      </c>
      <c r="H475" s="13">
        <f t="shared" si="28"/>
        <v>324</v>
      </c>
      <c r="I475" s="7" t="str">
        <f t="shared" si="29"/>
        <v>Norte</v>
      </c>
      <c r="J475" s="7" t="str">
        <f t="shared" si="30"/>
        <v>RJ</v>
      </c>
      <c r="K475" t="str">
        <f t="shared" si="31"/>
        <v>21</v>
      </c>
    </row>
    <row r="476" spans="1:11">
      <c r="A476" s="11">
        <v>475</v>
      </c>
      <c r="B476" s="7" t="s">
        <v>229</v>
      </c>
      <c r="C476" s="7">
        <v>21985744454</v>
      </c>
      <c r="D476" s="7">
        <v>4</v>
      </c>
      <c r="E476" s="12">
        <v>44242</v>
      </c>
      <c r="F476" s="7" t="s">
        <v>18</v>
      </c>
      <c r="G476" s="7" t="s">
        <v>19</v>
      </c>
      <c r="H476" s="13">
        <f t="shared" si="28"/>
        <v>180</v>
      </c>
      <c r="I476" s="7" t="str">
        <f t="shared" si="29"/>
        <v>Norte</v>
      </c>
      <c r="J476" s="7" t="str">
        <f t="shared" si="30"/>
        <v>RJ</v>
      </c>
      <c r="K476" t="str">
        <f t="shared" si="31"/>
        <v>21</v>
      </c>
    </row>
    <row r="477" spans="1:11">
      <c r="A477" s="11">
        <v>476</v>
      </c>
      <c r="B477" s="7" t="s">
        <v>287</v>
      </c>
      <c r="C477" s="7">
        <v>21969352078</v>
      </c>
      <c r="D477" s="7">
        <v>4</v>
      </c>
      <c r="E477" s="12">
        <v>44242</v>
      </c>
      <c r="F477" s="7" t="s">
        <v>16</v>
      </c>
      <c r="G477" s="7" t="s">
        <v>12</v>
      </c>
      <c r="H477" s="13">
        <f t="shared" si="28"/>
        <v>432</v>
      </c>
      <c r="I477" s="7" t="str">
        <f t="shared" si="29"/>
        <v>Norte</v>
      </c>
      <c r="J477" s="7" t="str">
        <f t="shared" si="30"/>
        <v>RJ</v>
      </c>
      <c r="K477" t="str">
        <f t="shared" si="31"/>
        <v>21</v>
      </c>
    </row>
    <row r="478" spans="1:11">
      <c r="A478" s="11">
        <v>477</v>
      </c>
      <c r="B478" s="7" t="s">
        <v>288</v>
      </c>
      <c r="C478" s="7">
        <v>11989579868</v>
      </c>
      <c r="D478" s="7">
        <v>3</v>
      </c>
      <c r="E478" s="12">
        <v>44242</v>
      </c>
      <c r="F478" s="7" t="s">
        <v>18</v>
      </c>
      <c r="G478" s="7" t="s">
        <v>34</v>
      </c>
      <c r="H478" s="13">
        <f t="shared" si="28"/>
        <v>135</v>
      </c>
      <c r="I478" s="7" t="str">
        <f t="shared" si="29"/>
        <v>Norte</v>
      </c>
      <c r="J478" s="7" t="str">
        <f t="shared" si="30"/>
        <v>SP</v>
      </c>
      <c r="K478" t="str">
        <f t="shared" si="31"/>
        <v>11</v>
      </c>
    </row>
    <row r="479" spans="1:11">
      <c r="A479" s="11">
        <v>478</v>
      </c>
      <c r="B479" s="7" t="s">
        <v>137</v>
      </c>
      <c r="C479" s="7">
        <v>71968695915</v>
      </c>
      <c r="D479" s="7">
        <v>2</v>
      </c>
      <c r="E479" s="12">
        <v>44242</v>
      </c>
      <c r="F479" s="7" t="s">
        <v>14</v>
      </c>
      <c r="G479" s="7" t="s">
        <v>28</v>
      </c>
      <c r="H479" s="13">
        <f t="shared" si="28"/>
        <v>162</v>
      </c>
      <c r="I479" s="7" t="str">
        <f t="shared" si="29"/>
        <v>Norte</v>
      </c>
      <c r="J479" s="7" t="str">
        <f t="shared" si="30"/>
        <v>BA</v>
      </c>
      <c r="K479" t="str">
        <f t="shared" si="31"/>
        <v>71</v>
      </c>
    </row>
    <row r="480" spans="1:11">
      <c r="A480" s="11">
        <v>479</v>
      </c>
      <c r="B480" s="7" t="s">
        <v>75</v>
      </c>
      <c r="C480" s="7">
        <v>21999199039</v>
      </c>
      <c r="D480" s="7">
        <v>4</v>
      </c>
      <c r="E480" s="12">
        <v>44242</v>
      </c>
      <c r="F480" s="7" t="s">
        <v>16</v>
      </c>
      <c r="G480" s="7" t="s">
        <v>19</v>
      </c>
      <c r="H480" s="13">
        <f t="shared" si="28"/>
        <v>432</v>
      </c>
      <c r="I480" s="7" t="str">
        <f t="shared" si="29"/>
        <v>Norte</v>
      </c>
      <c r="J480" s="7" t="str">
        <f t="shared" si="30"/>
        <v>RJ</v>
      </c>
      <c r="K480" t="str">
        <f t="shared" si="31"/>
        <v>21</v>
      </c>
    </row>
    <row r="481" spans="1:11">
      <c r="A481" s="11">
        <v>480</v>
      </c>
      <c r="B481" s="7" t="s">
        <v>289</v>
      </c>
      <c r="C481" s="7">
        <v>35999188984</v>
      </c>
      <c r="D481" s="7">
        <v>3</v>
      </c>
      <c r="E481" s="12">
        <v>44242</v>
      </c>
      <c r="F481" s="7" t="s">
        <v>27</v>
      </c>
      <c r="G481" s="7" t="s">
        <v>19</v>
      </c>
      <c r="H481" s="13">
        <f t="shared" si="28"/>
        <v>270</v>
      </c>
      <c r="I481" s="7" t="str">
        <f t="shared" si="29"/>
        <v>Norte</v>
      </c>
      <c r="J481" s="7" t="str">
        <f t="shared" si="30"/>
        <v>MG</v>
      </c>
      <c r="K481" t="str">
        <f t="shared" si="31"/>
        <v>35</v>
      </c>
    </row>
    <row r="482" spans="1:11">
      <c r="A482" s="11">
        <v>481</v>
      </c>
      <c r="B482" s="7" t="s">
        <v>57</v>
      </c>
      <c r="C482" s="7">
        <v>71985978568</v>
      </c>
      <c r="D482" s="7">
        <v>1</v>
      </c>
      <c r="E482" s="12">
        <v>44242</v>
      </c>
      <c r="F482" s="7" t="s">
        <v>18</v>
      </c>
      <c r="G482" s="7" t="s">
        <v>12</v>
      </c>
      <c r="H482" s="13">
        <f t="shared" si="28"/>
        <v>50</v>
      </c>
      <c r="I482" s="7" t="str">
        <f t="shared" si="29"/>
        <v>Norte</v>
      </c>
      <c r="J482" s="7" t="str">
        <f t="shared" si="30"/>
        <v>BA</v>
      </c>
      <c r="K482" t="str">
        <f t="shared" si="31"/>
        <v>71</v>
      </c>
    </row>
    <row r="483" spans="1:11">
      <c r="A483" s="11">
        <v>482</v>
      </c>
      <c r="B483" s="7" t="s">
        <v>290</v>
      </c>
      <c r="C483" s="7">
        <v>61991436255</v>
      </c>
      <c r="D483" s="7">
        <v>2</v>
      </c>
      <c r="E483" s="12">
        <v>44242</v>
      </c>
      <c r="F483" s="7" t="s">
        <v>23</v>
      </c>
      <c r="G483" s="7" t="s">
        <v>12</v>
      </c>
      <c r="H483" s="13">
        <f t="shared" si="28"/>
        <v>162</v>
      </c>
      <c r="I483" s="7" t="str">
        <f t="shared" si="29"/>
        <v>Sul</v>
      </c>
      <c r="J483" s="7" t="str">
        <f t="shared" si="30"/>
        <v>DF</v>
      </c>
      <c r="K483" t="str">
        <f t="shared" si="31"/>
        <v>61</v>
      </c>
    </row>
    <row r="484" spans="1:11">
      <c r="A484" s="11">
        <v>483</v>
      </c>
      <c r="B484" s="7" t="s">
        <v>291</v>
      </c>
      <c r="C484" s="7">
        <v>11964050678</v>
      </c>
      <c r="D484" s="7">
        <v>3</v>
      </c>
      <c r="E484" s="12">
        <v>44242</v>
      </c>
      <c r="F484" s="7" t="s">
        <v>16</v>
      </c>
      <c r="G484" s="7" t="s">
        <v>34</v>
      </c>
      <c r="H484" s="13">
        <f t="shared" si="28"/>
        <v>324</v>
      </c>
      <c r="I484" s="7" t="str">
        <f t="shared" si="29"/>
        <v>Norte</v>
      </c>
      <c r="J484" s="7" t="str">
        <f t="shared" si="30"/>
        <v>SP</v>
      </c>
      <c r="K484" t="str">
        <f t="shared" si="31"/>
        <v>11</v>
      </c>
    </row>
    <row r="485" spans="1:11">
      <c r="A485" s="11">
        <v>484</v>
      </c>
      <c r="B485" s="7" t="s">
        <v>264</v>
      </c>
      <c r="C485" s="7">
        <v>21997334289</v>
      </c>
      <c r="D485" s="7">
        <v>4</v>
      </c>
      <c r="E485" s="12">
        <v>44242</v>
      </c>
      <c r="F485" s="7" t="s">
        <v>53</v>
      </c>
      <c r="G485" s="7" t="s">
        <v>12</v>
      </c>
      <c r="H485" s="13">
        <f t="shared" si="28"/>
        <v>90</v>
      </c>
      <c r="I485" s="7" t="str">
        <f t="shared" si="29"/>
        <v>Norte</v>
      </c>
      <c r="J485" s="7" t="str">
        <f t="shared" si="30"/>
        <v>RJ</v>
      </c>
      <c r="K485" t="str">
        <f t="shared" si="31"/>
        <v>21</v>
      </c>
    </row>
    <row r="486" spans="1:11">
      <c r="A486" s="11">
        <v>485</v>
      </c>
      <c r="B486" s="7" t="s">
        <v>292</v>
      </c>
      <c r="C486" s="7">
        <v>81964991627</v>
      </c>
      <c r="D486" s="7">
        <v>4</v>
      </c>
      <c r="E486" s="12">
        <v>44242</v>
      </c>
      <c r="F486" s="7" t="s">
        <v>44</v>
      </c>
      <c r="G486" s="7" t="s">
        <v>12</v>
      </c>
      <c r="H486" s="13">
        <f t="shared" si="28"/>
        <v>180</v>
      </c>
      <c r="I486" s="7" t="str">
        <f t="shared" si="29"/>
        <v>Sul</v>
      </c>
      <c r="J486" s="7" t="str">
        <f t="shared" si="30"/>
        <v>PE</v>
      </c>
      <c r="K486" t="str">
        <f t="shared" si="31"/>
        <v>81</v>
      </c>
    </row>
    <row r="487" spans="1:11">
      <c r="A487" s="11">
        <v>486</v>
      </c>
      <c r="B487" s="7" t="s">
        <v>293</v>
      </c>
      <c r="C487" s="7">
        <v>62996425152</v>
      </c>
      <c r="D487" s="7">
        <v>1</v>
      </c>
      <c r="E487" s="12">
        <v>44242</v>
      </c>
      <c r="F487" s="7" t="s">
        <v>14</v>
      </c>
      <c r="G487" s="7" t="s">
        <v>28</v>
      </c>
      <c r="H487" s="13">
        <f t="shared" si="28"/>
        <v>90</v>
      </c>
      <c r="I487" s="7" t="str">
        <f t="shared" si="29"/>
        <v>Norte</v>
      </c>
      <c r="J487" s="7" t="str">
        <f t="shared" si="30"/>
        <v>GO</v>
      </c>
      <c r="K487" t="str">
        <f t="shared" si="31"/>
        <v>62</v>
      </c>
    </row>
    <row r="488" spans="1:11">
      <c r="A488" s="11">
        <v>487</v>
      </c>
      <c r="B488" s="7" t="s">
        <v>46</v>
      </c>
      <c r="C488" s="7">
        <v>11965868630</v>
      </c>
      <c r="D488" s="7">
        <v>3</v>
      </c>
      <c r="E488" s="12">
        <v>44243</v>
      </c>
      <c r="F488" s="7" t="s">
        <v>11</v>
      </c>
      <c r="G488" s="7" t="s">
        <v>34</v>
      </c>
      <c r="H488" s="13">
        <f t="shared" si="28"/>
        <v>67.5</v>
      </c>
      <c r="I488" s="7" t="str">
        <f t="shared" si="29"/>
        <v>Sul</v>
      </c>
      <c r="J488" s="7" t="str">
        <f t="shared" si="30"/>
        <v>SP</v>
      </c>
      <c r="K488" t="str">
        <f t="shared" si="31"/>
        <v>11</v>
      </c>
    </row>
    <row r="489" spans="1:11">
      <c r="A489" s="11">
        <v>488</v>
      </c>
      <c r="B489" s="7" t="s">
        <v>47</v>
      </c>
      <c r="C489" s="7">
        <v>35999245050</v>
      </c>
      <c r="D489" s="7">
        <v>1</v>
      </c>
      <c r="E489" s="12">
        <v>44243</v>
      </c>
      <c r="F489" s="7" t="s">
        <v>14</v>
      </c>
      <c r="G489" s="7" t="s">
        <v>21</v>
      </c>
      <c r="H489" s="13">
        <f t="shared" si="28"/>
        <v>90</v>
      </c>
      <c r="I489" s="7" t="str">
        <f t="shared" si="29"/>
        <v>Norte</v>
      </c>
      <c r="J489" s="7" t="str">
        <f t="shared" si="30"/>
        <v>MG</v>
      </c>
      <c r="K489" t="str">
        <f t="shared" si="31"/>
        <v>35</v>
      </c>
    </row>
    <row r="490" spans="1:11">
      <c r="A490" s="11">
        <v>489</v>
      </c>
      <c r="B490" s="7" t="s">
        <v>294</v>
      </c>
      <c r="C490" s="7">
        <v>19981294949</v>
      </c>
      <c r="D490" s="7">
        <v>3</v>
      </c>
      <c r="E490" s="12">
        <v>44243</v>
      </c>
      <c r="F490" s="7" t="s">
        <v>44</v>
      </c>
      <c r="G490" s="7" t="s">
        <v>34</v>
      </c>
      <c r="H490" s="13">
        <f t="shared" si="28"/>
        <v>135</v>
      </c>
      <c r="I490" s="7" t="str">
        <f t="shared" si="29"/>
        <v>Sul</v>
      </c>
      <c r="J490" s="7" t="str">
        <f t="shared" si="30"/>
        <v>SP</v>
      </c>
      <c r="K490" t="str">
        <f t="shared" si="31"/>
        <v>19</v>
      </c>
    </row>
    <row r="491" spans="1:11">
      <c r="A491" s="11">
        <v>490</v>
      </c>
      <c r="B491" s="7" t="s">
        <v>131</v>
      </c>
      <c r="C491" s="7">
        <v>71980413305</v>
      </c>
      <c r="D491" s="7">
        <v>3</v>
      </c>
      <c r="E491" s="12">
        <v>44243</v>
      </c>
      <c r="F491" s="7" t="s">
        <v>23</v>
      </c>
      <c r="G491" s="7" t="s">
        <v>21</v>
      </c>
      <c r="H491" s="13">
        <f t="shared" si="28"/>
        <v>243</v>
      </c>
      <c r="I491" s="7" t="str">
        <f t="shared" si="29"/>
        <v>Sul</v>
      </c>
      <c r="J491" s="7" t="str">
        <f t="shared" si="30"/>
        <v>BA</v>
      </c>
      <c r="K491" t="str">
        <f t="shared" si="31"/>
        <v>71</v>
      </c>
    </row>
    <row r="492" spans="1:11">
      <c r="A492" s="11">
        <v>491</v>
      </c>
      <c r="B492" s="7" t="s">
        <v>99</v>
      </c>
      <c r="C492" s="7">
        <v>21993294415</v>
      </c>
      <c r="D492" s="7">
        <v>1</v>
      </c>
      <c r="E492" s="12">
        <v>44243</v>
      </c>
      <c r="F492" s="7" t="s">
        <v>16</v>
      </c>
      <c r="G492" s="7" t="s">
        <v>30</v>
      </c>
      <c r="H492" s="13">
        <f t="shared" si="28"/>
        <v>120</v>
      </c>
      <c r="I492" s="7" t="str">
        <f t="shared" si="29"/>
        <v>Norte</v>
      </c>
      <c r="J492" s="7" t="str">
        <f t="shared" si="30"/>
        <v>RJ</v>
      </c>
      <c r="K492" t="str">
        <f t="shared" si="31"/>
        <v>21</v>
      </c>
    </row>
    <row r="493" spans="1:11">
      <c r="A493" s="11">
        <v>492</v>
      </c>
      <c r="B493" s="7" t="s">
        <v>295</v>
      </c>
      <c r="C493" s="7">
        <v>11970516555</v>
      </c>
      <c r="D493" s="7">
        <v>3</v>
      </c>
      <c r="E493" s="12">
        <v>44243</v>
      </c>
      <c r="F493" s="7" t="s">
        <v>27</v>
      </c>
      <c r="G493" s="7" t="s">
        <v>30</v>
      </c>
      <c r="H493" s="13">
        <f t="shared" si="28"/>
        <v>270</v>
      </c>
      <c r="I493" s="7" t="str">
        <f t="shared" si="29"/>
        <v>Norte</v>
      </c>
      <c r="J493" s="7" t="str">
        <f t="shared" si="30"/>
        <v>SP</v>
      </c>
      <c r="K493" t="str">
        <f t="shared" si="31"/>
        <v>11</v>
      </c>
    </row>
    <row r="494" spans="1:11">
      <c r="A494" s="11">
        <v>493</v>
      </c>
      <c r="B494" s="7" t="s">
        <v>46</v>
      </c>
      <c r="C494" s="7">
        <v>11989309779</v>
      </c>
      <c r="D494" s="7">
        <v>4</v>
      </c>
      <c r="E494" s="12">
        <v>44243</v>
      </c>
      <c r="F494" s="7" t="s">
        <v>55</v>
      </c>
      <c r="G494" s="7" t="s">
        <v>28</v>
      </c>
      <c r="H494" s="13">
        <f t="shared" si="28"/>
        <v>90</v>
      </c>
      <c r="I494" s="7" t="str">
        <f t="shared" si="29"/>
        <v>Norte</v>
      </c>
      <c r="J494" s="7" t="str">
        <f t="shared" si="30"/>
        <v>SP</v>
      </c>
      <c r="K494" t="str">
        <f t="shared" si="31"/>
        <v>11</v>
      </c>
    </row>
    <row r="495" spans="1:11">
      <c r="A495" s="11">
        <v>494</v>
      </c>
      <c r="B495" s="7" t="s">
        <v>41</v>
      </c>
      <c r="C495" s="7">
        <v>71980183923</v>
      </c>
      <c r="D495" s="7">
        <v>1</v>
      </c>
      <c r="E495" s="12">
        <v>44243</v>
      </c>
      <c r="F495" s="7" t="s">
        <v>38</v>
      </c>
      <c r="G495" s="7" t="s">
        <v>12</v>
      </c>
      <c r="H495" s="13">
        <f t="shared" si="28"/>
        <v>50</v>
      </c>
      <c r="I495" s="7" t="str">
        <f t="shared" si="29"/>
        <v>Sul</v>
      </c>
      <c r="J495" s="7" t="str">
        <f t="shared" si="30"/>
        <v>BA</v>
      </c>
      <c r="K495" t="str">
        <f t="shared" si="31"/>
        <v>71</v>
      </c>
    </row>
    <row r="496" spans="1:11">
      <c r="A496" s="11">
        <v>495</v>
      </c>
      <c r="B496" s="7" t="s">
        <v>296</v>
      </c>
      <c r="C496" s="7">
        <v>61975481418</v>
      </c>
      <c r="D496" s="7">
        <v>3</v>
      </c>
      <c r="E496" s="12">
        <v>44244</v>
      </c>
      <c r="F496" s="7" t="s">
        <v>11</v>
      </c>
      <c r="G496" s="7" t="s">
        <v>30</v>
      </c>
      <c r="H496" s="13">
        <f t="shared" si="28"/>
        <v>67.5</v>
      </c>
      <c r="I496" s="7" t="str">
        <f t="shared" si="29"/>
        <v>Sul</v>
      </c>
      <c r="J496" s="7" t="str">
        <f t="shared" si="30"/>
        <v>DF</v>
      </c>
      <c r="K496" t="str">
        <f t="shared" si="31"/>
        <v>61</v>
      </c>
    </row>
    <row r="497" spans="1:11">
      <c r="A497" s="11">
        <v>496</v>
      </c>
      <c r="B497" s="7" t="s">
        <v>241</v>
      </c>
      <c r="C497" s="7">
        <v>41976767438</v>
      </c>
      <c r="D497" s="7">
        <v>3</v>
      </c>
      <c r="E497" s="12">
        <v>44244</v>
      </c>
      <c r="F497" s="7" t="s">
        <v>11</v>
      </c>
      <c r="G497" s="7" t="s">
        <v>30</v>
      </c>
      <c r="H497" s="13">
        <f t="shared" si="28"/>
        <v>67.5</v>
      </c>
      <c r="I497" s="7" t="str">
        <f t="shared" si="29"/>
        <v>Sul</v>
      </c>
      <c r="J497" s="7" t="str">
        <f t="shared" si="30"/>
        <v>PR</v>
      </c>
      <c r="K497" t="str">
        <f t="shared" si="31"/>
        <v>41</v>
      </c>
    </row>
    <row r="498" spans="1:11">
      <c r="A498" s="11">
        <v>497</v>
      </c>
      <c r="B498" s="7" t="s">
        <v>125</v>
      </c>
      <c r="C498" s="7">
        <v>85988428889</v>
      </c>
      <c r="D498" s="7">
        <v>4</v>
      </c>
      <c r="E498" s="12">
        <v>44244</v>
      </c>
      <c r="F498" s="7" t="s">
        <v>18</v>
      </c>
      <c r="G498" s="7" t="s">
        <v>30</v>
      </c>
      <c r="H498" s="13">
        <f t="shared" si="28"/>
        <v>180</v>
      </c>
      <c r="I498" s="7" t="str">
        <f t="shared" si="29"/>
        <v>Norte</v>
      </c>
      <c r="J498" s="7" t="str">
        <f t="shared" si="30"/>
        <v>CE</v>
      </c>
      <c r="K498" t="str">
        <f t="shared" si="31"/>
        <v>85</v>
      </c>
    </row>
    <row r="499" spans="1:11">
      <c r="A499" s="11">
        <v>498</v>
      </c>
      <c r="B499" s="7" t="s">
        <v>17</v>
      </c>
      <c r="C499" s="7">
        <v>31967339079</v>
      </c>
      <c r="D499" s="7">
        <v>4</v>
      </c>
      <c r="E499" s="12">
        <v>44244</v>
      </c>
      <c r="F499" s="7" t="s">
        <v>18</v>
      </c>
      <c r="G499" s="7" t="s">
        <v>12</v>
      </c>
      <c r="H499" s="13">
        <f t="shared" si="28"/>
        <v>180</v>
      </c>
      <c r="I499" s="7" t="str">
        <f t="shared" si="29"/>
        <v>Norte</v>
      </c>
      <c r="J499" s="7" t="str">
        <f t="shared" si="30"/>
        <v>MG</v>
      </c>
      <c r="K499" t="str">
        <f t="shared" si="31"/>
        <v>31</v>
      </c>
    </row>
    <row r="500" spans="1:11">
      <c r="A500" s="11">
        <v>499</v>
      </c>
      <c r="B500" s="7" t="s">
        <v>297</v>
      </c>
      <c r="C500" s="7">
        <v>21999028568</v>
      </c>
      <c r="D500" s="7">
        <v>3</v>
      </c>
      <c r="E500" s="12">
        <v>44244</v>
      </c>
      <c r="F500" s="7" t="s">
        <v>14</v>
      </c>
      <c r="G500" s="7" t="s">
        <v>30</v>
      </c>
      <c r="H500" s="13">
        <f t="shared" si="28"/>
        <v>243</v>
      </c>
      <c r="I500" s="7" t="str">
        <f t="shared" si="29"/>
        <v>Norte</v>
      </c>
      <c r="J500" s="7" t="str">
        <f t="shared" si="30"/>
        <v>RJ</v>
      </c>
      <c r="K500" t="str">
        <f t="shared" si="31"/>
        <v>21</v>
      </c>
    </row>
    <row r="501" spans="1:11">
      <c r="A501" s="11">
        <v>500</v>
      </c>
      <c r="B501" s="7" t="s">
        <v>266</v>
      </c>
      <c r="C501" s="7">
        <v>41973600907</v>
      </c>
      <c r="D501" s="7">
        <v>3</v>
      </c>
      <c r="E501" s="12">
        <v>44244</v>
      </c>
      <c r="F501" s="7" t="s">
        <v>14</v>
      </c>
      <c r="G501" s="7" t="s">
        <v>30</v>
      </c>
      <c r="H501" s="13">
        <f t="shared" si="28"/>
        <v>243</v>
      </c>
      <c r="I501" s="7" t="str">
        <f t="shared" si="29"/>
        <v>Norte</v>
      </c>
      <c r="J501" s="7" t="str">
        <f t="shared" si="30"/>
        <v>PR</v>
      </c>
      <c r="K501" t="str">
        <f t="shared" si="31"/>
        <v>41</v>
      </c>
    </row>
    <row r="502" spans="1:11">
      <c r="A502" s="11">
        <v>501</v>
      </c>
      <c r="B502" s="7" t="s">
        <v>21</v>
      </c>
      <c r="C502" s="7">
        <v>51987821978</v>
      </c>
      <c r="D502" s="7">
        <v>6</v>
      </c>
      <c r="E502" s="12">
        <v>44244</v>
      </c>
      <c r="F502" s="7" t="s">
        <v>16</v>
      </c>
      <c r="G502" s="7" t="s">
        <v>19</v>
      </c>
      <c r="H502" s="13">
        <f t="shared" si="28"/>
        <v>648</v>
      </c>
      <c r="I502" s="7" t="str">
        <f t="shared" si="29"/>
        <v>Norte</v>
      </c>
      <c r="J502" s="7" t="str">
        <f t="shared" si="30"/>
        <v>RS</v>
      </c>
      <c r="K502" t="str">
        <f t="shared" si="31"/>
        <v>51</v>
      </c>
    </row>
    <row r="503" spans="1:11">
      <c r="A503" s="11">
        <v>502</v>
      </c>
      <c r="B503" s="7" t="s">
        <v>85</v>
      </c>
      <c r="C503" s="7">
        <v>21997665693</v>
      </c>
      <c r="D503" s="7">
        <v>1</v>
      </c>
      <c r="E503" s="12">
        <v>44244</v>
      </c>
      <c r="F503" s="7" t="s">
        <v>44</v>
      </c>
      <c r="G503" s="7" t="s">
        <v>21</v>
      </c>
      <c r="H503" s="13">
        <f t="shared" si="28"/>
        <v>50</v>
      </c>
      <c r="I503" s="7" t="str">
        <f t="shared" si="29"/>
        <v>Sul</v>
      </c>
      <c r="J503" s="7" t="str">
        <f t="shared" si="30"/>
        <v>RJ</v>
      </c>
      <c r="K503" t="str">
        <f t="shared" si="31"/>
        <v>21</v>
      </c>
    </row>
    <row r="504" spans="1:11">
      <c r="A504" s="11">
        <v>503</v>
      </c>
      <c r="B504" s="7" t="s">
        <v>298</v>
      </c>
      <c r="C504" s="7">
        <v>41991526669</v>
      </c>
      <c r="D504" s="7">
        <v>4</v>
      </c>
      <c r="E504" s="12">
        <v>44244</v>
      </c>
      <c r="F504" s="7" t="s">
        <v>55</v>
      </c>
      <c r="G504" s="7" t="s">
        <v>34</v>
      </c>
      <c r="H504" s="13">
        <f t="shared" si="28"/>
        <v>90</v>
      </c>
      <c r="I504" s="7" t="str">
        <f t="shared" si="29"/>
        <v>Norte</v>
      </c>
      <c r="J504" s="7" t="str">
        <f t="shared" si="30"/>
        <v>PR</v>
      </c>
      <c r="K504" t="str">
        <f t="shared" si="31"/>
        <v>41</v>
      </c>
    </row>
    <row r="505" spans="1:11">
      <c r="A505" s="11">
        <v>504</v>
      </c>
      <c r="B505" s="7" t="s">
        <v>299</v>
      </c>
      <c r="C505" s="7">
        <v>71982644724</v>
      </c>
      <c r="D505" s="7">
        <v>1</v>
      </c>
      <c r="E505" s="12">
        <v>44244</v>
      </c>
      <c r="F505" s="7" t="s">
        <v>16</v>
      </c>
      <c r="G505" s="7" t="s">
        <v>30</v>
      </c>
      <c r="H505" s="13">
        <f t="shared" si="28"/>
        <v>120</v>
      </c>
      <c r="I505" s="7" t="str">
        <f t="shared" si="29"/>
        <v>Norte</v>
      </c>
      <c r="J505" s="7" t="str">
        <f t="shared" si="30"/>
        <v>BA</v>
      </c>
      <c r="K505" t="str">
        <f t="shared" si="31"/>
        <v>71</v>
      </c>
    </row>
    <row r="506" spans="1:11">
      <c r="A506" s="11">
        <v>505</v>
      </c>
      <c r="B506" s="7" t="s">
        <v>300</v>
      </c>
      <c r="C506" s="7">
        <v>21985199828</v>
      </c>
      <c r="D506" s="7">
        <v>1</v>
      </c>
      <c r="E506" s="12">
        <v>44244</v>
      </c>
      <c r="F506" s="7" t="s">
        <v>55</v>
      </c>
      <c r="G506" s="7" t="s">
        <v>21</v>
      </c>
      <c r="H506" s="13">
        <f t="shared" si="28"/>
        <v>25</v>
      </c>
      <c r="I506" s="7" t="str">
        <f t="shared" si="29"/>
        <v>Norte</v>
      </c>
      <c r="J506" s="7" t="str">
        <f t="shared" si="30"/>
        <v>RJ</v>
      </c>
      <c r="K506" t="str">
        <f t="shared" si="31"/>
        <v>21</v>
      </c>
    </row>
    <row r="507" spans="1:11">
      <c r="A507" s="11">
        <v>506</v>
      </c>
      <c r="B507" s="7" t="s">
        <v>301</v>
      </c>
      <c r="C507" s="7">
        <v>91985047524</v>
      </c>
      <c r="D507" s="7">
        <v>1</v>
      </c>
      <c r="E507" s="12">
        <v>44245</v>
      </c>
      <c r="F507" s="7" t="s">
        <v>16</v>
      </c>
      <c r="G507" s="7" t="s">
        <v>12</v>
      </c>
      <c r="H507" s="13">
        <f t="shared" si="28"/>
        <v>120</v>
      </c>
      <c r="I507" s="7" t="str">
        <f t="shared" si="29"/>
        <v>Norte</v>
      </c>
      <c r="J507" s="7" t="str">
        <f t="shared" si="30"/>
        <v>PA</v>
      </c>
      <c r="K507" t="str">
        <f t="shared" si="31"/>
        <v>91</v>
      </c>
    </row>
    <row r="508" spans="1:11">
      <c r="A508" s="11">
        <v>507</v>
      </c>
      <c r="B508" s="7" t="s">
        <v>127</v>
      </c>
      <c r="C508" s="7">
        <v>84998526749</v>
      </c>
      <c r="D508" s="7">
        <v>4</v>
      </c>
      <c r="E508" s="12">
        <v>44245</v>
      </c>
      <c r="F508" s="7" t="s">
        <v>14</v>
      </c>
      <c r="G508" s="7" t="s">
        <v>30</v>
      </c>
      <c r="H508" s="13">
        <f t="shared" si="28"/>
        <v>324</v>
      </c>
      <c r="I508" s="7" t="str">
        <f t="shared" si="29"/>
        <v>Norte</v>
      </c>
      <c r="J508" s="7" t="str">
        <f t="shared" si="30"/>
        <v>RN</v>
      </c>
      <c r="K508" t="str">
        <f t="shared" si="31"/>
        <v>84</v>
      </c>
    </row>
    <row r="509" spans="1:11">
      <c r="A509" s="11">
        <v>508</v>
      </c>
      <c r="B509" s="7" t="s">
        <v>125</v>
      </c>
      <c r="C509" s="7">
        <v>21982850764</v>
      </c>
      <c r="D509" s="7">
        <v>2</v>
      </c>
      <c r="E509" s="12">
        <v>44245</v>
      </c>
      <c r="F509" s="7" t="s">
        <v>18</v>
      </c>
      <c r="G509" s="7" t="s">
        <v>19</v>
      </c>
      <c r="H509" s="13">
        <f t="shared" si="28"/>
        <v>90</v>
      </c>
      <c r="I509" s="7" t="str">
        <f t="shared" si="29"/>
        <v>Norte</v>
      </c>
      <c r="J509" s="7" t="str">
        <f t="shared" si="30"/>
        <v>RJ</v>
      </c>
      <c r="K509" t="str">
        <f t="shared" si="31"/>
        <v>21</v>
      </c>
    </row>
    <row r="510" spans="1:11">
      <c r="A510" s="11">
        <v>509</v>
      </c>
      <c r="B510" s="7" t="s">
        <v>302</v>
      </c>
      <c r="C510" s="7">
        <v>11973868903</v>
      </c>
      <c r="D510" s="7">
        <v>4</v>
      </c>
      <c r="E510" s="12">
        <v>44245</v>
      </c>
      <c r="F510" s="7" t="s">
        <v>18</v>
      </c>
      <c r="G510" s="7" t="s">
        <v>12</v>
      </c>
      <c r="H510" s="13">
        <f t="shared" si="28"/>
        <v>180</v>
      </c>
      <c r="I510" s="7" t="str">
        <f t="shared" si="29"/>
        <v>Norte</v>
      </c>
      <c r="J510" s="7" t="str">
        <f t="shared" si="30"/>
        <v>SP</v>
      </c>
      <c r="K510" t="str">
        <f t="shared" si="31"/>
        <v>11</v>
      </c>
    </row>
    <row r="511" spans="1:11">
      <c r="A511" s="11">
        <v>510</v>
      </c>
      <c r="B511" s="7" t="s">
        <v>196</v>
      </c>
      <c r="C511" s="7">
        <v>81968749779</v>
      </c>
      <c r="D511" s="7">
        <v>1</v>
      </c>
      <c r="E511" s="12">
        <v>44245</v>
      </c>
      <c r="F511" s="7" t="s">
        <v>18</v>
      </c>
      <c r="G511" s="7" t="s">
        <v>30</v>
      </c>
      <c r="H511" s="13">
        <f t="shared" si="28"/>
        <v>50</v>
      </c>
      <c r="I511" s="7" t="str">
        <f t="shared" si="29"/>
        <v>Norte</v>
      </c>
      <c r="J511" s="7" t="str">
        <f t="shared" si="30"/>
        <v>PE</v>
      </c>
      <c r="K511" t="str">
        <f t="shared" si="31"/>
        <v>81</v>
      </c>
    </row>
    <row r="512" spans="1:11">
      <c r="A512" s="11">
        <v>511</v>
      </c>
      <c r="B512" s="7" t="s">
        <v>56</v>
      </c>
      <c r="C512" s="7">
        <v>11981967976</v>
      </c>
      <c r="D512" s="7">
        <v>3</v>
      </c>
      <c r="E512" s="12">
        <v>44245</v>
      </c>
      <c r="F512" s="7" t="s">
        <v>18</v>
      </c>
      <c r="G512" s="7" t="s">
        <v>30</v>
      </c>
      <c r="H512" s="13">
        <f t="shared" si="28"/>
        <v>135</v>
      </c>
      <c r="I512" s="7" t="str">
        <f t="shared" si="29"/>
        <v>Norte</v>
      </c>
      <c r="J512" s="7" t="str">
        <f t="shared" si="30"/>
        <v>SP</v>
      </c>
      <c r="K512" t="str">
        <f t="shared" si="31"/>
        <v>11</v>
      </c>
    </row>
    <row r="513" spans="1:11">
      <c r="A513" s="11">
        <v>512</v>
      </c>
      <c r="B513" s="7" t="s">
        <v>56</v>
      </c>
      <c r="C513" s="7">
        <v>51983029056</v>
      </c>
      <c r="D513" s="7">
        <v>10</v>
      </c>
      <c r="E513" s="12">
        <v>44245</v>
      </c>
      <c r="F513" s="7" t="s">
        <v>14</v>
      </c>
      <c r="G513" s="7" t="s">
        <v>19</v>
      </c>
      <c r="H513" s="13">
        <f t="shared" si="28"/>
        <v>810</v>
      </c>
      <c r="I513" s="7" t="str">
        <f t="shared" si="29"/>
        <v>Norte</v>
      </c>
      <c r="J513" s="7" t="str">
        <f t="shared" si="30"/>
        <v>RS</v>
      </c>
      <c r="K513" t="str">
        <f t="shared" si="31"/>
        <v>51</v>
      </c>
    </row>
    <row r="514" spans="1:11">
      <c r="A514" s="11">
        <v>513</v>
      </c>
      <c r="B514" s="7" t="s">
        <v>89</v>
      </c>
      <c r="C514" s="7">
        <v>24981532836</v>
      </c>
      <c r="D514" s="7">
        <v>3</v>
      </c>
      <c r="E514" s="12">
        <v>44245</v>
      </c>
      <c r="F514" s="7" t="s">
        <v>14</v>
      </c>
      <c r="G514" s="7" t="s">
        <v>28</v>
      </c>
      <c r="H514" s="13">
        <f t="shared" ref="H514:H577" si="32">D514*VLOOKUP(F514,tabela_passeio,3,FALSE)*IF(D514&gt;1,90%,100%)</f>
        <v>243</v>
      </c>
      <c r="I514" s="7" t="str">
        <f t="shared" ref="I514:I577" si="33">VLOOKUP(F514,tabela_passeio,2,FALSE)</f>
        <v>Norte</v>
      </c>
      <c r="J514" s="7" t="str">
        <f t="shared" ref="J514:J577" si="34">VLOOKUP(LEFT(C514,2)*1,tabela_DDD,3,FALSE)</f>
        <v>RJ</v>
      </c>
      <c r="K514" t="str">
        <f t="shared" si="31"/>
        <v>24</v>
      </c>
    </row>
    <row r="515" spans="1:11">
      <c r="A515" s="11">
        <v>514</v>
      </c>
      <c r="B515" s="7" t="s">
        <v>50</v>
      </c>
      <c r="C515" s="7">
        <v>51976082478</v>
      </c>
      <c r="D515" s="7">
        <v>4</v>
      </c>
      <c r="E515" s="12">
        <v>44245</v>
      </c>
      <c r="F515" s="7" t="s">
        <v>53</v>
      </c>
      <c r="G515" s="7" t="s">
        <v>28</v>
      </c>
      <c r="H515" s="13">
        <f t="shared" si="32"/>
        <v>90</v>
      </c>
      <c r="I515" s="7" t="str">
        <f t="shared" si="33"/>
        <v>Norte</v>
      </c>
      <c r="J515" s="7" t="str">
        <f t="shared" si="34"/>
        <v>RS</v>
      </c>
      <c r="K515" t="str">
        <f t="shared" ref="K515:K578" si="35">LEFT(C515,2)</f>
        <v>51</v>
      </c>
    </row>
    <row r="516" spans="1:11">
      <c r="A516" s="11">
        <v>515</v>
      </c>
      <c r="B516" s="7" t="s">
        <v>303</v>
      </c>
      <c r="C516" s="7">
        <v>19983589715</v>
      </c>
      <c r="D516" s="7">
        <v>1</v>
      </c>
      <c r="E516" s="12">
        <v>44245</v>
      </c>
      <c r="F516" s="7" t="s">
        <v>40</v>
      </c>
      <c r="G516" s="7" t="s">
        <v>21</v>
      </c>
      <c r="H516" s="13">
        <f t="shared" si="32"/>
        <v>80</v>
      </c>
      <c r="I516" s="7" t="str">
        <f t="shared" si="33"/>
        <v>Sul</v>
      </c>
      <c r="J516" s="7" t="str">
        <f t="shared" si="34"/>
        <v>SP</v>
      </c>
      <c r="K516" t="str">
        <f t="shared" si="35"/>
        <v>19</v>
      </c>
    </row>
    <row r="517" spans="1:11">
      <c r="A517" s="11">
        <v>516</v>
      </c>
      <c r="B517" s="7" t="s">
        <v>304</v>
      </c>
      <c r="C517" s="7">
        <v>91980503935</v>
      </c>
      <c r="D517" s="7">
        <v>4</v>
      </c>
      <c r="E517" s="12">
        <v>44245</v>
      </c>
      <c r="F517" s="7" t="s">
        <v>53</v>
      </c>
      <c r="G517" s="7" t="s">
        <v>28</v>
      </c>
      <c r="H517" s="13">
        <f t="shared" si="32"/>
        <v>90</v>
      </c>
      <c r="I517" s="7" t="str">
        <f t="shared" si="33"/>
        <v>Norte</v>
      </c>
      <c r="J517" s="7" t="str">
        <f t="shared" si="34"/>
        <v>PA</v>
      </c>
      <c r="K517" t="str">
        <f t="shared" si="35"/>
        <v>91</v>
      </c>
    </row>
    <row r="518" spans="1:11">
      <c r="A518" s="11">
        <v>517</v>
      </c>
      <c r="B518" s="7" t="s">
        <v>46</v>
      </c>
      <c r="C518" s="7">
        <v>31979774900</v>
      </c>
      <c r="D518" s="7">
        <v>3</v>
      </c>
      <c r="E518" s="12">
        <v>44245</v>
      </c>
      <c r="F518" s="7" t="s">
        <v>53</v>
      </c>
      <c r="G518" s="7" t="s">
        <v>12</v>
      </c>
      <c r="H518" s="13">
        <f t="shared" si="32"/>
        <v>67.5</v>
      </c>
      <c r="I518" s="7" t="str">
        <f t="shared" si="33"/>
        <v>Norte</v>
      </c>
      <c r="J518" s="7" t="str">
        <f t="shared" si="34"/>
        <v>MG</v>
      </c>
      <c r="K518" t="str">
        <f t="shared" si="35"/>
        <v>31</v>
      </c>
    </row>
    <row r="519" spans="1:11">
      <c r="A519" s="11">
        <v>518</v>
      </c>
      <c r="B519" s="7" t="s">
        <v>305</v>
      </c>
      <c r="C519" s="7">
        <v>91993602836</v>
      </c>
      <c r="D519" s="7">
        <v>2</v>
      </c>
      <c r="E519" s="12">
        <v>44245</v>
      </c>
      <c r="F519" s="7" t="s">
        <v>16</v>
      </c>
      <c r="G519" s="7" t="s">
        <v>30</v>
      </c>
      <c r="H519" s="13">
        <f t="shared" si="32"/>
        <v>216</v>
      </c>
      <c r="I519" s="7" t="str">
        <f t="shared" si="33"/>
        <v>Norte</v>
      </c>
      <c r="J519" s="7" t="str">
        <f t="shared" si="34"/>
        <v>PA</v>
      </c>
      <c r="K519" t="str">
        <f t="shared" si="35"/>
        <v>91</v>
      </c>
    </row>
    <row r="520" spans="1:11">
      <c r="A520" s="11">
        <v>519</v>
      </c>
      <c r="B520" s="7" t="s">
        <v>306</v>
      </c>
      <c r="C520" s="7">
        <v>11973841088</v>
      </c>
      <c r="D520" s="7">
        <v>3</v>
      </c>
      <c r="E520" s="12">
        <v>44245</v>
      </c>
      <c r="F520" s="7" t="s">
        <v>40</v>
      </c>
      <c r="G520" s="7" t="s">
        <v>34</v>
      </c>
      <c r="H520" s="13">
        <f t="shared" si="32"/>
        <v>216</v>
      </c>
      <c r="I520" s="7" t="str">
        <f t="shared" si="33"/>
        <v>Sul</v>
      </c>
      <c r="J520" s="7" t="str">
        <f t="shared" si="34"/>
        <v>SP</v>
      </c>
      <c r="K520" t="str">
        <f t="shared" si="35"/>
        <v>11</v>
      </c>
    </row>
    <row r="521" spans="1:11">
      <c r="A521" s="11">
        <v>520</v>
      </c>
      <c r="B521" s="7" t="s">
        <v>238</v>
      </c>
      <c r="C521" s="7">
        <v>51991722760</v>
      </c>
      <c r="D521" s="7">
        <v>4</v>
      </c>
      <c r="E521" s="12">
        <v>44245</v>
      </c>
      <c r="F521" s="7" t="s">
        <v>36</v>
      </c>
      <c r="G521" s="7" t="s">
        <v>34</v>
      </c>
      <c r="H521" s="13">
        <f t="shared" si="32"/>
        <v>90</v>
      </c>
      <c r="I521" s="7" t="str">
        <f t="shared" si="33"/>
        <v>Norte</v>
      </c>
      <c r="J521" s="7" t="str">
        <f t="shared" si="34"/>
        <v>RS</v>
      </c>
      <c r="K521" t="str">
        <f t="shared" si="35"/>
        <v>51</v>
      </c>
    </row>
    <row r="522" spans="1:11">
      <c r="A522" s="11">
        <v>521</v>
      </c>
      <c r="B522" s="7" t="s">
        <v>256</v>
      </c>
      <c r="C522" s="7">
        <v>81972587524</v>
      </c>
      <c r="D522" s="7">
        <v>3</v>
      </c>
      <c r="E522" s="12">
        <v>44246</v>
      </c>
      <c r="F522" s="7" t="s">
        <v>11</v>
      </c>
      <c r="G522" s="7" t="s">
        <v>19</v>
      </c>
      <c r="H522" s="13">
        <f t="shared" si="32"/>
        <v>67.5</v>
      </c>
      <c r="I522" s="7" t="str">
        <f t="shared" si="33"/>
        <v>Sul</v>
      </c>
      <c r="J522" s="7" t="str">
        <f t="shared" si="34"/>
        <v>PE</v>
      </c>
      <c r="K522" t="str">
        <f t="shared" si="35"/>
        <v>81</v>
      </c>
    </row>
    <row r="523" spans="1:11">
      <c r="A523" s="11">
        <v>522</v>
      </c>
      <c r="B523" s="7" t="s">
        <v>69</v>
      </c>
      <c r="C523" s="7">
        <v>11989305446</v>
      </c>
      <c r="D523" s="7">
        <v>3</v>
      </c>
      <c r="E523" s="12">
        <v>44246</v>
      </c>
      <c r="F523" s="7" t="s">
        <v>11</v>
      </c>
      <c r="G523" s="7" t="s">
        <v>34</v>
      </c>
      <c r="H523" s="13">
        <f t="shared" si="32"/>
        <v>67.5</v>
      </c>
      <c r="I523" s="7" t="str">
        <f t="shared" si="33"/>
        <v>Sul</v>
      </c>
      <c r="J523" s="7" t="str">
        <f t="shared" si="34"/>
        <v>SP</v>
      </c>
      <c r="K523" t="str">
        <f t="shared" si="35"/>
        <v>11</v>
      </c>
    </row>
    <row r="524" spans="1:11">
      <c r="A524" s="11">
        <v>523</v>
      </c>
      <c r="B524" s="7" t="s">
        <v>307</v>
      </c>
      <c r="C524" s="7">
        <v>41969915008</v>
      </c>
      <c r="D524" s="7">
        <v>1</v>
      </c>
      <c r="E524" s="12">
        <v>44246</v>
      </c>
      <c r="F524" s="7" t="s">
        <v>18</v>
      </c>
      <c r="G524" s="7" t="s">
        <v>19</v>
      </c>
      <c r="H524" s="13">
        <f t="shared" si="32"/>
        <v>50</v>
      </c>
      <c r="I524" s="7" t="str">
        <f t="shared" si="33"/>
        <v>Norte</v>
      </c>
      <c r="J524" s="7" t="str">
        <f t="shared" si="34"/>
        <v>PR</v>
      </c>
      <c r="K524" t="str">
        <f t="shared" si="35"/>
        <v>41</v>
      </c>
    </row>
    <row r="525" spans="1:11">
      <c r="A525" s="11">
        <v>524</v>
      </c>
      <c r="B525" s="7" t="s">
        <v>308</v>
      </c>
      <c r="C525" s="7">
        <v>21997069494</v>
      </c>
      <c r="D525" s="7">
        <v>2</v>
      </c>
      <c r="E525" s="12">
        <v>44246</v>
      </c>
      <c r="F525" s="7" t="s">
        <v>14</v>
      </c>
      <c r="G525" s="7" t="s">
        <v>30</v>
      </c>
      <c r="H525" s="13">
        <f t="shared" si="32"/>
        <v>162</v>
      </c>
      <c r="I525" s="7" t="str">
        <f t="shared" si="33"/>
        <v>Norte</v>
      </c>
      <c r="J525" s="7" t="str">
        <f t="shared" si="34"/>
        <v>RJ</v>
      </c>
      <c r="K525" t="str">
        <f t="shared" si="35"/>
        <v>21</v>
      </c>
    </row>
    <row r="526" spans="1:11">
      <c r="A526" s="11">
        <v>525</v>
      </c>
      <c r="B526" s="7" t="s">
        <v>309</v>
      </c>
      <c r="C526" s="7">
        <v>71987204799</v>
      </c>
      <c r="D526" s="7">
        <v>4</v>
      </c>
      <c r="E526" s="12">
        <v>44246</v>
      </c>
      <c r="F526" s="7" t="s">
        <v>16</v>
      </c>
      <c r="G526" s="7" t="s">
        <v>34</v>
      </c>
      <c r="H526" s="13">
        <f t="shared" si="32"/>
        <v>432</v>
      </c>
      <c r="I526" s="7" t="str">
        <f t="shared" si="33"/>
        <v>Norte</v>
      </c>
      <c r="J526" s="7" t="str">
        <f t="shared" si="34"/>
        <v>BA</v>
      </c>
      <c r="K526" t="str">
        <f t="shared" si="35"/>
        <v>71</v>
      </c>
    </row>
    <row r="527" spans="1:11">
      <c r="A527" s="11">
        <v>526</v>
      </c>
      <c r="B527" s="7" t="s">
        <v>64</v>
      </c>
      <c r="C527" s="7">
        <v>81975858668</v>
      </c>
      <c r="D527" s="7">
        <v>4</v>
      </c>
      <c r="E527" s="12">
        <v>44246</v>
      </c>
      <c r="F527" s="7" t="s">
        <v>14</v>
      </c>
      <c r="G527" s="7" t="s">
        <v>12</v>
      </c>
      <c r="H527" s="13">
        <f t="shared" si="32"/>
        <v>324</v>
      </c>
      <c r="I527" s="7" t="str">
        <f t="shared" si="33"/>
        <v>Norte</v>
      </c>
      <c r="J527" s="7" t="str">
        <f t="shared" si="34"/>
        <v>PE</v>
      </c>
      <c r="K527" t="str">
        <f t="shared" si="35"/>
        <v>81</v>
      </c>
    </row>
    <row r="528" spans="1:11">
      <c r="A528" s="11">
        <v>527</v>
      </c>
      <c r="B528" s="7" t="s">
        <v>310</v>
      </c>
      <c r="C528" s="7">
        <v>21997664641</v>
      </c>
      <c r="D528" s="7">
        <v>4</v>
      </c>
      <c r="E528" s="12">
        <v>44246</v>
      </c>
      <c r="F528" s="7" t="s">
        <v>14</v>
      </c>
      <c r="G528" s="7" t="s">
        <v>30</v>
      </c>
      <c r="H528" s="13">
        <f t="shared" si="32"/>
        <v>324</v>
      </c>
      <c r="I528" s="7" t="str">
        <f t="shared" si="33"/>
        <v>Norte</v>
      </c>
      <c r="J528" s="7" t="str">
        <f t="shared" si="34"/>
        <v>RJ</v>
      </c>
      <c r="K528" t="str">
        <f t="shared" si="35"/>
        <v>21</v>
      </c>
    </row>
    <row r="529" spans="1:11">
      <c r="A529" s="11">
        <v>528</v>
      </c>
      <c r="B529" s="7" t="s">
        <v>78</v>
      </c>
      <c r="C529" s="7">
        <v>91985367337</v>
      </c>
      <c r="D529" s="7">
        <v>3</v>
      </c>
      <c r="E529" s="12">
        <v>44246</v>
      </c>
      <c r="F529" s="7" t="s">
        <v>18</v>
      </c>
      <c r="G529" s="7" t="s">
        <v>12</v>
      </c>
      <c r="H529" s="13">
        <f t="shared" si="32"/>
        <v>135</v>
      </c>
      <c r="I529" s="7" t="str">
        <f t="shared" si="33"/>
        <v>Norte</v>
      </c>
      <c r="J529" s="7" t="str">
        <f t="shared" si="34"/>
        <v>PA</v>
      </c>
      <c r="K529" t="str">
        <f t="shared" si="35"/>
        <v>91</v>
      </c>
    </row>
    <row r="530" spans="1:11">
      <c r="A530" s="11">
        <v>529</v>
      </c>
      <c r="B530" s="7" t="s">
        <v>62</v>
      </c>
      <c r="C530" s="7">
        <v>24992883551</v>
      </c>
      <c r="D530" s="7">
        <v>4</v>
      </c>
      <c r="E530" s="12">
        <v>44246</v>
      </c>
      <c r="F530" s="7" t="s">
        <v>16</v>
      </c>
      <c r="G530" s="7" t="s">
        <v>34</v>
      </c>
      <c r="H530" s="13">
        <f t="shared" si="32"/>
        <v>432</v>
      </c>
      <c r="I530" s="7" t="str">
        <f t="shared" si="33"/>
        <v>Norte</v>
      </c>
      <c r="J530" s="7" t="str">
        <f t="shared" si="34"/>
        <v>RJ</v>
      </c>
      <c r="K530" t="str">
        <f t="shared" si="35"/>
        <v>24</v>
      </c>
    </row>
    <row r="531" spans="1:11">
      <c r="A531" s="11">
        <v>530</v>
      </c>
      <c r="B531" s="7" t="s">
        <v>311</v>
      </c>
      <c r="C531" s="7">
        <v>81965032005</v>
      </c>
      <c r="D531" s="7">
        <v>2</v>
      </c>
      <c r="E531" s="12">
        <v>44246</v>
      </c>
      <c r="F531" s="7" t="s">
        <v>14</v>
      </c>
      <c r="G531" s="7" t="s">
        <v>12</v>
      </c>
      <c r="H531" s="13">
        <f t="shared" si="32"/>
        <v>162</v>
      </c>
      <c r="I531" s="7" t="str">
        <f t="shared" si="33"/>
        <v>Norte</v>
      </c>
      <c r="J531" s="7" t="str">
        <f t="shared" si="34"/>
        <v>PE</v>
      </c>
      <c r="K531" t="str">
        <f t="shared" si="35"/>
        <v>81</v>
      </c>
    </row>
    <row r="532" spans="1:11">
      <c r="A532" s="11">
        <v>531</v>
      </c>
      <c r="B532" s="7" t="s">
        <v>119</v>
      </c>
      <c r="C532" s="7">
        <v>79988763058</v>
      </c>
      <c r="D532" s="7">
        <v>2</v>
      </c>
      <c r="E532" s="12">
        <v>44246</v>
      </c>
      <c r="F532" s="7" t="s">
        <v>27</v>
      </c>
      <c r="G532" s="7" t="s">
        <v>34</v>
      </c>
      <c r="H532" s="13">
        <f t="shared" si="32"/>
        <v>180</v>
      </c>
      <c r="I532" s="7" t="str">
        <f t="shared" si="33"/>
        <v>Norte</v>
      </c>
      <c r="J532" s="7" t="str">
        <f t="shared" si="34"/>
        <v>SE</v>
      </c>
      <c r="K532" t="str">
        <f t="shared" si="35"/>
        <v>79</v>
      </c>
    </row>
    <row r="533" spans="1:11">
      <c r="A533" s="11">
        <v>532</v>
      </c>
      <c r="B533" s="7" t="s">
        <v>123</v>
      </c>
      <c r="C533" s="7">
        <v>18319173856</v>
      </c>
      <c r="D533" s="7">
        <v>4</v>
      </c>
      <c r="E533" s="12">
        <v>44246</v>
      </c>
      <c r="F533" s="7" t="s">
        <v>53</v>
      </c>
      <c r="G533" s="7" t="s">
        <v>12</v>
      </c>
      <c r="H533" s="13">
        <f t="shared" si="32"/>
        <v>90</v>
      </c>
      <c r="I533" s="7" t="str">
        <f t="shared" si="33"/>
        <v>Norte</v>
      </c>
      <c r="J533" s="7" t="str">
        <f t="shared" si="34"/>
        <v>SP</v>
      </c>
      <c r="K533" t="str">
        <f t="shared" si="35"/>
        <v>18</v>
      </c>
    </row>
    <row r="534" spans="1:11">
      <c r="A534" s="11">
        <v>533</v>
      </c>
      <c r="B534" s="7" t="s">
        <v>64</v>
      </c>
      <c r="C534" s="7">
        <v>21997154763</v>
      </c>
      <c r="D534" s="7">
        <v>1</v>
      </c>
      <c r="E534" s="12">
        <v>44247</v>
      </c>
      <c r="F534" s="7" t="s">
        <v>11</v>
      </c>
      <c r="G534" s="7" t="s">
        <v>34</v>
      </c>
      <c r="H534" s="13">
        <f t="shared" si="32"/>
        <v>25</v>
      </c>
      <c r="I534" s="7" t="str">
        <f t="shared" si="33"/>
        <v>Sul</v>
      </c>
      <c r="J534" s="7" t="str">
        <f t="shared" si="34"/>
        <v>RJ</v>
      </c>
      <c r="K534" t="str">
        <f t="shared" si="35"/>
        <v>21</v>
      </c>
    </row>
    <row r="535" spans="1:11">
      <c r="A535" s="11">
        <v>534</v>
      </c>
      <c r="B535" s="7" t="s">
        <v>312</v>
      </c>
      <c r="C535" s="7">
        <v>83998442542</v>
      </c>
      <c r="D535" s="7">
        <v>3</v>
      </c>
      <c r="E535" s="12">
        <v>44247</v>
      </c>
      <c r="F535" s="7" t="s">
        <v>11</v>
      </c>
      <c r="G535" s="7" t="s">
        <v>19</v>
      </c>
      <c r="H535" s="13">
        <f t="shared" si="32"/>
        <v>67.5</v>
      </c>
      <c r="I535" s="7" t="str">
        <f t="shared" si="33"/>
        <v>Sul</v>
      </c>
      <c r="J535" s="7" t="str">
        <f t="shared" si="34"/>
        <v>PB</v>
      </c>
      <c r="K535" t="str">
        <f t="shared" si="35"/>
        <v>83</v>
      </c>
    </row>
    <row r="536" spans="1:11">
      <c r="A536" s="11">
        <v>535</v>
      </c>
      <c r="B536" s="7" t="s">
        <v>313</v>
      </c>
      <c r="C536" s="7">
        <v>61982859187</v>
      </c>
      <c r="D536" s="7">
        <v>1</v>
      </c>
      <c r="E536" s="12">
        <v>44247</v>
      </c>
      <c r="F536" s="7" t="s">
        <v>14</v>
      </c>
      <c r="G536" s="7" t="s">
        <v>12</v>
      </c>
      <c r="H536" s="13">
        <f t="shared" si="32"/>
        <v>90</v>
      </c>
      <c r="I536" s="7" t="str">
        <f t="shared" si="33"/>
        <v>Norte</v>
      </c>
      <c r="J536" s="7" t="str">
        <f t="shared" si="34"/>
        <v>DF</v>
      </c>
      <c r="K536" t="str">
        <f t="shared" si="35"/>
        <v>61</v>
      </c>
    </row>
    <row r="537" spans="1:11">
      <c r="A537" s="11">
        <v>536</v>
      </c>
      <c r="B537" s="7" t="s">
        <v>150</v>
      </c>
      <c r="C537" s="7">
        <v>55981342895</v>
      </c>
      <c r="D537" s="7">
        <v>2</v>
      </c>
      <c r="E537" s="12">
        <v>44247</v>
      </c>
      <c r="F537" s="7" t="s">
        <v>14</v>
      </c>
      <c r="G537" s="7" t="s">
        <v>12</v>
      </c>
      <c r="H537" s="13">
        <f t="shared" si="32"/>
        <v>162</v>
      </c>
      <c r="I537" s="7" t="str">
        <f t="shared" si="33"/>
        <v>Norte</v>
      </c>
      <c r="J537" s="7" t="str">
        <f t="shared" si="34"/>
        <v>RS</v>
      </c>
      <c r="K537" t="str">
        <f t="shared" si="35"/>
        <v>55</v>
      </c>
    </row>
    <row r="538" spans="1:11">
      <c r="A538" s="11">
        <v>537</v>
      </c>
      <c r="B538" s="7" t="s">
        <v>37</v>
      </c>
      <c r="C538" s="7">
        <v>71987221670</v>
      </c>
      <c r="D538" s="7">
        <v>3</v>
      </c>
      <c r="E538" s="12">
        <v>44247</v>
      </c>
      <c r="F538" s="7" t="s">
        <v>16</v>
      </c>
      <c r="G538" s="7" t="s">
        <v>21</v>
      </c>
      <c r="H538" s="13">
        <f t="shared" si="32"/>
        <v>324</v>
      </c>
      <c r="I538" s="7" t="str">
        <f t="shared" si="33"/>
        <v>Norte</v>
      </c>
      <c r="J538" s="7" t="str">
        <f t="shared" si="34"/>
        <v>BA</v>
      </c>
      <c r="K538" t="str">
        <f t="shared" si="35"/>
        <v>71</v>
      </c>
    </row>
    <row r="539" spans="1:11">
      <c r="A539" s="11">
        <v>538</v>
      </c>
      <c r="B539" s="7" t="s">
        <v>72</v>
      </c>
      <c r="C539" s="7">
        <v>12991885994</v>
      </c>
      <c r="D539" s="7">
        <v>1</v>
      </c>
      <c r="E539" s="12">
        <v>44247</v>
      </c>
      <c r="F539" s="7" t="s">
        <v>25</v>
      </c>
      <c r="G539" s="7" t="s">
        <v>21</v>
      </c>
      <c r="H539" s="13">
        <f t="shared" si="32"/>
        <v>35</v>
      </c>
      <c r="I539" s="7" t="str">
        <f t="shared" si="33"/>
        <v>Norte</v>
      </c>
      <c r="J539" s="7" t="str">
        <f t="shared" si="34"/>
        <v>SP</v>
      </c>
      <c r="K539" t="str">
        <f t="shared" si="35"/>
        <v>12</v>
      </c>
    </row>
    <row r="540" spans="1:11">
      <c r="A540" s="11">
        <v>539</v>
      </c>
      <c r="B540" s="7" t="s">
        <v>314</v>
      </c>
      <c r="C540" s="7">
        <v>21964821066</v>
      </c>
      <c r="D540" s="7">
        <v>1</v>
      </c>
      <c r="E540" s="12">
        <v>44247</v>
      </c>
      <c r="F540" s="7" t="s">
        <v>25</v>
      </c>
      <c r="G540" s="7" t="s">
        <v>21</v>
      </c>
      <c r="H540" s="13">
        <f t="shared" si="32"/>
        <v>35</v>
      </c>
      <c r="I540" s="7" t="str">
        <f t="shared" si="33"/>
        <v>Norte</v>
      </c>
      <c r="J540" s="7" t="str">
        <f t="shared" si="34"/>
        <v>RJ</v>
      </c>
      <c r="K540" t="str">
        <f t="shared" si="35"/>
        <v>21</v>
      </c>
    </row>
    <row r="541" spans="1:11">
      <c r="A541" s="11">
        <v>540</v>
      </c>
      <c r="B541" s="7" t="s">
        <v>315</v>
      </c>
      <c r="C541" s="7">
        <v>61967389022</v>
      </c>
      <c r="D541" s="7">
        <v>3</v>
      </c>
      <c r="E541" s="12">
        <v>44247</v>
      </c>
      <c r="F541" s="7" t="s">
        <v>53</v>
      </c>
      <c r="G541" s="7" t="s">
        <v>34</v>
      </c>
      <c r="H541" s="13">
        <f t="shared" si="32"/>
        <v>67.5</v>
      </c>
      <c r="I541" s="7" t="str">
        <f t="shared" si="33"/>
        <v>Norte</v>
      </c>
      <c r="J541" s="7" t="str">
        <f t="shared" si="34"/>
        <v>DF</v>
      </c>
      <c r="K541" t="str">
        <f t="shared" si="35"/>
        <v>61</v>
      </c>
    </row>
    <row r="542" spans="1:11">
      <c r="A542" s="11">
        <v>541</v>
      </c>
      <c r="B542" s="7" t="s">
        <v>120</v>
      </c>
      <c r="C542" s="7">
        <v>41993307588</v>
      </c>
      <c r="D542" s="7">
        <v>4</v>
      </c>
      <c r="E542" s="12">
        <v>44247</v>
      </c>
      <c r="F542" s="7" t="s">
        <v>55</v>
      </c>
      <c r="G542" s="7" t="s">
        <v>19</v>
      </c>
      <c r="H542" s="13">
        <f t="shared" si="32"/>
        <v>90</v>
      </c>
      <c r="I542" s="7" t="str">
        <f t="shared" si="33"/>
        <v>Norte</v>
      </c>
      <c r="J542" s="7" t="str">
        <f t="shared" si="34"/>
        <v>PR</v>
      </c>
      <c r="K542" t="str">
        <f t="shared" si="35"/>
        <v>41</v>
      </c>
    </row>
    <row r="543" spans="1:11">
      <c r="A543" s="11">
        <v>542</v>
      </c>
      <c r="B543" s="7" t="s">
        <v>282</v>
      </c>
      <c r="C543" s="7">
        <v>81969351579</v>
      </c>
      <c r="D543" s="7">
        <v>3</v>
      </c>
      <c r="E543" s="12">
        <v>44247</v>
      </c>
      <c r="F543" s="7" t="s">
        <v>63</v>
      </c>
      <c r="G543" s="7" t="s">
        <v>30</v>
      </c>
      <c r="H543" s="13">
        <f t="shared" si="32"/>
        <v>270</v>
      </c>
      <c r="I543" s="7" t="str">
        <f t="shared" si="33"/>
        <v>Sul</v>
      </c>
      <c r="J543" s="7" t="str">
        <f t="shared" si="34"/>
        <v>PE</v>
      </c>
      <c r="K543" t="str">
        <f t="shared" si="35"/>
        <v>81</v>
      </c>
    </row>
    <row r="544" spans="1:11">
      <c r="A544" s="11">
        <v>543</v>
      </c>
      <c r="B544" s="7" t="s">
        <v>180</v>
      </c>
      <c r="C544" s="7">
        <v>11985977608</v>
      </c>
      <c r="D544" s="7">
        <v>3</v>
      </c>
      <c r="E544" s="12">
        <v>44247</v>
      </c>
      <c r="F544" s="7" t="s">
        <v>55</v>
      </c>
      <c r="G544" s="7" t="s">
        <v>28</v>
      </c>
      <c r="H544" s="13">
        <f t="shared" si="32"/>
        <v>67.5</v>
      </c>
      <c r="I544" s="7" t="str">
        <f t="shared" si="33"/>
        <v>Norte</v>
      </c>
      <c r="J544" s="7" t="str">
        <f t="shared" si="34"/>
        <v>SP</v>
      </c>
      <c r="K544" t="str">
        <f t="shared" si="35"/>
        <v>11</v>
      </c>
    </row>
    <row r="545" spans="1:11">
      <c r="A545" s="11">
        <v>544</v>
      </c>
      <c r="B545" s="7" t="s">
        <v>56</v>
      </c>
      <c r="C545" s="7">
        <v>62998315977</v>
      </c>
      <c r="D545" s="7">
        <v>1</v>
      </c>
      <c r="E545" s="12">
        <v>44247</v>
      </c>
      <c r="F545" s="7" t="s">
        <v>38</v>
      </c>
      <c r="G545" s="7" t="s">
        <v>12</v>
      </c>
      <c r="H545" s="13">
        <f t="shared" si="32"/>
        <v>50</v>
      </c>
      <c r="I545" s="7" t="str">
        <f t="shared" si="33"/>
        <v>Sul</v>
      </c>
      <c r="J545" s="7" t="str">
        <f t="shared" si="34"/>
        <v>GO</v>
      </c>
      <c r="K545" t="str">
        <f t="shared" si="35"/>
        <v>62</v>
      </c>
    </row>
    <row r="546" spans="1:11">
      <c r="A546" s="11">
        <v>545</v>
      </c>
      <c r="B546" s="7" t="s">
        <v>106</v>
      </c>
      <c r="C546" s="7">
        <v>11993959449</v>
      </c>
      <c r="D546" s="7">
        <v>3</v>
      </c>
      <c r="E546" s="12">
        <v>44248</v>
      </c>
      <c r="F546" s="7" t="s">
        <v>11</v>
      </c>
      <c r="G546" s="7" t="s">
        <v>19</v>
      </c>
      <c r="H546" s="13">
        <f t="shared" si="32"/>
        <v>67.5</v>
      </c>
      <c r="I546" s="7" t="str">
        <f t="shared" si="33"/>
        <v>Sul</v>
      </c>
      <c r="J546" s="7" t="str">
        <f t="shared" si="34"/>
        <v>SP</v>
      </c>
      <c r="K546" t="str">
        <f t="shared" si="35"/>
        <v>11</v>
      </c>
    </row>
    <row r="547" spans="1:11">
      <c r="A547" s="11">
        <v>546</v>
      </c>
      <c r="B547" s="7" t="s">
        <v>90</v>
      </c>
      <c r="C547" s="7">
        <v>24988456457</v>
      </c>
      <c r="D547" s="7">
        <v>2</v>
      </c>
      <c r="E547" s="12">
        <v>44248</v>
      </c>
      <c r="F547" s="7" t="s">
        <v>14</v>
      </c>
      <c r="G547" s="7" t="s">
        <v>30</v>
      </c>
      <c r="H547" s="13">
        <f t="shared" si="32"/>
        <v>162</v>
      </c>
      <c r="I547" s="7" t="str">
        <f t="shared" si="33"/>
        <v>Norte</v>
      </c>
      <c r="J547" s="7" t="str">
        <f t="shared" si="34"/>
        <v>RJ</v>
      </c>
      <c r="K547" t="str">
        <f t="shared" si="35"/>
        <v>24</v>
      </c>
    </row>
    <row r="548" spans="1:11">
      <c r="A548" s="11">
        <v>547</v>
      </c>
      <c r="B548" s="7" t="s">
        <v>20</v>
      </c>
      <c r="C548" s="7">
        <v>14996479655</v>
      </c>
      <c r="D548" s="7">
        <v>1</v>
      </c>
      <c r="E548" s="12">
        <v>44248</v>
      </c>
      <c r="F548" s="7" t="s">
        <v>18</v>
      </c>
      <c r="G548" s="7" t="s">
        <v>34</v>
      </c>
      <c r="H548" s="13">
        <f t="shared" si="32"/>
        <v>50</v>
      </c>
      <c r="I548" s="7" t="str">
        <f t="shared" si="33"/>
        <v>Norte</v>
      </c>
      <c r="J548" s="7" t="str">
        <f t="shared" si="34"/>
        <v>SP</v>
      </c>
      <c r="K548" t="str">
        <f t="shared" si="35"/>
        <v>14</v>
      </c>
    </row>
    <row r="549" spans="1:11">
      <c r="A549" s="11">
        <v>548</v>
      </c>
      <c r="B549" s="7" t="s">
        <v>39</v>
      </c>
      <c r="C549" s="7">
        <v>21983835909</v>
      </c>
      <c r="D549" s="7">
        <v>4</v>
      </c>
      <c r="E549" s="12">
        <v>44248</v>
      </c>
      <c r="F549" s="7" t="s">
        <v>14</v>
      </c>
      <c r="G549" s="7" t="s">
        <v>30</v>
      </c>
      <c r="H549" s="13">
        <f t="shared" si="32"/>
        <v>324</v>
      </c>
      <c r="I549" s="7" t="str">
        <f t="shared" si="33"/>
        <v>Norte</v>
      </c>
      <c r="J549" s="7" t="str">
        <f t="shared" si="34"/>
        <v>RJ</v>
      </c>
      <c r="K549" t="str">
        <f t="shared" si="35"/>
        <v>21</v>
      </c>
    </row>
    <row r="550" spans="1:11">
      <c r="A550" s="11">
        <v>549</v>
      </c>
      <c r="B550" s="7" t="s">
        <v>316</v>
      </c>
      <c r="C550" s="7">
        <v>51969800302</v>
      </c>
      <c r="D550" s="7">
        <v>1</v>
      </c>
      <c r="E550" s="12">
        <v>44248</v>
      </c>
      <c r="F550" s="7" t="s">
        <v>16</v>
      </c>
      <c r="G550" s="7" t="s">
        <v>34</v>
      </c>
      <c r="H550" s="13">
        <f t="shared" si="32"/>
        <v>120</v>
      </c>
      <c r="I550" s="7" t="str">
        <f t="shared" si="33"/>
        <v>Norte</v>
      </c>
      <c r="J550" s="7" t="str">
        <f t="shared" si="34"/>
        <v>RS</v>
      </c>
      <c r="K550" t="str">
        <f t="shared" si="35"/>
        <v>51</v>
      </c>
    </row>
    <row r="551" spans="1:11">
      <c r="A551" s="11">
        <v>550</v>
      </c>
      <c r="B551" s="7" t="s">
        <v>123</v>
      </c>
      <c r="C551" s="7">
        <v>91983028140</v>
      </c>
      <c r="D551" s="7">
        <v>2</v>
      </c>
      <c r="E551" s="12">
        <v>44248</v>
      </c>
      <c r="F551" s="7" t="s">
        <v>14</v>
      </c>
      <c r="G551" s="7" t="s">
        <v>21</v>
      </c>
      <c r="H551" s="13">
        <f t="shared" si="32"/>
        <v>162</v>
      </c>
      <c r="I551" s="7" t="str">
        <f t="shared" si="33"/>
        <v>Norte</v>
      </c>
      <c r="J551" s="7" t="str">
        <f t="shared" si="34"/>
        <v>PA</v>
      </c>
      <c r="K551" t="str">
        <f t="shared" si="35"/>
        <v>91</v>
      </c>
    </row>
    <row r="552" spans="1:11">
      <c r="A552" s="11">
        <v>551</v>
      </c>
      <c r="B552" s="7" t="s">
        <v>317</v>
      </c>
      <c r="C552" s="7">
        <v>91984233390</v>
      </c>
      <c r="D552" s="7">
        <v>1</v>
      </c>
      <c r="E552" s="12">
        <v>44248</v>
      </c>
      <c r="F552" s="7" t="s">
        <v>16</v>
      </c>
      <c r="G552" s="7" t="s">
        <v>19</v>
      </c>
      <c r="H552" s="13">
        <f t="shared" si="32"/>
        <v>120</v>
      </c>
      <c r="I552" s="7" t="str">
        <f t="shared" si="33"/>
        <v>Norte</v>
      </c>
      <c r="J552" s="7" t="str">
        <f t="shared" si="34"/>
        <v>PA</v>
      </c>
      <c r="K552" t="str">
        <f t="shared" si="35"/>
        <v>91</v>
      </c>
    </row>
    <row r="553" spans="1:11">
      <c r="A553" s="11">
        <v>552</v>
      </c>
      <c r="B553" s="7" t="s">
        <v>318</v>
      </c>
      <c r="C553" s="7">
        <v>51979673937</v>
      </c>
      <c r="D553" s="7">
        <v>4</v>
      </c>
      <c r="E553" s="12">
        <v>44248</v>
      </c>
      <c r="F553" s="7" t="s">
        <v>27</v>
      </c>
      <c r="G553" s="7" t="s">
        <v>34</v>
      </c>
      <c r="H553" s="13">
        <f t="shared" si="32"/>
        <v>360</v>
      </c>
      <c r="I553" s="7" t="str">
        <f t="shared" si="33"/>
        <v>Norte</v>
      </c>
      <c r="J553" s="7" t="str">
        <f t="shared" si="34"/>
        <v>RS</v>
      </c>
      <c r="K553" t="str">
        <f t="shared" si="35"/>
        <v>51</v>
      </c>
    </row>
    <row r="554" spans="1:11">
      <c r="A554" s="11">
        <v>553</v>
      </c>
      <c r="B554" s="7" t="s">
        <v>98</v>
      </c>
      <c r="C554" s="7">
        <v>43996226519</v>
      </c>
      <c r="D554" s="7">
        <v>2</v>
      </c>
      <c r="E554" s="12">
        <v>44249</v>
      </c>
      <c r="F554" s="7" t="s">
        <v>16</v>
      </c>
      <c r="G554" s="7" t="s">
        <v>19</v>
      </c>
      <c r="H554" s="13">
        <f t="shared" si="32"/>
        <v>216</v>
      </c>
      <c r="I554" s="7" t="str">
        <f t="shared" si="33"/>
        <v>Norte</v>
      </c>
      <c r="J554" s="7" t="str">
        <f t="shared" si="34"/>
        <v>PR</v>
      </c>
      <c r="K554" t="str">
        <f t="shared" si="35"/>
        <v>43</v>
      </c>
    </row>
    <row r="555" spans="1:11">
      <c r="A555" s="11">
        <v>554</v>
      </c>
      <c r="B555" s="7" t="s">
        <v>319</v>
      </c>
      <c r="C555" s="7">
        <v>61992694227</v>
      </c>
      <c r="D555" s="7">
        <v>3</v>
      </c>
      <c r="E555" s="12">
        <v>44249</v>
      </c>
      <c r="F555" s="7" t="s">
        <v>14</v>
      </c>
      <c r="G555" s="7" t="s">
        <v>19</v>
      </c>
      <c r="H555" s="13">
        <f t="shared" si="32"/>
        <v>243</v>
      </c>
      <c r="I555" s="7" t="str">
        <f t="shared" si="33"/>
        <v>Norte</v>
      </c>
      <c r="J555" s="7" t="str">
        <f t="shared" si="34"/>
        <v>DF</v>
      </c>
      <c r="K555" t="str">
        <f t="shared" si="35"/>
        <v>61</v>
      </c>
    </row>
    <row r="556" spans="1:11">
      <c r="A556" s="11">
        <v>555</v>
      </c>
      <c r="B556" s="7" t="s">
        <v>173</v>
      </c>
      <c r="C556" s="7">
        <v>51993537525</v>
      </c>
      <c r="D556" s="7">
        <v>2</v>
      </c>
      <c r="E556" s="12">
        <v>44249</v>
      </c>
      <c r="F556" s="7" t="s">
        <v>18</v>
      </c>
      <c r="G556" s="7" t="s">
        <v>34</v>
      </c>
      <c r="H556" s="13">
        <f t="shared" si="32"/>
        <v>90</v>
      </c>
      <c r="I556" s="7" t="str">
        <f t="shared" si="33"/>
        <v>Norte</v>
      </c>
      <c r="J556" s="7" t="str">
        <f t="shared" si="34"/>
        <v>RS</v>
      </c>
      <c r="K556" t="str">
        <f t="shared" si="35"/>
        <v>51</v>
      </c>
    </row>
    <row r="557" spans="1:11">
      <c r="A557" s="11">
        <v>556</v>
      </c>
      <c r="B557" s="7" t="s">
        <v>50</v>
      </c>
      <c r="C557" s="7">
        <v>41975449828</v>
      </c>
      <c r="D557" s="7">
        <v>1</v>
      </c>
      <c r="E557" s="12">
        <v>44249</v>
      </c>
      <c r="F557" s="7" t="s">
        <v>63</v>
      </c>
      <c r="G557" s="7" t="s">
        <v>30</v>
      </c>
      <c r="H557" s="13">
        <f t="shared" si="32"/>
        <v>100</v>
      </c>
      <c r="I557" s="7" t="str">
        <f t="shared" si="33"/>
        <v>Sul</v>
      </c>
      <c r="J557" s="7" t="str">
        <f t="shared" si="34"/>
        <v>PR</v>
      </c>
      <c r="K557" t="str">
        <f t="shared" si="35"/>
        <v>41</v>
      </c>
    </row>
    <row r="558" spans="1:11">
      <c r="A558" s="11">
        <v>557</v>
      </c>
      <c r="B558" s="7" t="s">
        <v>106</v>
      </c>
      <c r="C558" s="7">
        <v>41964052245</v>
      </c>
      <c r="D558" s="7">
        <v>2</v>
      </c>
      <c r="E558" s="12">
        <v>44249</v>
      </c>
      <c r="F558" s="7" t="s">
        <v>63</v>
      </c>
      <c r="G558" s="7" t="s">
        <v>30</v>
      </c>
      <c r="H558" s="13">
        <f t="shared" si="32"/>
        <v>180</v>
      </c>
      <c r="I558" s="7" t="str">
        <f t="shared" si="33"/>
        <v>Sul</v>
      </c>
      <c r="J558" s="7" t="str">
        <f t="shared" si="34"/>
        <v>PR</v>
      </c>
      <c r="K558" t="str">
        <f t="shared" si="35"/>
        <v>41</v>
      </c>
    </row>
    <row r="559" spans="1:11">
      <c r="A559" s="11">
        <v>558</v>
      </c>
      <c r="B559" s="7" t="s">
        <v>66</v>
      </c>
      <c r="C559" s="7">
        <v>21996603714</v>
      </c>
      <c r="D559" s="7">
        <v>3</v>
      </c>
      <c r="E559" s="12">
        <v>44249</v>
      </c>
      <c r="F559" s="7" t="s">
        <v>16</v>
      </c>
      <c r="G559" s="7" t="s">
        <v>19</v>
      </c>
      <c r="H559" s="13">
        <f t="shared" si="32"/>
        <v>324</v>
      </c>
      <c r="I559" s="7" t="str">
        <f t="shared" si="33"/>
        <v>Norte</v>
      </c>
      <c r="J559" s="7" t="str">
        <f t="shared" si="34"/>
        <v>RJ</v>
      </c>
      <c r="K559" t="str">
        <f t="shared" si="35"/>
        <v>21</v>
      </c>
    </row>
    <row r="560" spans="1:11">
      <c r="A560" s="11">
        <v>559</v>
      </c>
      <c r="B560" s="7" t="s">
        <v>57</v>
      </c>
      <c r="C560" s="7">
        <v>67992924374</v>
      </c>
      <c r="D560" s="7">
        <v>4</v>
      </c>
      <c r="E560" s="12">
        <v>44249</v>
      </c>
      <c r="F560" s="7" t="s">
        <v>55</v>
      </c>
      <c r="G560" s="7" t="s">
        <v>30</v>
      </c>
      <c r="H560" s="13">
        <f t="shared" si="32"/>
        <v>90</v>
      </c>
      <c r="I560" s="7" t="str">
        <f t="shared" si="33"/>
        <v>Norte</v>
      </c>
      <c r="J560" s="7" t="str">
        <f t="shared" si="34"/>
        <v>MS</v>
      </c>
      <c r="K560" t="str">
        <f t="shared" si="35"/>
        <v>67</v>
      </c>
    </row>
    <row r="561" spans="1:11">
      <c r="A561" s="11">
        <v>560</v>
      </c>
      <c r="B561" s="7" t="s">
        <v>150</v>
      </c>
      <c r="C561" s="7">
        <v>75932618211</v>
      </c>
      <c r="D561" s="7">
        <v>3</v>
      </c>
      <c r="E561" s="12">
        <v>44249</v>
      </c>
      <c r="F561" s="7" t="s">
        <v>27</v>
      </c>
      <c r="G561" s="7" t="s">
        <v>21</v>
      </c>
      <c r="H561" s="13">
        <f t="shared" si="32"/>
        <v>270</v>
      </c>
      <c r="I561" s="7" t="str">
        <f t="shared" si="33"/>
        <v>Norte</v>
      </c>
      <c r="J561" s="7" t="str">
        <f t="shared" si="34"/>
        <v>BA</v>
      </c>
      <c r="K561" t="str">
        <f t="shared" si="35"/>
        <v>75</v>
      </c>
    </row>
    <row r="562" spans="1:11">
      <c r="A562" s="11">
        <v>561</v>
      </c>
      <c r="B562" s="7" t="s">
        <v>238</v>
      </c>
      <c r="C562" s="7">
        <v>21996967977</v>
      </c>
      <c r="D562" s="7">
        <v>4</v>
      </c>
      <c r="E562" s="12">
        <v>44249</v>
      </c>
      <c r="F562" s="7" t="s">
        <v>18</v>
      </c>
      <c r="G562" s="7" t="s">
        <v>12</v>
      </c>
      <c r="H562" s="13">
        <f t="shared" si="32"/>
        <v>180</v>
      </c>
      <c r="I562" s="7" t="str">
        <f t="shared" si="33"/>
        <v>Norte</v>
      </c>
      <c r="J562" s="7" t="str">
        <f t="shared" si="34"/>
        <v>RJ</v>
      </c>
      <c r="K562" t="str">
        <f t="shared" si="35"/>
        <v>21</v>
      </c>
    </row>
    <row r="563" spans="1:11">
      <c r="A563" s="11">
        <v>562</v>
      </c>
      <c r="B563" s="7" t="s">
        <v>320</v>
      </c>
      <c r="C563" s="7">
        <v>71968055513</v>
      </c>
      <c r="D563" s="7">
        <v>2</v>
      </c>
      <c r="E563" s="12">
        <v>44249</v>
      </c>
      <c r="F563" s="7" t="s">
        <v>11</v>
      </c>
      <c r="G563" s="7" t="s">
        <v>21</v>
      </c>
      <c r="H563" s="13">
        <f t="shared" si="32"/>
        <v>45</v>
      </c>
      <c r="I563" s="7" t="str">
        <f t="shared" si="33"/>
        <v>Sul</v>
      </c>
      <c r="J563" s="7" t="str">
        <f t="shared" si="34"/>
        <v>BA</v>
      </c>
      <c r="K563" t="str">
        <f t="shared" si="35"/>
        <v>71</v>
      </c>
    </row>
    <row r="564" spans="1:11">
      <c r="A564" s="11">
        <v>563</v>
      </c>
      <c r="B564" s="7" t="s">
        <v>306</v>
      </c>
      <c r="C564" s="7">
        <v>11991750942</v>
      </c>
      <c r="D564" s="7">
        <v>1</v>
      </c>
      <c r="E564" s="12">
        <v>44249</v>
      </c>
      <c r="F564" s="7" t="s">
        <v>16</v>
      </c>
      <c r="G564" s="7" t="s">
        <v>12</v>
      </c>
      <c r="H564" s="13">
        <f t="shared" si="32"/>
        <v>120</v>
      </c>
      <c r="I564" s="7" t="str">
        <f t="shared" si="33"/>
        <v>Norte</v>
      </c>
      <c r="J564" s="7" t="str">
        <f t="shared" si="34"/>
        <v>SP</v>
      </c>
      <c r="K564" t="str">
        <f t="shared" si="35"/>
        <v>11</v>
      </c>
    </row>
    <row r="565" spans="1:11">
      <c r="A565" s="11">
        <v>564</v>
      </c>
      <c r="B565" s="7" t="s">
        <v>304</v>
      </c>
      <c r="C565" s="7">
        <v>12996496554</v>
      </c>
      <c r="D565" s="7">
        <v>1</v>
      </c>
      <c r="E565" s="12">
        <v>44249</v>
      </c>
      <c r="F565" s="7" t="s">
        <v>18</v>
      </c>
      <c r="G565" s="7" t="s">
        <v>19</v>
      </c>
      <c r="H565" s="13">
        <f t="shared" si="32"/>
        <v>50</v>
      </c>
      <c r="I565" s="7" t="str">
        <f t="shared" si="33"/>
        <v>Norte</v>
      </c>
      <c r="J565" s="7" t="str">
        <f t="shared" si="34"/>
        <v>SP</v>
      </c>
      <c r="K565" t="str">
        <f t="shared" si="35"/>
        <v>12</v>
      </c>
    </row>
    <row r="566" spans="1:11">
      <c r="A566" s="11">
        <v>565</v>
      </c>
      <c r="B566" s="7" t="s">
        <v>95</v>
      </c>
      <c r="C566" s="7">
        <v>21968346282</v>
      </c>
      <c r="D566" s="7">
        <v>4</v>
      </c>
      <c r="E566" s="12">
        <v>44249</v>
      </c>
      <c r="F566" s="7" t="s">
        <v>63</v>
      </c>
      <c r="G566" s="7" t="s">
        <v>19</v>
      </c>
      <c r="H566" s="13">
        <f t="shared" si="32"/>
        <v>360</v>
      </c>
      <c r="I566" s="7" t="str">
        <f t="shared" si="33"/>
        <v>Sul</v>
      </c>
      <c r="J566" s="7" t="str">
        <f t="shared" si="34"/>
        <v>RJ</v>
      </c>
      <c r="K566" t="str">
        <f t="shared" si="35"/>
        <v>21</v>
      </c>
    </row>
    <row r="567" spans="1:11">
      <c r="A567" s="11">
        <v>566</v>
      </c>
      <c r="B567" s="7" t="s">
        <v>321</v>
      </c>
      <c r="C567" s="7">
        <v>51982181654</v>
      </c>
      <c r="D567" s="7">
        <v>1</v>
      </c>
      <c r="E567" s="12">
        <v>44250</v>
      </c>
      <c r="F567" s="7" t="s">
        <v>11</v>
      </c>
      <c r="G567" s="7" t="s">
        <v>12</v>
      </c>
      <c r="H567" s="13">
        <f t="shared" si="32"/>
        <v>25</v>
      </c>
      <c r="I567" s="7" t="str">
        <f t="shared" si="33"/>
        <v>Sul</v>
      </c>
      <c r="J567" s="7" t="str">
        <f t="shared" si="34"/>
        <v>RS</v>
      </c>
      <c r="K567" t="str">
        <f t="shared" si="35"/>
        <v>51</v>
      </c>
    </row>
    <row r="568" spans="1:11">
      <c r="A568" s="11">
        <v>567</v>
      </c>
      <c r="B568" s="7" t="s">
        <v>322</v>
      </c>
      <c r="C568" s="7">
        <v>21964961182</v>
      </c>
      <c r="D568" s="7">
        <v>2</v>
      </c>
      <c r="E568" s="12">
        <v>44250</v>
      </c>
      <c r="F568" s="7" t="s">
        <v>16</v>
      </c>
      <c r="G568" s="7" t="s">
        <v>34</v>
      </c>
      <c r="H568" s="13">
        <f t="shared" si="32"/>
        <v>216</v>
      </c>
      <c r="I568" s="7" t="str">
        <f t="shared" si="33"/>
        <v>Norte</v>
      </c>
      <c r="J568" s="7" t="str">
        <f t="shared" si="34"/>
        <v>RJ</v>
      </c>
      <c r="K568" t="str">
        <f t="shared" si="35"/>
        <v>21</v>
      </c>
    </row>
    <row r="569" spans="1:11">
      <c r="A569" s="11">
        <v>568</v>
      </c>
      <c r="B569" s="7" t="s">
        <v>142</v>
      </c>
      <c r="C569" s="7">
        <v>21996371182</v>
      </c>
      <c r="D569" s="7">
        <v>4</v>
      </c>
      <c r="E569" s="12">
        <v>44250</v>
      </c>
      <c r="F569" s="7" t="s">
        <v>14</v>
      </c>
      <c r="G569" s="7" t="s">
        <v>30</v>
      </c>
      <c r="H569" s="13">
        <f t="shared" si="32"/>
        <v>324</v>
      </c>
      <c r="I569" s="7" t="str">
        <f t="shared" si="33"/>
        <v>Norte</v>
      </c>
      <c r="J569" s="7" t="str">
        <f t="shared" si="34"/>
        <v>RJ</v>
      </c>
      <c r="K569" t="str">
        <f t="shared" si="35"/>
        <v>21</v>
      </c>
    </row>
    <row r="570" spans="1:11">
      <c r="A570" s="11">
        <v>569</v>
      </c>
      <c r="B570" s="7" t="s">
        <v>323</v>
      </c>
      <c r="C570" s="7">
        <v>71994731818</v>
      </c>
      <c r="D570" s="7">
        <v>1</v>
      </c>
      <c r="E570" s="12">
        <v>44250</v>
      </c>
      <c r="F570" s="7" t="s">
        <v>14</v>
      </c>
      <c r="G570" s="7" t="s">
        <v>21</v>
      </c>
      <c r="H570" s="13">
        <f t="shared" si="32"/>
        <v>90</v>
      </c>
      <c r="I570" s="7" t="str">
        <f t="shared" si="33"/>
        <v>Norte</v>
      </c>
      <c r="J570" s="7" t="str">
        <f t="shared" si="34"/>
        <v>BA</v>
      </c>
      <c r="K570" t="str">
        <f t="shared" si="35"/>
        <v>71</v>
      </c>
    </row>
    <row r="571" spans="1:11">
      <c r="A571" s="11">
        <v>570</v>
      </c>
      <c r="B571" s="7" t="s">
        <v>99</v>
      </c>
      <c r="C571" s="7">
        <v>24988421088</v>
      </c>
      <c r="D571" s="7">
        <v>3</v>
      </c>
      <c r="E571" s="12">
        <v>44250</v>
      </c>
      <c r="F571" s="7" t="s">
        <v>23</v>
      </c>
      <c r="G571" s="7" t="s">
        <v>34</v>
      </c>
      <c r="H571" s="13">
        <f t="shared" si="32"/>
        <v>243</v>
      </c>
      <c r="I571" s="7" t="str">
        <f t="shared" si="33"/>
        <v>Sul</v>
      </c>
      <c r="J571" s="7" t="str">
        <f t="shared" si="34"/>
        <v>RJ</v>
      </c>
      <c r="K571" t="str">
        <f t="shared" si="35"/>
        <v>24</v>
      </c>
    </row>
    <row r="572" spans="1:11">
      <c r="A572" s="11">
        <v>571</v>
      </c>
      <c r="B572" s="7" t="s">
        <v>50</v>
      </c>
      <c r="C572" s="7">
        <v>41988479172</v>
      </c>
      <c r="D572" s="7">
        <v>2</v>
      </c>
      <c r="E572" s="12">
        <v>44250</v>
      </c>
      <c r="F572" s="7" t="s">
        <v>14</v>
      </c>
      <c r="G572" s="7" t="s">
        <v>34</v>
      </c>
      <c r="H572" s="13">
        <f t="shared" si="32"/>
        <v>162</v>
      </c>
      <c r="I572" s="7" t="str">
        <f t="shared" si="33"/>
        <v>Norte</v>
      </c>
      <c r="J572" s="7" t="str">
        <f t="shared" si="34"/>
        <v>PR</v>
      </c>
      <c r="K572" t="str">
        <f t="shared" si="35"/>
        <v>41</v>
      </c>
    </row>
    <row r="573" spans="1:11">
      <c r="A573" s="11">
        <v>572</v>
      </c>
      <c r="B573" s="7" t="s">
        <v>324</v>
      </c>
      <c r="C573" s="7">
        <v>61981643102</v>
      </c>
      <c r="D573" s="7">
        <v>3</v>
      </c>
      <c r="E573" s="12">
        <v>44250</v>
      </c>
      <c r="F573" s="7" t="s">
        <v>25</v>
      </c>
      <c r="G573" s="7" t="s">
        <v>30</v>
      </c>
      <c r="H573" s="13">
        <f t="shared" si="32"/>
        <v>94.5</v>
      </c>
      <c r="I573" s="7" t="str">
        <f t="shared" si="33"/>
        <v>Norte</v>
      </c>
      <c r="J573" s="7" t="str">
        <f t="shared" si="34"/>
        <v>DF</v>
      </c>
      <c r="K573" t="str">
        <f t="shared" si="35"/>
        <v>61</v>
      </c>
    </row>
    <row r="574" spans="1:11">
      <c r="A574" s="11">
        <v>573</v>
      </c>
      <c r="B574" s="7" t="s">
        <v>220</v>
      </c>
      <c r="C574" s="7">
        <v>81988329639</v>
      </c>
      <c r="D574" s="7">
        <v>2</v>
      </c>
      <c r="E574" s="12">
        <v>44251</v>
      </c>
      <c r="F574" s="7" t="s">
        <v>11</v>
      </c>
      <c r="G574" s="7" t="s">
        <v>12</v>
      </c>
      <c r="H574" s="13">
        <f t="shared" si="32"/>
        <v>45</v>
      </c>
      <c r="I574" s="7" t="str">
        <f t="shared" si="33"/>
        <v>Sul</v>
      </c>
      <c r="J574" s="7" t="str">
        <f t="shared" si="34"/>
        <v>PE</v>
      </c>
      <c r="K574" t="str">
        <f t="shared" si="35"/>
        <v>81</v>
      </c>
    </row>
    <row r="575" spans="1:11">
      <c r="A575" s="11">
        <v>574</v>
      </c>
      <c r="B575" s="7" t="s">
        <v>325</v>
      </c>
      <c r="C575" s="7">
        <v>71984254757</v>
      </c>
      <c r="D575" s="7">
        <v>2</v>
      </c>
      <c r="E575" s="12">
        <v>44251</v>
      </c>
      <c r="F575" s="7" t="s">
        <v>11</v>
      </c>
      <c r="G575" s="7" t="s">
        <v>34</v>
      </c>
      <c r="H575" s="13">
        <f t="shared" si="32"/>
        <v>45</v>
      </c>
      <c r="I575" s="7" t="str">
        <f t="shared" si="33"/>
        <v>Sul</v>
      </c>
      <c r="J575" s="7" t="str">
        <f t="shared" si="34"/>
        <v>BA</v>
      </c>
      <c r="K575" t="str">
        <f t="shared" si="35"/>
        <v>71</v>
      </c>
    </row>
    <row r="576" spans="1:11">
      <c r="A576" s="11">
        <v>575</v>
      </c>
      <c r="B576" s="7" t="s">
        <v>326</v>
      </c>
      <c r="C576" s="7">
        <v>43996228140</v>
      </c>
      <c r="D576" s="7">
        <v>2</v>
      </c>
      <c r="E576" s="12">
        <v>44251</v>
      </c>
      <c r="F576" s="7" t="s">
        <v>18</v>
      </c>
      <c r="G576" s="7" t="s">
        <v>30</v>
      </c>
      <c r="H576" s="13">
        <f t="shared" si="32"/>
        <v>90</v>
      </c>
      <c r="I576" s="7" t="str">
        <f t="shared" si="33"/>
        <v>Norte</v>
      </c>
      <c r="J576" s="7" t="str">
        <f t="shared" si="34"/>
        <v>PR</v>
      </c>
      <c r="K576" t="str">
        <f t="shared" si="35"/>
        <v>43</v>
      </c>
    </row>
    <row r="577" spans="1:11">
      <c r="A577" s="11">
        <v>576</v>
      </c>
      <c r="B577" s="7" t="s">
        <v>12</v>
      </c>
      <c r="C577" s="7">
        <v>21997519187</v>
      </c>
      <c r="D577" s="7">
        <v>1</v>
      </c>
      <c r="E577" s="12">
        <v>44251</v>
      </c>
      <c r="F577" s="7" t="s">
        <v>18</v>
      </c>
      <c r="G577" s="7" t="s">
        <v>34</v>
      </c>
      <c r="H577" s="13">
        <f t="shared" si="32"/>
        <v>50</v>
      </c>
      <c r="I577" s="7" t="str">
        <f t="shared" si="33"/>
        <v>Norte</v>
      </c>
      <c r="J577" s="7" t="str">
        <f t="shared" si="34"/>
        <v>RJ</v>
      </c>
      <c r="K577" t="str">
        <f t="shared" si="35"/>
        <v>21</v>
      </c>
    </row>
    <row r="578" spans="1:11">
      <c r="A578" s="11">
        <v>577</v>
      </c>
      <c r="B578" s="7" t="s">
        <v>75</v>
      </c>
      <c r="C578" s="7">
        <v>11970518828</v>
      </c>
      <c r="D578" s="7">
        <v>2</v>
      </c>
      <c r="E578" s="12">
        <v>44251</v>
      </c>
      <c r="F578" s="7" t="s">
        <v>14</v>
      </c>
      <c r="G578" s="7" t="s">
        <v>30</v>
      </c>
      <c r="H578" s="13">
        <f t="shared" ref="H578:H641" si="36">D578*VLOOKUP(F578,tabela_passeio,3,FALSE)*IF(D578&gt;1,90%,100%)</f>
        <v>162</v>
      </c>
      <c r="I578" s="7" t="str">
        <f t="shared" ref="I578:I641" si="37">VLOOKUP(F578,tabela_passeio,2,FALSE)</f>
        <v>Norte</v>
      </c>
      <c r="J578" s="7" t="str">
        <f t="shared" ref="J578:J641" si="38">VLOOKUP(LEFT(C578,2)*1,tabela_DDD,3,FALSE)</f>
        <v>SP</v>
      </c>
      <c r="K578" t="str">
        <f t="shared" si="35"/>
        <v>11</v>
      </c>
    </row>
    <row r="579" spans="1:11">
      <c r="A579" s="11">
        <v>578</v>
      </c>
      <c r="B579" s="7" t="s">
        <v>306</v>
      </c>
      <c r="C579" s="7">
        <v>51971398402</v>
      </c>
      <c r="D579" s="7">
        <v>3</v>
      </c>
      <c r="E579" s="12">
        <v>44251</v>
      </c>
      <c r="F579" s="7" t="s">
        <v>44</v>
      </c>
      <c r="G579" s="7" t="s">
        <v>34</v>
      </c>
      <c r="H579" s="13">
        <f t="shared" si="36"/>
        <v>135</v>
      </c>
      <c r="I579" s="7" t="str">
        <f t="shared" si="37"/>
        <v>Sul</v>
      </c>
      <c r="J579" s="7" t="str">
        <f t="shared" si="38"/>
        <v>RS</v>
      </c>
      <c r="K579" t="str">
        <f t="shared" ref="K579:K642" si="39">LEFT(C579,2)</f>
        <v>51</v>
      </c>
    </row>
    <row r="580" spans="1:11">
      <c r="A580" s="11">
        <v>579</v>
      </c>
      <c r="B580" s="7" t="s">
        <v>197</v>
      </c>
      <c r="C580" s="7">
        <v>11984124761</v>
      </c>
      <c r="D580" s="7">
        <v>2</v>
      </c>
      <c r="E580" s="12">
        <v>44252</v>
      </c>
      <c r="F580" s="7" t="s">
        <v>11</v>
      </c>
      <c r="G580" s="7" t="s">
        <v>12</v>
      </c>
      <c r="H580" s="13">
        <f t="shared" si="36"/>
        <v>45</v>
      </c>
      <c r="I580" s="7" t="str">
        <f t="shared" si="37"/>
        <v>Sul</v>
      </c>
      <c r="J580" s="7" t="str">
        <f t="shared" si="38"/>
        <v>SP</v>
      </c>
      <c r="K580" t="str">
        <f t="shared" si="39"/>
        <v>11</v>
      </c>
    </row>
    <row r="581" spans="1:11">
      <c r="A581" s="11">
        <v>580</v>
      </c>
      <c r="B581" s="7" t="s">
        <v>169</v>
      </c>
      <c r="C581" s="7">
        <v>81985749999</v>
      </c>
      <c r="D581" s="7">
        <v>2</v>
      </c>
      <c r="E581" s="12">
        <v>44252</v>
      </c>
      <c r="F581" s="7" t="s">
        <v>14</v>
      </c>
      <c r="G581" s="7" t="s">
        <v>30</v>
      </c>
      <c r="H581" s="13">
        <f t="shared" si="36"/>
        <v>162</v>
      </c>
      <c r="I581" s="7" t="str">
        <f t="shared" si="37"/>
        <v>Norte</v>
      </c>
      <c r="J581" s="7" t="str">
        <f t="shared" si="38"/>
        <v>PE</v>
      </c>
      <c r="K581" t="str">
        <f t="shared" si="39"/>
        <v>81</v>
      </c>
    </row>
    <row r="582" spans="1:11">
      <c r="A582" s="11">
        <v>581</v>
      </c>
      <c r="B582" s="7" t="s">
        <v>90</v>
      </c>
      <c r="C582" s="7">
        <v>21995928295</v>
      </c>
      <c r="D582" s="7">
        <v>2</v>
      </c>
      <c r="E582" s="12">
        <v>44252</v>
      </c>
      <c r="F582" s="7" t="s">
        <v>16</v>
      </c>
      <c r="G582" s="7" t="s">
        <v>34</v>
      </c>
      <c r="H582" s="13">
        <f t="shared" si="36"/>
        <v>216</v>
      </c>
      <c r="I582" s="7" t="str">
        <f t="shared" si="37"/>
        <v>Norte</v>
      </c>
      <c r="J582" s="7" t="str">
        <f t="shared" si="38"/>
        <v>RJ</v>
      </c>
      <c r="K582" t="str">
        <f t="shared" si="39"/>
        <v>21</v>
      </c>
    </row>
    <row r="583" spans="1:11">
      <c r="A583" s="11">
        <v>582</v>
      </c>
      <c r="B583" s="7" t="s">
        <v>327</v>
      </c>
      <c r="C583" s="7">
        <v>21996425008</v>
      </c>
      <c r="D583" s="7">
        <v>4</v>
      </c>
      <c r="E583" s="12">
        <v>44252</v>
      </c>
      <c r="F583" s="7" t="s">
        <v>53</v>
      </c>
      <c r="G583" s="7" t="s">
        <v>19</v>
      </c>
      <c r="H583" s="13">
        <f t="shared" si="36"/>
        <v>90</v>
      </c>
      <c r="I583" s="7" t="str">
        <f t="shared" si="37"/>
        <v>Norte</v>
      </c>
      <c r="J583" s="7" t="str">
        <f t="shared" si="38"/>
        <v>RJ</v>
      </c>
      <c r="K583" t="str">
        <f t="shared" si="39"/>
        <v>21</v>
      </c>
    </row>
    <row r="584" spans="1:11">
      <c r="A584" s="11">
        <v>583</v>
      </c>
      <c r="B584" s="7" t="s">
        <v>328</v>
      </c>
      <c r="C584" s="7">
        <v>11983669696</v>
      </c>
      <c r="D584" s="7">
        <v>2</v>
      </c>
      <c r="E584" s="12">
        <v>44252</v>
      </c>
      <c r="F584" s="7" t="s">
        <v>53</v>
      </c>
      <c r="G584" s="7" t="s">
        <v>30</v>
      </c>
      <c r="H584" s="13">
        <f t="shared" si="36"/>
        <v>45</v>
      </c>
      <c r="I584" s="7" t="str">
        <f t="shared" si="37"/>
        <v>Norte</v>
      </c>
      <c r="J584" s="7" t="str">
        <f t="shared" si="38"/>
        <v>SP</v>
      </c>
      <c r="K584" t="str">
        <f t="shared" si="39"/>
        <v>11</v>
      </c>
    </row>
    <row r="585" spans="1:11">
      <c r="A585" s="11">
        <v>584</v>
      </c>
      <c r="B585" s="7" t="s">
        <v>56</v>
      </c>
      <c r="C585" s="7">
        <v>91994389370</v>
      </c>
      <c r="D585" s="7">
        <v>1</v>
      </c>
      <c r="E585" s="12">
        <v>44252</v>
      </c>
      <c r="F585" s="7" t="s">
        <v>53</v>
      </c>
      <c r="G585" s="7" t="s">
        <v>28</v>
      </c>
      <c r="H585" s="13">
        <f t="shared" si="36"/>
        <v>25</v>
      </c>
      <c r="I585" s="7" t="str">
        <f t="shared" si="37"/>
        <v>Norte</v>
      </c>
      <c r="J585" s="7" t="str">
        <f t="shared" si="38"/>
        <v>PA</v>
      </c>
      <c r="K585" t="str">
        <f t="shared" si="39"/>
        <v>91</v>
      </c>
    </row>
    <row r="586" spans="1:11">
      <c r="A586" s="11">
        <v>585</v>
      </c>
      <c r="B586" s="7" t="s">
        <v>169</v>
      </c>
      <c r="C586" s="7">
        <v>31992090780</v>
      </c>
      <c r="D586" s="7">
        <v>3</v>
      </c>
      <c r="E586" s="12">
        <v>44252</v>
      </c>
      <c r="F586" s="7" t="s">
        <v>44</v>
      </c>
      <c r="G586" s="7" t="s">
        <v>28</v>
      </c>
      <c r="H586" s="13">
        <f t="shared" si="36"/>
        <v>135</v>
      </c>
      <c r="I586" s="7" t="str">
        <f t="shared" si="37"/>
        <v>Sul</v>
      </c>
      <c r="J586" s="7" t="str">
        <f t="shared" si="38"/>
        <v>MG</v>
      </c>
      <c r="K586" t="str">
        <f t="shared" si="39"/>
        <v>31</v>
      </c>
    </row>
    <row r="587" spans="1:11">
      <c r="A587" s="11">
        <v>586</v>
      </c>
      <c r="B587" s="7" t="s">
        <v>51</v>
      </c>
      <c r="C587" s="7">
        <v>11980064716</v>
      </c>
      <c r="D587" s="7">
        <v>3</v>
      </c>
      <c r="E587" s="12">
        <v>44252</v>
      </c>
      <c r="F587" s="7" t="s">
        <v>14</v>
      </c>
      <c r="G587" s="7" t="s">
        <v>19</v>
      </c>
      <c r="H587" s="13">
        <f t="shared" si="36"/>
        <v>243</v>
      </c>
      <c r="I587" s="7" t="str">
        <f t="shared" si="37"/>
        <v>Norte</v>
      </c>
      <c r="J587" s="7" t="str">
        <f t="shared" si="38"/>
        <v>SP</v>
      </c>
      <c r="K587" t="str">
        <f t="shared" si="39"/>
        <v>11</v>
      </c>
    </row>
    <row r="588" spans="1:11">
      <c r="A588" s="11">
        <v>587</v>
      </c>
      <c r="B588" s="7" t="s">
        <v>329</v>
      </c>
      <c r="C588" s="7">
        <v>91994507976</v>
      </c>
      <c r="D588" s="7">
        <v>3</v>
      </c>
      <c r="E588" s="12">
        <v>44252</v>
      </c>
      <c r="F588" s="7" t="s">
        <v>36</v>
      </c>
      <c r="G588" s="7" t="s">
        <v>28</v>
      </c>
      <c r="H588" s="13">
        <f t="shared" si="36"/>
        <v>67.5</v>
      </c>
      <c r="I588" s="7" t="str">
        <f t="shared" si="37"/>
        <v>Norte</v>
      </c>
      <c r="J588" s="7" t="str">
        <f t="shared" si="38"/>
        <v>PA</v>
      </c>
      <c r="K588" t="str">
        <f t="shared" si="39"/>
        <v>91</v>
      </c>
    </row>
    <row r="589" spans="1:11">
      <c r="A589" s="11">
        <v>588</v>
      </c>
      <c r="B589" s="7" t="s">
        <v>13</v>
      </c>
      <c r="C589" s="7">
        <v>91994289039</v>
      </c>
      <c r="D589" s="7">
        <v>2</v>
      </c>
      <c r="E589" s="12">
        <v>44253</v>
      </c>
      <c r="F589" s="7" t="s">
        <v>11</v>
      </c>
      <c r="G589" s="7" t="s">
        <v>19</v>
      </c>
      <c r="H589" s="13">
        <f t="shared" si="36"/>
        <v>45</v>
      </c>
      <c r="I589" s="7" t="str">
        <f t="shared" si="37"/>
        <v>Sul</v>
      </c>
      <c r="J589" s="7" t="str">
        <f t="shared" si="38"/>
        <v>PA</v>
      </c>
      <c r="K589" t="str">
        <f t="shared" si="39"/>
        <v>91</v>
      </c>
    </row>
    <row r="590" spans="1:11">
      <c r="A590" s="11">
        <v>589</v>
      </c>
      <c r="B590" s="7" t="s">
        <v>238</v>
      </c>
      <c r="C590" s="7">
        <v>19982917681</v>
      </c>
      <c r="D590" s="7">
        <v>1</v>
      </c>
      <c r="E590" s="12">
        <v>44253</v>
      </c>
      <c r="F590" s="7" t="s">
        <v>14</v>
      </c>
      <c r="G590" s="7" t="s">
        <v>12</v>
      </c>
      <c r="H590" s="13">
        <f t="shared" si="36"/>
        <v>90</v>
      </c>
      <c r="I590" s="7" t="str">
        <f t="shared" si="37"/>
        <v>Norte</v>
      </c>
      <c r="J590" s="7" t="str">
        <f t="shared" si="38"/>
        <v>SP</v>
      </c>
      <c r="K590" t="str">
        <f t="shared" si="39"/>
        <v>19</v>
      </c>
    </row>
    <row r="591" spans="1:11">
      <c r="A591" s="11">
        <v>590</v>
      </c>
      <c r="B591" s="7" t="s">
        <v>330</v>
      </c>
      <c r="C591" s="7">
        <v>91975444066</v>
      </c>
      <c r="D591" s="7">
        <v>2</v>
      </c>
      <c r="E591" s="12">
        <v>44253</v>
      </c>
      <c r="F591" s="7" t="s">
        <v>16</v>
      </c>
      <c r="G591" s="7" t="s">
        <v>30</v>
      </c>
      <c r="H591" s="13">
        <f t="shared" si="36"/>
        <v>216</v>
      </c>
      <c r="I591" s="7" t="str">
        <f t="shared" si="37"/>
        <v>Norte</v>
      </c>
      <c r="J591" s="7" t="str">
        <f t="shared" si="38"/>
        <v>PA</v>
      </c>
      <c r="K591" t="str">
        <f t="shared" si="39"/>
        <v>91</v>
      </c>
    </row>
    <row r="592" spans="1:11">
      <c r="A592" s="11">
        <v>591</v>
      </c>
      <c r="B592" s="7" t="s">
        <v>106</v>
      </c>
      <c r="C592" s="7">
        <v>31983699873</v>
      </c>
      <c r="D592" s="7">
        <v>3</v>
      </c>
      <c r="E592" s="12">
        <v>44253</v>
      </c>
      <c r="F592" s="7" t="s">
        <v>16</v>
      </c>
      <c r="G592" s="7" t="s">
        <v>19</v>
      </c>
      <c r="H592" s="13">
        <f t="shared" si="36"/>
        <v>324</v>
      </c>
      <c r="I592" s="7" t="str">
        <f t="shared" si="37"/>
        <v>Norte</v>
      </c>
      <c r="J592" s="7" t="str">
        <f t="shared" si="38"/>
        <v>MG</v>
      </c>
      <c r="K592" t="str">
        <f t="shared" si="39"/>
        <v>31</v>
      </c>
    </row>
    <row r="593" spans="1:11">
      <c r="A593" s="11">
        <v>592</v>
      </c>
      <c r="B593" s="7" t="s">
        <v>119</v>
      </c>
      <c r="C593" s="7">
        <v>19996624696</v>
      </c>
      <c r="D593" s="7">
        <v>7</v>
      </c>
      <c r="E593" s="12">
        <v>44253</v>
      </c>
      <c r="F593" s="7" t="s">
        <v>16</v>
      </c>
      <c r="G593" s="7" t="s">
        <v>19</v>
      </c>
      <c r="H593" s="13">
        <f t="shared" si="36"/>
        <v>756</v>
      </c>
      <c r="I593" s="7" t="str">
        <f t="shared" si="37"/>
        <v>Norte</v>
      </c>
      <c r="J593" s="7" t="str">
        <f t="shared" si="38"/>
        <v>SP</v>
      </c>
      <c r="K593" t="str">
        <f t="shared" si="39"/>
        <v>19</v>
      </c>
    </row>
    <row r="594" spans="1:11">
      <c r="A594" s="11">
        <v>593</v>
      </c>
      <c r="B594" s="7" t="s">
        <v>331</v>
      </c>
      <c r="C594" s="7">
        <v>21997949370</v>
      </c>
      <c r="D594" s="7">
        <v>3</v>
      </c>
      <c r="E594" s="12">
        <v>44253</v>
      </c>
      <c r="F594" s="7" t="s">
        <v>53</v>
      </c>
      <c r="G594" s="7" t="s">
        <v>21</v>
      </c>
      <c r="H594" s="13">
        <f t="shared" si="36"/>
        <v>67.5</v>
      </c>
      <c r="I594" s="7" t="str">
        <f t="shared" si="37"/>
        <v>Norte</v>
      </c>
      <c r="J594" s="7" t="str">
        <f t="shared" si="38"/>
        <v>RJ</v>
      </c>
      <c r="K594" t="str">
        <f t="shared" si="39"/>
        <v>21</v>
      </c>
    </row>
    <row r="595" spans="1:11">
      <c r="A595" s="11">
        <v>594</v>
      </c>
      <c r="B595" s="7" t="s">
        <v>226</v>
      </c>
      <c r="C595" s="7">
        <v>75999565755</v>
      </c>
      <c r="D595" s="7">
        <v>2</v>
      </c>
      <c r="E595" s="12">
        <v>44253</v>
      </c>
      <c r="F595" s="7" t="s">
        <v>16</v>
      </c>
      <c r="G595" s="7" t="s">
        <v>34</v>
      </c>
      <c r="H595" s="13">
        <f t="shared" si="36"/>
        <v>216</v>
      </c>
      <c r="I595" s="7" t="str">
        <f t="shared" si="37"/>
        <v>Norte</v>
      </c>
      <c r="J595" s="7" t="str">
        <f t="shared" si="38"/>
        <v>BA</v>
      </c>
      <c r="K595" t="str">
        <f t="shared" si="39"/>
        <v>75</v>
      </c>
    </row>
    <row r="596" spans="1:11">
      <c r="A596" s="11">
        <v>595</v>
      </c>
      <c r="B596" s="7" t="s">
        <v>332</v>
      </c>
      <c r="C596" s="7">
        <v>91989450632</v>
      </c>
      <c r="D596" s="7">
        <v>4</v>
      </c>
      <c r="E596" s="12">
        <v>44253</v>
      </c>
      <c r="F596" s="7" t="s">
        <v>18</v>
      </c>
      <c r="G596" s="7" t="s">
        <v>19</v>
      </c>
      <c r="H596" s="13">
        <f t="shared" si="36"/>
        <v>180</v>
      </c>
      <c r="I596" s="7" t="str">
        <f t="shared" si="37"/>
        <v>Norte</v>
      </c>
      <c r="J596" s="7" t="str">
        <f t="shared" si="38"/>
        <v>PA</v>
      </c>
      <c r="K596" t="str">
        <f t="shared" si="39"/>
        <v>91</v>
      </c>
    </row>
    <row r="597" spans="1:11">
      <c r="A597" s="11">
        <v>596</v>
      </c>
      <c r="B597" s="7" t="s">
        <v>333</v>
      </c>
      <c r="C597" s="7">
        <v>21996604799</v>
      </c>
      <c r="D597" s="7">
        <v>2</v>
      </c>
      <c r="E597" s="12">
        <v>44253</v>
      </c>
      <c r="F597" s="7" t="s">
        <v>55</v>
      </c>
      <c r="G597" s="7" t="s">
        <v>21</v>
      </c>
      <c r="H597" s="13">
        <f t="shared" si="36"/>
        <v>45</v>
      </c>
      <c r="I597" s="7" t="str">
        <f t="shared" si="37"/>
        <v>Norte</v>
      </c>
      <c r="J597" s="7" t="str">
        <f t="shared" si="38"/>
        <v>RJ</v>
      </c>
      <c r="K597" t="str">
        <f t="shared" si="39"/>
        <v>21</v>
      </c>
    </row>
    <row r="598" spans="1:11">
      <c r="A598" s="11">
        <v>597</v>
      </c>
      <c r="B598" s="7" t="s">
        <v>334</v>
      </c>
      <c r="C598" s="7">
        <v>51972586931</v>
      </c>
      <c r="D598" s="7">
        <v>1</v>
      </c>
      <c r="E598" s="12">
        <v>44253</v>
      </c>
      <c r="F598" s="7" t="s">
        <v>40</v>
      </c>
      <c r="G598" s="7" t="s">
        <v>30</v>
      </c>
      <c r="H598" s="13">
        <f t="shared" si="36"/>
        <v>80</v>
      </c>
      <c r="I598" s="7" t="str">
        <f t="shared" si="37"/>
        <v>Sul</v>
      </c>
      <c r="J598" s="7" t="str">
        <f t="shared" si="38"/>
        <v>RS</v>
      </c>
      <c r="K598" t="str">
        <f t="shared" si="39"/>
        <v>51</v>
      </c>
    </row>
    <row r="599" spans="1:11">
      <c r="A599" s="11">
        <v>598</v>
      </c>
      <c r="B599" s="7" t="s">
        <v>169</v>
      </c>
      <c r="C599" s="7">
        <v>41972765896</v>
      </c>
      <c r="D599" s="7">
        <v>4</v>
      </c>
      <c r="E599" s="12">
        <v>44253</v>
      </c>
      <c r="F599" s="7" t="s">
        <v>40</v>
      </c>
      <c r="G599" s="7" t="s">
        <v>12</v>
      </c>
      <c r="H599" s="13">
        <f t="shared" si="36"/>
        <v>288</v>
      </c>
      <c r="I599" s="7" t="str">
        <f t="shared" si="37"/>
        <v>Sul</v>
      </c>
      <c r="J599" s="7" t="str">
        <f t="shared" si="38"/>
        <v>PR</v>
      </c>
      <c r="K599" t="str">
        <f t="shared" si="39"/>
        <v>41</v>
      </c>
    </row>
    <row r="600" spans="1:11">
      <c r="A600" s="11">
        <v>599</v>
      </c>
      <c r="B600" s="7" t="s">
        <v>335</v>
      </c>
      <c r="C600" s="7">
        <v>21987940699</v>
      </c>
      <c r="D600" s="7">
        <v>3</v>
      </c>
      <c r="E600" s="12">
        <v>44253</v>
      </c>
      <c r="F600" s="7" t="s">
        <v>27</v>
      </c>
      <c r="G600" s="7" t="s">
        <v>28</v>
      </c>
      <c r="H600" s="13">
        <f t="shared" si="36"/>
        <v>270</v>
      </c>
      <c r="I600" s="7" t="str">
        <f t="shared" si="37"/>
        <v>Norte</v>
      </c>
      <c r="J600" s="7" t="str">
        <f t="shared" si="38"/>
        <v>RJ</v>
      </c>
      <c r="K600" t="str">
        <f t="shared" si="39"/>
        <v>21</v>
      </c>
    </row>
    <row r="601" spans="1:11">
      <c r="A601" s="11">
        <v>600</v>
      </c>
      <c r="B601" s="7" t="s">
        <v>336</v>
      </c>
      <c r="C601" s="7">
        <v>61981230756</v>
      </c>
      <c r="D601" s="7">
        <v>1</v>
      </c>
      <c r="E601" s="12">
        <v>44254</v>
      </c>
      <c r="F601" s="7" t="s">
        <v>11</v>
      </c>
      <c r="G601" s="7" t="s">
        <v>30</v>
      </c>
      <c r="H601" s="13">
        <f t="shared" si="36"/>
        <v>25</v>
      </c>
      <c r="I601" s="7" t="str">
        <f t="shared" si="37"/>
        <v>Sul</v>
      </c>
      <c r="J601" s="7" t="str">
        <f t="shared" si="38"/>
        <v>DF</v>
      </c>
      <c r="K601" t="str">
        <f t="shared" si="39"/>
        <v>61</v>
      </c>
    </row>
    <row r="602" spans="1:11">
      <c r="A602" s="11">
        <v>601</v>
      </c>
      <c r="B602" s="7" t="s">
        <v>99</v>
      </c>
      <c r="C602" s="7">
        <v>51987947608</v>
      </c>
      <c r="D602" s="7">
        <v>1</v>
      </c>
      <c r="E602" s="12">
        <v>44254</v>
      </c>
      <c r="F602" s="7" t="s">
        <v>16</v>
      </c>
      <c r="G602" s="7" t="s">
        <v>34</v>
      </c>
      <c r="H602" s="13">
        <f t="shared" si="36"/>
        <v>120</v>
      </c>
      <c r="I602" s="7" t="str">
        <f t="shared" si="37"/>
        <v>Norte</v>
      </c>
      <c r="J602" s="7" t="str">
        <f t="shared" si="38"/>
        <v>RS</v>
      </c>
      <c r="K602" t="str">
        <f t="shared" si="39"/>
        <v>51</v>
      </c>
    </row>
    <row r="603" spans="1:11">
      <c r="A603" s="11">
        <v>602</v>
      </c>
      <c r="B603" s="7" t="s">
        <v>67</v>
      </c>
      <c r="C603" s="7">
        <v>44984518889</v>
      </c>
      <c r="D603" s="7">
        <v>4</v>
      </c>
      <c r="E603" s="12">
        <v>44254</v>
      </c>
      <c r="F603" s="7" t="s">
        <v>18</v>
      </c>
      <c r="G603" s="7" t="s">
        <v>34</v>
      </c>
      <c r="H603" s="13">
        <f t="shared" si="36"/>
        <v>180</v>
      </c>
      <c r="I603" s="7" t="str">
        <f t="shared" si="37"/>
        <v>Norte</v>
      </c>
      <c r="J603" s="7" t="str">
        <f t="shared" si="38"/>
        <v>PR</v>
      </c>
      <c r="K603" t="str">
        <f t="shared" si="39"/>
        <v>44</v>
      </c>
    </row>
    <row r="604" spans="1:11">
      <c r="A604" s="11">
        <v>603</v>
      </c>
      <c r="B604" s="7" t="s">
        <v>282</v>
      </c>
      <c r="C604" s="7">
        <v>83987791406</v>
      </c>
      <c r="D604" s="7">
        <v>2</v>
      </c>
      <c r="E604" s="12">
        <v>44254</v>
      </c>
      <c r="F604" s="7" t="s">
        <v>16</v>
      </c>
      <c r="G604" s="7" t="s">
        <v>34</v>
      </c>
      <c r="H604" s="13">
        <f t="shared" si="36"/>
        <v>216</v>
      </c>
      <c r="I604" s="7" t="str">
        <f t="shared" si="37"/>
        <v>Norte</v>
      </c>
      <c r="J604" s="7" t="str">
        <f t="shared" si="38"/>
        <v>PB</v>
      </c>
      <c r="K604" t="str">
        <f t="shared" si="39"/>
        <v>83</v>
      </c>
    </row>
    <row r="605" spans="1:11">
      <c r="A605" s="11">
        <v>604</v>
      </c>
      <c r="B605" s="7" t="s">
        <v>238</v>
      </c>
      <c r="C605" s="7">
        <v>31991460780</v>
      </c>
      <c r="D605" s="7">
        <v>3</v>
      </c>
      <c r="E605" s="12">
        <v>44254</v>
      </c>
      <c r="F605" s="7" t="s">
        <v>16</v>
      </c>
      <c r="G605" s="7" t="s">
        <v>30</v>
      </c>
      <c r="H605" s="13">
        <f t="shared" si="36"/>
        <v>324</v>
      </c>
      <c r="I605" s="7" t="str">
        <f t="shared" si="37"/>
        <v>Norte</v>
      </c>
      <c r="J605" s="7" t="str">
        <f t="shared" si="38"/>
        <v>MG</v>
      </c>
      <c r="K605" t="str">
        <f t="shared" si="39"/>
        <v>31</v>
      </c>
    </row>
    <row r="606" spans="1:11">
      <c r="A606" s="11">
        <v>605</v>
      </c>
      <c r="B606" s="7" t="s">
        <v>98</v>
      </c>
      <c r="C606" s="7">
        <v>21988678188</v>
      </c>
      <c r="D606" s="7">
        <v>3</v>
      </c>
      <c r="E606" s="12">
        <v>44254</v>
      </c>
      <c r="F606" s="7" t="s">
        <v>11</v>
      </c>
      <c r="G606" s="7" t="s">
        <v>19</v>
      </c>
      <c r="H606" s="13">
        <f t="shared" si="36"/>
        <v>67.5</v>
      </c>
      <c r="I606" s="7" t="str">
        <f t="shared" si="37"/>
        <v>Sul</v>
      </c>
      <c r="J606" s="7" t="str">
        <f t="shared" si="38"/>
        <v>RJ</v>
      </c>
      <c r="K606" t="str">
        <f t="shared" si="39"/>
        <v>21</v>
      </c>
    </row>
    <row r="607" spans="1:11">
      <c r="A607" s="11">
        <v>606</v>
      </c>
      <c r="B607" s="7" t="s">
        <v>258</v>
      </c>
      <c r="C607" s="7">
        <v>21999692373</v>
      </c>
      <c r="D607" s="7">
        <v>2</v>
      </c>
      <c r="E607" s="12">
        <v>44254</v>
      </c>
      <c r="F607" s="7" t="s">
        <v>55</v>
      </c>
      <c r="G607" s="7" t="s">
        <v>34</v>
      </c>
      <c r="H607" s="13">
        <f t="shared" si="36"/>
        <v>45</v>
      </c>
      <c r="I607" s="7" t="str">
        <f t="shared" si="37"/>
        <v>Norte</v>
      </c>
      <c r="J607" s="7" t="str">
        <f t="shared" si="38"/>
        <v>RJ</v>
      </c>
      <c r="K607" t="str">
        <f t="shared" si="39"/>
        <v>21</v>
      </c>
    </row>
    <row r="608" spans="1:11">
      <c r="A608" s="11">
        <v>607</v>
      </c>
      <c r="B608" s="7" t="s">
        <v>337</v>
      </c>
      <c r="C608" s="7">
        <v>21997944719</v>
      </c>
      <c r="D608" s="7">
        <v>4</v>
      </c>
      <c r="E608" s="12">
        <v>44254</v>
      </c>
      <c r="F608" s="7" t="s">
        <v>55</v>
      </c>
      <c r="G608" s="7" t="s">
        <v>19</v>
      </c>
      <c r="H608" s="13">
        <f t="shared" si="36"/>
        <v>90</v>
      </c>
      <c r="I608" s="7" t="str">
        <f t="shared" si="37"/>
        <v>Norte</v>
      </c>
      <c r="J608" s="7" t="str">
        <f t="shared" si="38"/>
        <v>RJ</v>
      </c>
      <c r="K608" t="str">
        <f t="shared" si="39"/>
        <v>21</v>
      </c>
    </row>
    <row r="609" spans="1:11">
      <c r="A609" s="11">
        <v>608</v>
      </c>
      <c r="B609" s="7" t="s">
        <v>338</v>
      </c>
      <c r="C609" s="7">
        <v>61967330915</v>
      </c>
      <c r="D609" s="7">
        <v>2</v>
      </c>
      <c r="E609" s="12">
        <v>44254</v>
      </c>
      <c r="F609" s="7" t="s">
        <v>44</v>
      </c>
      <c r="G609" s="7" t="s">
        <v>21</v>
      </c>
      <c r="H609" s="13">
        <f t="shared" si="36"/>
        <v>90</v>
      </c>
      <c r="I609" s="7" t="str">
        <f t="shared" si="37"/>
        <v>Sul</v>
      </c>
      <c r="J609" s="7" t="str">
        <f t="shared" si="38"/>
        <v>DF</v>
      </c>
      <c r="K609" t="str">
        <f t="shared" si="39"/>
        <v>61</v>
      </c>
    </row>
    <row r="610" spans="1:11">
      <c r="A610" s="11">
        <v>609</v>
      </c>
      <c r="B610" s="7" t="s">
        <v>339</v>
      </c>
      <c r="C610" s="7">
        <v>41984506038</v>
      </c>
      <c r="D610" s="7">
        <v>4</v>
      </c>
      <c r="E610" s="12">
        <v>44254</v>
      </c>
      <c r="F610" s="7" t="s">
        <v>40</v>
      </c>
      <c r="G610" s="7" t="s">
        <v>19</v>
      </c>
      <c r="H610" s="13">
        <f t="shared" si="36"/>
        <v>288</v>
      </c>
      <c r="I610" s="7" t="str">
        <f t="shared" si="37"/>
        <v>Sul</v>
      </c>
      <c r="J610" s="7" t="str">
        <f t="shared" si="38"/>
        <v>PR</v>
      </c>
      <c r="K610" t="str">
        <f t="shared" si="39"/>
        <v>41</v>
      </c>
    </row>
    <row r="611" spans="1:11">
      <c r="A611" s="11">
        <v>610</v>
      </c>
      <c r="B611" s="7" t="s">
        <v>340</v>
      </c>
      <c r="C611" s="7">
        <v>91992353410</v>
      </c>
      <c r="D611" s="7">
        <v>3</v>
      </c>
      <c r="E611" s="12">
        <v>44254</v>
      </c>
      <c r="F611" s="7" t="s">
        <v>16</v>
      </c>
      <c r="G611" s="7" t="s">
        <v>21</v>
      </c>
      <c r="H611" s="13">
        <f t="shared" si="36"/>
        <v>324</v>
      </c>
      <c r="I611" s="7" t="str">
        <f t="shared" si="37"/>
        <v>Norte</v>
      </c>
      <c r="J611" s="7" t="str">
        <f t="shared" si="38"/>
        <v>PA</v>
      </c>
      <c r="K611" t="str">
        <f t="shared" si="39"/>
        <v>91</v>
      </c>
    </row>
    <row r="612" spans="1:11">
      <c r="A612" s="11">
        <v>611</v>
      </c>
      <c r="B612" s="7" t="s">
        <v>341</v>
      </c>
      <c r="C612" s="7">
        <v>35984046976</v>
      </c>
      <c r="D612" s="7">
        <v>4</v>
      </c>
      <c r="E612" s="12">
        <v>44254</v>
      </c>
      <c r="F612" s="7" t="s">
        <v>27</v>
      </c>
      <c r="G612" s="7" t="s">
        <v>30</v>
      </c>
      <c r="H612" s="13">
        <f t="shared" si="36"/>
        <v>360</v>
      </c>
      <c r="I612" s="7" t="str">
        <f t="shared" si="37"/>
        <v>Norte</v>
      </c>
      <c r="J612" s="7" t="str">
        <f t="shared" si="38"/>
        <v>MG</v>
      </c>
      <c r="K612" t="str">
        <f t="shared" si="39"/>
        <v>35</v>
      </c>
    </row>
    <row r="613" spans="1:11">
      <c r="A613" s="11">
        <v>612</v>
      </c>
      <c r="B613" s="7" t="s">
        <v>50</v>
      </c>
      <c r="C613" s="7">
        <v>91995849367</v>
      </c>
      <c r="D613" s="7">
        <v>2</v>
      </c>
      <c r="E613" s="12">
        <v>44254</v>
      </c>
      <c r="F613" s="7" t="s">
        <v>18</v>
      </c>
      <c r="G613" s="7" t="s">
        <v>12</v>
      </c>
      <c r="H613" s="13">
        <f t="shared" si="36"/>
        <v>90</v>
      </c>
      <c r="I613" s="7" t="str">
        <f t="shared" si="37"/>
        <v>Norte</v>
      </c>
      <c r="J613" s="7" t="str">
        <f t="shared" si="38"/>
        <v>PA</v>
      </c>
      <c r="K613" t="str">
        <f t="shared" si="39"/>
        <v>91</v>
      </c>
    </row>
    <row r="614" spans="1:11">
      <c r="A614" s="11">
        <v>613</v>
      </c>
      <c r="B614" s="7" t="s">
        <v>342</v>
      </c>
      <c r="C614" s="7">
        <v>71995921536</v>
      </c>
      <c r="D614" s="7">
        <v>2</v>
      </c>
      <c r="E614" s="12">
        <v>44255</v>
      </c>
      <c r="F614" s="7" t="s">
        <v>18</v>
      </c>
      <c r="G614" s="7" t="s">
        <v>34</v>
      </c>
      <c r="H614" s="13">
        <f t="shared" si="36"/>
        <v>90</v>
      </c>
      <c r="I614" s="7" t="str">
        <f t="shared" si="37"/>
        <v>Norte</v>
      </c>
      <c r="J614" s="7" t="str">
        <f t="shared" si="38"/>
        <v>BA</v>
      </c>
      <c r="K614" t="str">
        <f t="shared" si="39"/>
        <v>71</v>
      </c>
    </row>
    <row r="615" spans="1:11">
      <c r="A615" s="11">
        <v>614</v>
      </c>
      <c r="B615" s="7" t="s">
        <v>17</v>
      </c>
      <c r="C615" s="7">
        <v>19999743655</v>
      </c>
      <c r="D615" s="7">
        <v>3</v>
      </c>
      <c r="E615" s="12">
        <v>44255</v>
      </c>
      <c r="F615" s="7" t="s">
        <v>18</v>
      </c>
      <c r="G615" s="7" t="s">
        <v>34</v>
      </c>
      <c r="H615" s="13">
        <f t="shared" si="36"/>
        <v>135</v>
      </c>
      <c r="I615" s="7" t="str">
        <f t="shared" si="37"/>
        <v>Norte</v>
      </c>
      <c r="J615" s="7" t="str">
        <f t="shared" si="38"/>
        <v>SP</v>
      </c>
      <c r="K615" t="str">
        <f t="shared" si="39"/>
        <v>19</v>
      </c>
    </row>
    <row r="616" spans="1:11">
      <c r="A616" s="11">
        <v>615</v>
      </c>
      <c r="B616" s="7" t="s">
        <v>343</v>
      </c>
      <c r="C616" s="7">
        <v>41979770914</v>
      </c>
      <c r="D616" s="7">
        <v>3</v>
      </c>
      <c r="E616" s="12">
        <v>44255</v>
      </c>
      <c r="F616" s="7" t="s">
        <v>23</v>
      </c>
      <c r="G616" s="7" t="s">
        <v>21</v>
      </c>
      <c r="H616" s="13">
        <f t="shared" si="36"/>
        <v>243</v>
      </c>
      <c r="I616" s="7" t="str">
        <f t="shared" si="37"/>
        <v>Sul</v>
      </c>
      <c r="J616" s="7" t="str">
        <f t="shared" si="38"/>
        <v>PR</v>
      </c>
      <c r="K616" t="str">
        <f t="shared" si="39"/>
        <v>41</v>
      </c>
    </row>
    <row r="617" spans="1:11">
      <c r="A617" s="11">
        <v>616</v>
      </c>
      <c r="B617" s="7" t="s">
        <v>21</v>
      </c>
      <c r="C617" s="7">
        <v>51967456583</v>
      </c>
      <c r="D617" s="7">
        <v>3</v>
      </c>
      <c r="E617" s="12">
        <v>44255</v>
      </c>
      <c r="F617" s="7" t="s">
        <v>63</v>
      </c>
      <c r="G617" s="7" t="s">
        <v>34</v>
      </c>
      <c r="H617" s="13">
        <f t="shared" si="36"/>
        <v>270</v>
      </c>
      <c r="I617" s="7" t="str">
        <f t="shared" si="37"/>
        <v>Sul</v>
      </c>
      <c r="J617" s="7" t="str">
        <f t="shared" si="38"/>
        <v>RS</v>
      </c>
      <c r="K617" t="str">
        <f t="shared" si="39"/>
        <v>51</v>
      </c>
    </row>
    <row r="618" spans="1:11">
      <c r="A618" s="11">
        <v>617</v>
      </c>
      <c r="B618" s="7" t="s">
        <v>62</v>
      </c>
      <c r="C618" s="7">
        <v>21985495772</v>
      </c>
      <c r="D618" s="7">
        <v>2</v>
      </c>
      <c r="E618" s="12">
        <v>44255</v>
      </c>
      <c r="F618" s="7" t="s">
        <v>53</v>
      </c>
      <c r="G618" s="7" t="s">
        <v>21</v>
      </c>
      <c r="H618" s="13">
        <f t="shared" si="36"/>
        <v>45</v>
      </c>
      <c r="I618" s="7" t="str">
        <f t="shared" si="37"/>
        <v>Norte</v>
      </c>
      <c r="J618" s="7" t="str">
        <f t="shared" si="38"/>
        <v>RJ</v>
      </c>
      <c r="K618" t="str">
        <f t="shared" si="39"/>
        <v>21</v>
      </c>
    </row>
    <row r="619" spans="1:11">
      <c r="A619" s="11">
        <v>618</v>
      </c>
      <c r="B619" s="7" t="s">
        <v>134</v>
      </c>
      <c r="C619" s="7">
        <v>21998560915</v>
      </c>
      <c r="D619" s="7">
        <v>1</v>
      </c>
      <c r="E619" s="12">
        <v>44255</v>
      </c>
      <c r="F619" s="7" t="s">
        <v>27</v>
      </c>
      <c r="G619" s="7" t="s">
        <v>12</v>
      </c>
      <c r="H619" s="13">
        <f t="shared" si="36"/>
        <v>100</v>
      </c>
      <c r="I619" s="7" t="str">
        <f t="shared" si="37"/>
        <v>Norte</v>
      </c>
      <c r="J619" s="7" t="str">
        <f t="shared" si="38"/>
        <v>RJ</v>
      </c>
      <c r="K619" t="str">
        <f t="shared" si="39"/>
        <v>21</v>
      </c>
    </row>
    <row r="620" spans="1:11">
      <c r="A620" s="11">
        <v>619</v>
      </c>
      <c r="B620" s="7" t="s">
        <v>344</v>
      </c>
      <c r="C620" s="7">
        <v>53999916738</v>
      </c>
      <c r="D620" s="7">
        <v>4</v>
      </c>
      <c r="E620" s="12">
        <v>44255</v>
      </c>
      <c r="F620" s="7" t="s">
        <v>63</v>
      </c>
      <c r="G620" s="7" t="s">
        <v>28</v>
      </c>
      <c r="H620" s="13">
        <f t="shared" si="36"/>
        <v>360</v>
      </c>
      <c r="I620" s="7" t="str">
        <f t="shared" si="37"/>
        <v>Sul</v>
      </c>
      <c r="J620" s="7" t="str">
        <f t="shared" si="38"/>
        <v>RS</v>
      </c>
      <c r="K620" t="str">
        <f t="shared" si="39"/>
        <v>53</v>
      </c>
    </row>
    <row r="621" spans="1:11">
      <c r="A621" s="11">
        <v>620</v>
      </c>
      <c r="B621" s="7" t="s">
        <v>56</v>
      </c>
      <c r="C621" s="7">
        <v>91966129769</v>
      </c>
      <c r="D621" s="7">
        <v>3</v>
      </c>
      <c r="E621" s="12">
        <v>44256</v>
      </c>
      <c r="F621" s="7" t="s">
        <v>11</v>
      </c>
      <c r="G621" s="7" t="s">
        <v>30</v>
      </c>
      <c r="H621" s="13">
        <f t="shared" si="36"/>
        <v>67.5</v>
      </c>
      <c r="I621" s="7" t="str">
        <f t="shared" si="37"/>
        <v>Sul</v>
      </c>
      <c r="J621" s="7" t="str">
        <f t="shared" si="38"/>
        <v>PA</v>
      </c>
      <c r="K621" t="str">
        <f t="shared" si="39"/>
        <v>91</v>
      </c>
    </row>
    <row r="622" spans="1:11">
      <c r="A622" s="11">
        <v>621</v>
      </c>
      <c r="B622" s="7" t="s">
        <v>46</v>
      </c>
      <c r="C622" s="7">
        <v>91993729014</v>
      </c>
      <c r="D622" s="7">
        <v>1</v>
      </c>
      <c r="E622" s="12">
        <v>44256</v>
      </c>
      <c r="F622" s="7" t="s">
        <v>18</v>
      </c>
      <c r="G622" s="7" t="s">
        <v>19</v>
      </c>
      <c r="H622" s="13">
        <f t="shared" si="36"/>
        <v>50</v>
      </c>
      <c r="I622" s="7" t="str">
        <f t="shared" si="37"/>
        <v>Norte</v>
      </c>
      <c r="J622" s="7" t="str">
        <f t="shared" si="38"/>
        <v>PA</v>
      </c>
      <c r="K622" t="str">
        <f t="shared" si="39"/>
        <v>91</v>
      </c>
    </row>
    <row r="623" spans="1:11">
      <c r="A623" s="11">
        <v>622</v>
      </c>
      <c r="B623" s="7" t="s">
        <v>345</v>
      </c>
      <c r="C623" s="7">
        <v>24988454249</v>
      </c>
      <c r="D623" s="7">
        <v>2</v>
      </c>
      <c r="E623" s="12">
        <v>44256</v>
      </c>
      <c r="F623" s="7" t="s">
        <v>14</v>
      </c>
      <c r="G623" s="7" t="s">
        <v>12</v>
      </c>
      <c r="H623" s="13">
        <f t="shared" si="36"/>
        <v>162</v>
      </c>
      <c r="I623" s="7" t="str">
        <f t="shared" si="37"/>
        <v>Norte</v>
      </c>
      <c r="J623" s="7" t="str">
        <f t="shared" si="38"/>
        <v>RJ</v>
      </c>
      <c r="K623" t="str">
        <f t="shared" si="39"/>
        <v>24</v>
      </c>
    </row>
    <row r="624" spans="1:11">
      <c r="A624" s="11">
        <v>623</v>
      </c>
      <c r="B624" s="7" t="s">
        <v>80</v>
      </c>
      <c r="C624" s="7">
        <v>21980505604</v>
      </c>
      <c r="D624" s="7">
        <v>4</v>
      </c>
      <c r="E624" s="12">
        <v>44256</v>
      </c>
      <c r="F624" s="7" t="s">
        <v>16</v>
      </c>
      <c r="G624" s="7" t="s">
        <v>12</v>
      </c>
      <c r="H624" s="13">
        <f t="shared" si="36"/>
        <v>432</v>
      </c>
      <c r="I624" s="7" t="str">
        <f t="shared" si="37"/>
        <v>Norte</v>
      </c>
      <c r="J624" s="7" t="str">
        <f t="shared" si="38"/>
        <v>RJ</v>
      </c>
      <c r="K624" t="str">
        <f t="shared" si="39"/>
        <v>21</v>
      </c>
    </row>
    <row r="625" spans="1:11">
      <c r="A625" s="11">
        <v>624</v>
      </c>
      <c r="B625" s="7" t="s">
        <v>346</v>
      </c>
      <c r="C625" s="7">
        <v>71994487462</v>
      </c>
      <c r="D625" s="7">
        <v>4</v>
      </c>
      <c r="E625" s="12">
        <v>44256</v>
      </c>
      <c r="F625" s="7" t="s">
        <v>16</v>
      </c>
      <c r="G625" s="7" t="s">
        <v>19</v>
      </c>
      <c r="H625" s="13">
        <f t="shared" si="36"/>
        <v>432</v>
      </c>
      <c r="I625" s="7" t="str">
        <f t="shared" si="37"/>
        <v>Norte</v>
      </c>
      <c r="J625" s="7" t="str">
        <f t="shared" si="38"/>
        <v>BA</v>
      </c>
      <c r="K625" t="str">
        <f t="shared" si="39"/>
        <v>71</v>
      </c>
    </row>
    <row r="626" spans="1:11">
      <c r="A626" s="11">
        <v>625</v>
      </c>
      <c r="B626" s="7" t="s">
        <v>62</v>
      </c>
      <c r="C626" s="7">
        <v>31999904249</v>
      </c>
      <c r="D626" s="7">
        <v>1</v>
      </c>
      <c r="E626" s="12">
        <v>44256</v>
      </c>
      <c r="F626" s="7" t="s">
        <v>14</v>
      </c>
      <c r="G626" s="7" t="s">
        <v>19</v>
      </c>
      <c r="H626" s="13">
        <f t="shared" si="36"/>
        <v>90</v>
      </c>
      <c r="I626" s="7" t="str">
        <f t="shared" si="37"/>
        <v>Norte</v>
      </c>
      <c r="J626" s="7" t="str">
        <f t="shared" si="38"/>
        <v>MG</v>
      </c>
      <c r="K626" t="str">
        <f t="shared" si="39"/>
        <v>31</v>
      </c>
    </row>
    <row r="627" spans="1:11">
      <c r="A627" s="11">
        <v>626</v>
      </c>
      <c r="B627" s="7" t="s">
        <v>125</v>
      </c>
      <c r="C627" s="7">
        <v>41992744966</v>
      </c>
      <c r="D627" s="7">
        <v>3</v>
      </c>
      <c r="E627" s="12">
        <v>44256</v>
      </c>
      <c r="F627" s="7" t="s">
        <v>14</v>
      </c>
      <c r="G627" s="7" t="s">
        <v>12</v>
      </c>
      <c r="H627" s="13">
        <f t="shared" si="36"/>
        <v>243</v>
      </c>
      <c r="I627" s="7" t="str">
        <f t="shared" si="37"/>
        <v>Norte</v>
      </c>
      <c r="J627" s="7" t="str">
        <f t="shared" si="38"/>
        <v>PR</v>
      </c>
      <c r="K627" t="str">
        <f t="shared" si="39"/>
        <v>41</v>
      </c>
    </row>
    <row r="628" spans="1:11">
      <c r="A628" s="11">
        <v>627</v>
      </c>
      <c r="B628" s="7" t="s">
        <v>347</v>
      </c>
      <c r="C628" s="7">
        <v>31969012288</v>
      </c>
      <c r="D628" s="7">
        <v>3</v>
      </c>
      <c r="E628" s="12">
        <v>44256</v>
      </c>
      <c r="F628" s="7" t="s">
        <v>18</v>
      </c>
      <c r="G628" s="7" t="s">
        <v>12</v>
      </c>
      <c r="H628" s="13">
        <f t="shared" si="36"/>
        <v>135</v>
      </c>
      <c r="I628" s="7" t="str">
        <f t="shared" si="37"/>
        <v>Norte</v>
      </c>
      <c r="J628" s="7" t="str">
        <f t="shared" si="38"/>
        <v>MG</v>
      </c>
      <c r="K628" t="str">
        <f t="shared" si="39"/>
        <v>31</v>
      </c>
    </row>
    <row r="629" spans="1:11">
      <c r="A629" s="11">
        <v>628</v>
      </c>
      <c r="B629" s="7" t="s">
        <v>318</v>
      </c>
      <c r="C629" s="7">
        <v>91965176555</v>
      </c>
      <c r="D629" s="7">
        <v>2</v>
      </c>
      <c r="E629" s="12">
        <v>44256</v>
      </c>
      <c r="F629" s="7" t="s">
        <v>16</v>
      </c>
      <c r="G629" s="7" t="s">
        <v>34</v>
      </c>
      <c r="H629" s="13">
        <f t="shared" si="36"/>
        <v>216</v>
      </c>
      <c r="I629" s="7" t="str">
        <f t="shared" si="37"/>
        <v>Norte</v>
      </c>
      <c r="J629" s="7" t="str">
        <f t="shared" si="38"/>
        <v>PA</v>
      </c>
      <c r="K629" t="str">
        <f t="shared" si="39"/>
        <v>91</v>
      </c>
    </row>
    <row r="630" spans="1:11">
      <c r="A630" s="11">
        <v>629</v>
      </c>
      <c r="B630" s="7" t="s">
        <v>231</v>
      </c>
      <c r="C630" s="7">
        <v>81980837713</v>
      </c>
      <c r="D630" s="7">
        <v>1</v>
      </c>
      <c r="E630" s="12">
        <v>44256</v>
      </c>
      <c r="F630" s="7" t="s">
        <v>55</v>
      </c>
      <c r="G630" s="7" t="s">
        <v>21</v>
      </c>
      <c r="H630" s="13">
        <f t="shared" si="36"/>
        <v>25</v>
      </c>
      <c r="I630" s="7" t="str">
        <f t="shared" si="37"/>
        <v>Norte</v>
      </c>
      <c r="J630" s="7" t="str">
        <f t="shared" si="38"/>
        <v>PE</v>
      </c>
      <c r="K630" t="str">
        <f t="shared" si="39"/>
        <v>81</v>
      </c>
    </row>
    <row r="631" spans="1:11">
      <c r="A631" s="11">
        <v>630</v>
      </c>
      <c r="B631" s="7" t="s">
        <v>348</v>
      </c>
      <c r="C631" s="7">
        <v>31988853381</v>
      </c>
      <c r="D631" s="7">
        <v>4</v>
      </c>
      <c r="E631" s="12">
        <v>44256</v>
      </c>
      <c r="F631" s="7" t="s">
        <v>18</v>
      </c>
      <c r="G631" s="7" t="s">
        <v>34</v>
      </c>
      <c r="H631" s="13">
        <f t="shared" si="36"/>
        <v>180</v>
      </c>
      <c r="I631" s="7" t="str">
        <f t="shared" si="37"/>
        <v>Norte</v>
      </c>
      <c r="J631" s="7" t="str">
        <f t="shared" si="38"/>
        <v>MG</v>
      </c>
      <c r="K631" t="str">
        <f t="shared" si="39"/>
        <v>31</v>
      </c>
    </row>
    <row r="632" spans="1:11">
      <c r="A632" s="11">
        <v>631</v>
      </c>
      <c r="B632" s="7" t="s">
        <v>349</v>
      </c>
      <c r="C632" s="7">
        <v>91993621359</v>
      </c>
      <c r="D632" s="7">
        <v>3</v>
      </c>
      <c r="E632" s="12">
        <v>44256</v>
      </c>
      <c r="F632" s="7" t="s">
        <v>53</v>
      </c>
      <c r="G632" s="7" t="s">
        <v>12</v>
      </c>
      <c r="H632" s="13">
        <f t="shared" si="36"/>
        <v>67.5</v>
      </c>
      <c r="I632" s="7" t="str">
        <f t="shared" si="37"/>
        <v>Norte</v>
      </c>
      <c r="J632" s="7" t="str">
        <f t="shared" si="38"/>
        <v>PA</v>
      </c>
      <c r="K632" t="str">
        <f t="shared" si="39"/>
        <v>91</v>
      </c>
    </row>
    <row r="633" spans="1:11">
      <c r="A633" s="11">
        <v>632</v>
      </c>
      <c r="B633" s="7" t="s">
        <v>202</v>
      </c>
      <c r="C633" s="7">
        <v>32999355604</v>
      </c>
      <c r="D633" s="7">
        <v>2</v>
      </c>
      <c r="E633" s="12">
        <v>44256</v>
      </c>
      <c r="F633" s="7" t="s">
        <v>27</v>
      </c>
      <c r="G633" s="7" t="s">
        <v>34</v>
      </c>
      <c r="H633" s="13">
        <f t="shared" si="36"/>
        <v>180</v>
      </c>
      <c r="I633" s="7" t="str">
        <f t="shared" si="37"/>
        <v>Norte</v>
      </c>
      <c r="J633" s="7" t="str">
        <f t="shared" si="38"/>
        <v>MG</v>
      </c>
      <c r="K633" t="str">
        <f t="shared" si="39"/>
        <v>32</v>
      </c>
    </row>
    <row r="634" spans="1:11">
      <c r="A634" s="11">
        <v>633</v>
      </c>
      <c r="B634" s="7" t="s">
        <v>350</v>
      </c>
      <c r="C634" s="7">
        <v>71994666446</v>
      </c>
      <c r="D634" s="7">
        <v>3</v>
      </c>
      <c r="E634" s="12">
        <v>44256</v>
      </c>
      <c r="F634" s="7" t="s">
        <v>40</v>
      </c>
      <c r="G634" s="7" t="s">
        <v>19</v>
      </c>
      <c r="H634" s="13">
        <f t="shared" si="36"/>
        <v>216</v>
      </c>
      <c r="I634" s="7" t="str">
        <f t="shared" si="37"/>
        <v>Sul</v>
      </c>
      <c r="J634" s="7" t="str">
        <f t="shared" si="38"/>
        <v>BA</v>
      </c>
      <c r="K634" t="str">
        <f t="shared" si="39"/>
        <v>71</v>
      </c>
    </row>
    <row r="635" spans="1:11">
      <c r="A635" s="11">
        <v>634</v>
      </c>
      <c r="B635" s="7" t="s">
        <v>41</v>
      </c>
      <c r="C635" s="7">
        <v>31980699917</v>
      </c>
      <c r="D635" s="7">
        <v>2</v>
      </c>
      <c r="E635" s="12">
        <v>44256</v>
      </c>
      <c r="F635" s="7" t="s">
        <v>40</v>
      </c>
      <c r="G635" s="7" t="s">
        <v>28</v>
      </c>
      <c r="H635" s="13">
        <f t="shared" si="36"/>
        <v>144</v>
      </c>
      <c r="I635" s="7" t="str">
        <f t="shared" si="37"/>
        <v>Sul</v>
      </c>
      <c r="J635" s="7" t="str">
        <f t="shared" si="38"/>
        <v>MG</v>
      </c>
      <c r="K635" t="str">
        <f t="shared" si="39"/>
        <v>31</v>
      </c>
    </row>
    <row r="636" spans="1:11">
      <c r="A636" s="11">
        <v>635</v>
      </c>
      <c r="B636" s="7" t="s">
        <v>351</v>
      </c>
      <c r="C636" s="7">
        <v>61979844838</v>
      </c>
      <c r="D636" s="7">
        <v>2</v>
      </c>
      <c r="E636" s="12">
        <v>44256</v>
      </c>
      <c r="F636" s="7" t="s">
        <v>63</v>
      </c>
      <c r="G636" s="7" t="s">
        <v>28</v>
      </c>
      <c r="H636" s="13">
        <f t="shared" si="36"/>
        <v>180</v>
      </c>
      <c r="I636" s="7" t="str">
        <f t="shared" si="37"/>
        <v>Sul</v>
      </c>
      <c r="J636" s="7" t="str">
        <f t="shared" si="38"/>
        <v>DF</v>
      </c>
      <c r="K636" t="str">
        <f t="shared" si="39"/>
        <v>61</v>
      </c>
    </row>
    <row r="637" spans="1:11">
      <c r="A637" s="11">
        <v>636</v>
      </c>
      <c r="B637" s="7" t="s">
        <v>352</v>
      </c>
      <c r="C637" s="7">
        <v>85997334915</v>
      </c>
      <c r="D637" s="7">
        <v>3</v>
      </c>
      <c r="E637" s="12">
        <v>44256</v>
      </c>
      <c r="F637" s="7" t="s">
        <v>11</v>
      </c>
      <c r="G637" s="7" t="s">
        <v>28</v>
      </c>
      <c r="H637" s="13">
        <f t="shared" si="36"/>
        <v>67.5</v>
      </c>
      <c r="I637" s="7" t="str">
        <f t="shared" si="37"/>
        <v>Sul</v>
      </c>
      <c r="J637" s="7" t="str">
        <f t="shared" si="38"/>
        <v>CE</v>
      </c>
      <c r="K637" t="str">
        <f t="shared" si="39"/>
        <v>85</v>
      </c>
    </row>
    <row r="638" spans="1:11">
      <c r="A638" s="11">
        <v>637</v>
      </c>
      <c r="B638" s="7" t="s">
        <v>353</v>
      </c>
      <c r="C638" s="7">
        <v>61970393990</v>
      </c>
      <c r="D638" s="7">
        <v>4</v>
      </c>
      <c r="E638" s="12">
        <v>44257</v>
      </c>
      <c r="F638" s="7" t="s">
        <v>18</v>
      </c>
      <c r="G638" s="7" t="s">
        <v>30</v>
      </c>
      <c r="H638" s="13">
        <f t="shared" si="36"/>
        <v>180</v>
      </c>
      <c r="I638" s="7" t="str">
        <f t="shared" si="37"/>
        <v>Norte</v>
      </c>
      <c r="J638" s="7" t="str">
        <f t="shared" si="38"/>
        <v>DF</v>
      </c>
      <c r="K638" t="str">
        <f t="shared" si="39"/>
        <v>61</v>
      </c>
    </row>
    <row r="639" spans="1:11">
      <c r="A639" s="11">
        <v>638</v>
      </c>
      <c r="B639" s="7" t="s">
        <v>354</v>
      </c>
      <c r="C639" s="7">
        <v>75991922895</v>
      </c>
      <c r="D639" s="7">
        <v>1</v>
      </c>
      <c r="E639" s="12">
        <v>44257</v>
      </c>
      <c r="F639" s="7" t="s">
        <v>14</v>
      </c>
      <c r="G639" s="7" t="s">
        <v>34</v>
      </c>
      <c r="H639" s="13">
        <f t="shared" si="36"/>
        <v>90</v>
      </c>
      <c r="I639" s="7" t="str">
        <f t="shared" si="37"/>
        <v>Norte</v>
      </c>
      <c r="J639" s="7" t="str">
        <f t="shared" si="38"/>
        <v>BA</v>
      </c>
      <c r="K639" t="str">
        <f t="shared" si="39"/>
        <v>75</v>
      </c>
    </row>
    <row r="640" spans="1:11">
      <c r="A640" s="11">
        <v>639</v>
      </c>
      <c r="B640" s="7" t="s">
        <v>77</v>
      </c>
      <c r="C640" s="7">
        <v>81988965994</v>
      </c>
      <c r="D640" s="7">
        <v>3</v>
      </c>
      <c r="E640" s="12">
        <v>44257</v>
      </c>
      <c r="F640" s="7" t="s">
        <v>14</v>
      </c>
      <c r="G640" s="7" t="s">
        <v>30</v>
      </c>
      <c r="H640" s="13">
        <f t="shared" si="36"/>
        <v>243</v>
      </c>
      <c r="I640" s="7" t="str">
        <f t="shared" si="37"/>
        <v>Norte</v>
      </c>
      <c r="J640" s="7" t="str">
        <f t="shared" si="38"/>
        <v>PE</v>
      </c>
      <c r="K640" t="str">
        <f t="shared" si="39"/>
        <v>81</v>
      </c>
    </row>
    <row r="641" spans="1:11">
      <c r="A641" s="11">
        <v>640</v>
      </c>
      <c r="B641" s="7" t="s">
        <v>231</v>
      </c>
      <c r="C641" s="7">
        <v>17997084558</v>
      </c>
      <c r="D641" s="7">
        <v>3</v>
      </c>
      <c r="E641" s="12">
        <v>44257</v>
      </c>
      <c r="F641" s="7" t="s">
        <v>16</v>
      </c>
      <c r="G641" s="7" t="s">
        <v>34</v>
      </c>
      <c r="H641" s="13">
        <f t="shared" si="36"/>
        <v>324</v>
      </c>
      <c r="I641" s="7" t="str">
        <f t="shared" si="37"/>
        <v>Norte</v>
      </c>
      <c r="J641" s="7" t="str">
        <f t="shared" si="38"/>
        <v>SP</v>
      </c>
      <c r="K641" t="str">
        <f t="shared" si="39"/>
        <v>17</v>
      </c>
    </row>
    <row r="642" spans="1:11">
      <c r="A642" s="11">
        <v>641</v>
      </c>
      <c r="B642" s="7" t="s">
        <v>85</v>
      </c>
      <c r="C642" s="7">
        <v>61976742096</v>
      </c>
      <c r="D642" s="7">
        <v>4</v>
      </c>
      <c r="E642" s="12">
        <v>44257</v>
      </c>
      <c r="F642" s="7" t="s">
        <v>16</v>
      </c>
      <c r="G642" s="7" t="s">
        <v>19</v>
      </c>
      <c r="H642" s="13">
        <f t="shared" ref="H642:H705" si="40">D642*VLOOKUP(F642,tabela_passeio,3,FALSE)*IF(D642&gt;1,90%,100%)</f>
        <v>432</v>
      </c>
      <c r="I642" s="7" t="str">
        <f t="shared" ref="I642:I705" si="41">VLOOKUP(F642,tabela_passeio,2,FALSE)</f>
        <v>Norte</v>
      </c>
      <c r="J642" s="7" t="str">
        <f t="shared" ref="J642:J705" si="42">VLOOKUP(LEFT(C642,2)*1,tabela_DDD,3,FALSE)</f>
        <v>DF</v>
      </c>
      <c r="K642" t="str">
        <f t="shared" si="39"/>
        <v>61</v>
      </c>
    </row>
    <row r="643" spans="1:11">
      <c r="A643" s="11">
        <v>642</v>
      </c>
      <c r="B643" s="7" t="s">
        <v>70</v>
      </c>
      <c r="C643" s="7">
        <v>11992063140</v>
      </c>
      <c r="D643" s="7">
        <v>4</v>
      </c>
      <c r="E643" s="12">
        <v>44257</v>
      </c>
      <c r="F643" s="7" t="s">
        <v>14</v>
      </c>
      <c r="G643" s="7" t="s">
        <v>19</v>
      </c>
      <c r="H643" s="13">
        <f t="shared" si="40"/>
        <v>324</v>
      </c>
      <c r="I643" s="7" t="str">
        <f t="shared" si="41"/>
        <v>Norte</v>
      </c>
      <c r="J643" s="7" t="str">
        <f t="shared" si="42"/>
        <v>SP</v>
      </c>
      <c r="K643" t="str">
        <f t="shared" ref="K643:K706" si="43">LEFT(C643,2)</f>
        <v>11</v>
      </c>
    </row>
    <row r="644" spans="1:11">
      <c r="A644" s="11">
        <v>643</v>
      </c>
      <c r="B644" s="7" t="s">
        <v>256</v>
      </c>
      <c r="C644" s="7">
        <v>51994249677</v>
      </c>
      <c r="D644" s="7">
        <v>3</v>
      </c>
      <c r="E644" s="12">
        <v>44257</v>
      </c>
      <c r="F644" s="7" t="s">
        <v>38</v>
      </c>
      <c r="G644" s="7" t="s">
        <v>30</v>
      </c>
      <c r="H644" s="13">
        <f t="shared" si="40"/>
        <v>135</v>
      </c>
      <c r="I644" s="7" t="str">
        <f t="shared" si="41"/>
        <v>Sul</v>
      </c>
      <c r="J644" s="7" t="str">
        <f t="shared" si="42"/>
        <v>RS</v>
      </c>
      <c r="K644" t="str">
        <f t="shared" si="43"/>
        <v>51</v>
      </c>
    </row>
    <row r="645" spans="1:11">
      <c r="A645" s="11">
        <v>644</v>
      </c>
      <c r="B645" s="7" t="s">
        <v>37</v>
      </c>
      <c r="C645" s="7">
        <v>71990553842</v>
      </c>
      <c r="D645" s="7">
        <v>3</v>
      </c>
      <c r="E645" s="12">
        <v>44257</v>
      </c>
      <c r="F645" s="7" t="s">
        <v>11</v>
      </c>
      <c r="G645" s="7" t="s">
        <v>19</v>
      </c>
      <c r="H645" s="13">
        <f t="shared" si="40"/>
        <v>67.5</v>
      </c>
      <c r="I645" s="7" t="str">
        <f t="shared" si="41"/>
        <v>Sul</v>
      </c>
      <c r="J645" s="7" t="str">
        <f t="shared" si="42"/>
        <v>BA</v>
      </c>
      <c r="K645" t="str">
        <f t="shared" si="43"/>
        <v>71</v>
      </c>
    </row>
    <row r="646" spans="1:11">
      <c r="A646" s="11">
        <v>645</v>
      </c>
      <c r="B646" s="7" t="s">
        <v>355</v>
      </c>
      <c r="C646" s="7">
        <v>71967503080</v>
      </c>
      <c r="D646" s="7">
        <v>4</v>
      </c>
      <c r="E646" s="12">
        <v>44257</v>
      </c>
      <c r="F646" s="7" t="s">
        <v>16</v>
      </c>
      <c r="G646" s="7" t="s">
        <v>21</v>
      </c>
      <c r="H646" s="13">
        <f t="shared" si="40"/>
        <v>432</v>
      </c>
      <c r="I646" s="7" t="str">
        <f t="shared" si="41"/>
        <v>Norte</v>
      </c>
      <c r="J646" s="7" t="str">
        <f t="shared" si="42"/>
        <v>BA</v>
      </c>
      <c r="K646" t="str">
        <f t="shared" si="43"/>
        <v>71</v>
      </c>
    </row>
    <row r="647" spans="1:11">
      <c r="A647" s="11">
        <v>646</v>
      </c>
      <c r="B647" s="7" t="s">
        <v>356</v>
      </c>
      <c r="C647" s="7">
        <v>21992097827</v>
      </c>
      <c r="D647" s="7">
        <v>3</v>
      </c>
      <c r="E647" s="12">
        <v>44257</v>
      </c>
      <c r="F647" s="7" t="s">
        <v>27</v>
      </c>
      <c r="G647" s="7" t="s">
        <v>30</v>
      </c>
      <c r="H647" s="13">
        <f t="shared" si="40"/>
        <v>270</v>
      </c>
      <c r="I647" s="7" t="str">
        <f t="shared" si="41"/>
        <v>Norte</v>
      </c>
      <c r="J647" s="7" t="str">
        <f t="shared" si="42"/>
        <v>RJ</v>
      </c>
      <c r="K647" t="str">
        <f t="shared" si="43"/>
        <v>21</v>
      </c>
    </row>
    <row r="648" spans="1:11">
      <c r="A648" s="11">
        <v>647</v>
      </c>
      <c r="B648" s="7" t="s">
        <v>105</v>
      </c>
      <c r="C648" s="7">
        <v>21999955570</v>
      </c>
      <c r="D648" s="7">
        <v>2</v>
      </c>
      <c r="E648" s="12">
        <v>44257</v>
      </c>
      <c r="F648" s="7" t="s">
        <v>14</v>
      </c>
      <c r="G648" s="7" t="s">
        <v>30</v>
      </c>
      <c r="H648" s="13">
        <f t="shared" si="40"/>
        <v>162</v>
      </c>
      <c r="I648" s="7" t="str">
        <f t="shared" si="41"/>
        <v>Norte</v>
      </c>
      <c r="J648" s="7" t="str">
        <f t="shared" si="42"/>
        <v>RJ</v>
      </c>
      <c r="K648" t="str">
        <f t="shared" si="43"/>
        <v>21</v>
      </c>
    </row>
    <row r="649" spans="1:11">
      <c r="A649" s="11">
        <v>648</v>
      </c>
      <c r="B649" s="7" t="s">
        <v>256</v>
      </c>
      <c r="C649" s="7">
        <v>21996971188</v>
      </c>
      <c r="D649" s="7">
        <v>4</v>
      </c>
      <c r="E649" s="12">
        <v>44258</v>
      </c>
      <c r="F649" s="7" t="s">
        <v>11</v>
      </c>
      <c r="G649" s="7" t="s">
        <v>34</v>
      </c>
      <c r="H649" s="13">
        <f t="shared" si="40"/>
        <v>90</v>
      </c>
      <c r="I649" s="7" t="str">
        <f t="shared" si="41"/>
        <v>Sul</v>
      </c>
      <c r="J649" s="7" t="str">
        <f t="shared" si="42"/>
        <v>RJ</v>
      </c>
      <c r="K649" t="str">
        <f t="shared" si="43"/>
        <v>21</v>
      </c>
    </row>
    <row r="650" spans="1:11">
      <c r="A650" s="11">
        <v>649</v>
      </c>
      <c r="B650" s="7" t="s">
        <v>272</v>
      </c>
      <c r="C650" s="7">
        <v>81986196890</v>
      </c>
      <c r="D650" s="7">
        <v>2</v>
      </c>
      <c r="E650" s="12">
        <v>44258</v>
      </c>
      <c r="F650" s="7" t="s">
        <v>14</v>
      </c>
      <c r="G650" s="7" t="s">
        <v>12</v>
      </c>
      <c r="H650" s="13">
        <f t="shared" si="40"/>
        <v>162</v>
      </c>
      <c r="I650" s="7" t="str">
        <f t="shared" si="41"/>
        <v>Norte</v>
      </c>
      <c r="J650" s="7" t="str">
        <f t="shared" si="42"/>
        <v>PE</v>
      </c>
      <c r="K650" t="str">
        <f t="shared" si="43"/>
        <v>81</v>
      </c>
    </row>
    <row r="651" spans="1:11">
      <c r="A651" s="11">
        <v>650</v>
      </c>
      <c r="B651" s="7" t="s">
        <v>120</v>
      </c>
      <c r="C651" s="7">
        <v>21999955130</v>
      </c>
      <c r="D651" s="7">
        <v>4</v>
      </c>
      <c r="E651" s="12">
        <v>44258</v>
      </c>
      <c r="F651" s="7" t="s">
        <v>14</v>
      </c>
      <c r="G651" s="7" t="s">
        <v>19</v>
      </c>
      <c r="H651" s="13">
        <f t="shared" si="40"/>
        <v>324</v>
      </c>
      <c r="I651" s="7" t="str">
        <f t="shared" si="41"/>
        <v>Norte</v>
      </c>
      <c r="J651" s="7" t="str">
        <f t="shared" si="42"/>
        <v>RJ</v>
      </c>
      <c r="K651" t="str">
        <f t="shared" si="43"/>
        <v>21</v>
      </c>
    </row>
    <row r="652" spans="1:11">
      <c r="A652" s="11">
        <v>651</v>
      </c>
      <c r="B652" s="7" t="s">
        <v>357</v>
      </c>
      <c r="C652" s="7">
        <v>86994832288</v>
      </c>
      <c r="D652" s="7">
        <v>1</v>
      </c>
      <c r="E652" s="12">
        <v>44258</v>
      </c>
      <c r="F652" s="7" t="s">
        <v>18</v>
      </c>
      <c r="G652" s="7" t="s">
        <v>28</v>
      </c>
      <c r="H652" s="13">
        <f t="shared" si="40"/>
        <v>50</v>
      </c>
      <c r="I652" s="7" t="str">
        <f t="shared" si="41"/>
        <v>Norte</v>
      </c>
      <c r="J652" s="7" t="str">
        <f t="shared" si="42"/>
        <v>PI</v>
      </c>
      <c r="K652" t="str">
        <f t="shared" si="43"/>
        <v>86</v>
      </c>
    </row>
    <row r="653" spans="1:11">
      <c r="A653" s="11">
        <v>652</v>
      </c>
      <c r="B653" s="7" t="s">
        <v>59</v>
      </c>
      <c r="C653" s="7">
        <v>19998665850</v>
      </c>
      <c r="D653" s="7">
        <v>7</v>
      </c>
      <c r="E653" s="12">
        <v>44258</v>
      </c>
      <c r="F653" s="7" t="s">
        <v>11</v>
      </c>
      <c r="G653" s="7" t="s">
        <v>28</v>
      </c>
      <c r="H653" s="13">
        <f t="shared" si="40"/>
        <v>157.5</v>
      </c>
      <c r="I653" s="7" t="str">
        <f t="shared" si="41"/>
        <v>Sul</v>
      </c>
      <c r="J653" s="7" t="str">
        <f t="shared" si="42"/>
        <v>SP</v>
      </c>
      <c r="K653" t="str">
        <f t="shared" si="43"/>
        <v>19</v>
      </c>
    </row>
    <row r="654" spans="1:11">
      <c r="A654" s="11">
        <v>653</v>
      </c>
      <c r="B654" s="7" t="s">
        <v>358</v>
      </c>
      <c r="C654" s="7">
        <v>31986782003</v>
      </c>
      <c r="D654" s="7">
        <v>4</v>
      </c>
      <c r="E654" s="12">
        <v>44258</v>
      </c>
      <c r="F654" s="7" t="s">
        <v>53</v>
      </c>
      <c r="G654" s="7" t="s">
        <v>30</v>
      </c>
      <c r="H654" s="13">
        <f t="shared" si="40"/>
        <v>90</v>
      </c>
      <c r="I654" s="7" t="str">
        <f t="shared" si="41"/>
        <v>Norte</v>
      </c>
      <c r="J654" s="7" t="str">
        <f t="shared" si="42"/>
        <v>MG</v>
      </c>
      <c r="K654" t="str">
        <f t="shared" si="43"/>
        <v>31</v>
      </c>
    </row>
    <row r="655" spans="1:11">
      <c r="A655" s="11">
        <v>654</v>
      </c>
      <c r="B655" s="7" t="s">
        <v>111</v>
      </c>
      <c r="C655" s="7">
        <v>41987396500</v>
      </c>
      <c r="D655" s="7">
        <v>1</v>
      </c>
      <c r="E655" s="12">
        <v>44258</v>
      </c>
      <c r="F655" s="7" t="s">
        <v>36</v>
      </c>
      <c r="G655" s="7" t="s">
        <v>19</v>
      </c>
      <c r="H655" s="13">
        <f t="shared" si="40"/>
        <v>25</v>
      </c>
      <c r="I655" s="7" t="str">
        <f t="shared" si="41"/>
        <v>Norte</v>
      </c>
      <c r="J655" s="7" t="str">
        <f t="shared" si="42"/>
        <v>PR</v>
      </c>
      <c r="K655" t="str">
        <f t="shared" si="43"/>
        <v>41</v>
      </c>
    </row>
    <row r="656" spans="1:11">
      <c r="A656" s="11">
        <v>655</v>
      </c>
      <c r="B656" s="7" t="s">
        <v>21</v>
      </c>
      <c r="C656" s="7">
        <v>75932610701</v>
      </c>
      <c r="D656" s="7">
        <v>3</v>
      </c>
      <c r="E656" s="12">
        <v>44258</v>
      </c>
      <c r="F656" s="7" t="s">
        <v>23</v>
      </c>
      <c r="G656" s="7" t="s">
        <v>30</v>
      </c>
      <c r="H656" s="13">
        <f t="shared" si="40"/>
        <v>243</v>
      </c>
      <c r="I656" s="7" t="str">
        <f t="shared" si="41"/>
        <v>Sul</v>
      </c>
      <c r="J656" s="7" t="str">
        <f t="shared" si="42"/>
        <v>BA</v>
      </c>
      <c r="K656" t="str">
        <f t="shared" si="43"/>
        <v>75</v>
      </c>
    </row>
    <row r="657" spans="1:11">
      <c r="A657" s="11">
        <v>656</v>
      </c>
      <c r="B657" s="7" t="s">
        <v>359</v>
      </c>
      <c r="C657" s="7">
        <v>31971184894</v>
      </c>
      <c r="D657" s="7">
        <v>2</v>
      </c>
      <c r="E657" s="12">
        <v>44259</v>
      </c>
      <c r="F657" s="7" t="s">
        <v>36</v>
      </c>
      <c r="G657" s="7" t="s">
        <v>30</v>
      </c>
      <c r="H657" s="13">
        <f t="shared" si="40"/>
        <v>45</v>
      </c>
      <c r="I657" s="7" t="str">
        <f t="shared" si="41"/>
        <v>Norte</v>
      </c>
      <c r="J657" s="7" t="str">
        <f t="shared" si="42"/>
        <v>MG</v>
      </c>
      <c r="K657" t="str">
        <f t="shared" si="43"/>
        <v>31</v>
      </c>
    </row>
    <row r="658" spans="1:11">
      <c r="A658" s="11">
        <v>657</v>
      </c>
      <c r="B658" s="7" t="s">
        <v>360</v>
      </c>
      <c r="C658" s="7">
        <v>21998525521</v>
      </c>
      <c r="D658" s="7">
        <v>3</v>
      </c>
      <c r="E658" s="12">
        <v>44259</v>
      </c>
      <c r="F658" s="7" t="s">
        <v>63</v>
      </c>
      <c r="G658" s="7" t="s">
        <v>12</v>
      </c>
      <c r="H658" s="13">
        <f t="shared" si="40"/>
        <v>270</v>
      </c>
      <c r="I658" s="7" t="str">
        <f t="shared" si="41"/>
        <v>Sul</v>
      </c>
      <c r="J658" s="7" t="str">
        <f t="shared" si="42"/>
        <v>RJ</v>
      </c>
      <c r="K658" t="str">
        <f t="shared" si="43"/>
        <v>21</v>
      </c>
    </row>
    <row r="659" spans="1:11">
      <c r="A659" s="11">
        <v>658</v>
      </c>
      <c r="B659" s="7" t="s">
        <v>306</v>
      </c>
      <c r="C659" s="7">
        <v>21987558656</v>
      </c>
      <c r="D659" s="7">
        <v>8</v>
      </c>
      <c r="E659" s="12">
        <v>44260</v>
      </c>
      <c r="F659" s="7" t="s">
        <v>18</v>
      </c>
      <c r="G659" s="7" t="s">
        <v>19</v>
      </c>
      <c r="H659" s="13">
        <f t="shared" si="40"/>
        <v>360</v>
      </c>
      <c r="I659" s="7" t="str">
        <f t="shared" si="41"/>
        <v>Norte</v>
      </c>
      <c r="J659" s="7" t="str">
        <f t="shared" si="42"/>
        <v>RJ</v>
      </c>
      <c r="K659" t="str">
        <f t="shared" si="43"/>
        <v>21</v>
      </c>
    </row>
    <row r="660" spans="1:11">
      <c r="A660" s="11">
        <v>659</v>
      </c>
      <c r="B660" s="7" t="s">
        <v>70</v>
      </c>
      <c r="C660" s="7">
        <v>11949726804</v>
      </c>
      <c r="D660" s="7">
        <v>2</v>
      </c>
      <c r="E660" s="12">
        <v>44261</v>
      </c>
      <c r="F660" s="7" t="s">
        <v>14</v>
      </c>
      <c r="G660" s="7" t="s">
        <v>34</v>
      </c>
      <c r="H660" s="13">
        <f t="shared" si="40"/>
        <v>162</v>
      </c>
      <c r="I660" s="7" t="str">
        <f t="shared" si="41"/>
        <v>Norte</v>
      </c>
      <c r="J660" s="7" t="str">
        <f t="shared" si="42"/>
        <v>SP</v>
      </c>
      <c r="K660" t="str">
        <f t="shared" si="43"/>
        <v>11</v>
      </c>
    </row>
    <row r="661" spans="1:11">
      <c r="A661" s="11">
        <v>660</v>
      </c>
      <c r="B661" s="7" t="s">
        <v>170</v>
      </c>
      <c r="C661" s="7">
        <v>11972338447</v>
      </c>
      <c r="D661" s="7">
        <v>4</v>
      </c>
      <c r="E661" s="12">
        <v>44261</v>
      </c>
      <c r="F661" s="7" t="s">
        <v>16</v>
      </c>
      <c r="G661" s="7" t="s">
        <v>34</v>
      </c>
      <c r="H661" s="13">
        <f t="shared" si="40"/>
        <v>432</v>
      </c>
      <c r="I661" s="7" t="str">
        <f t="shared" si="41"/>
        <v>Norte</v>
      </c>
      <c r="J661" s="7" t="str">
        <f t="shared" si="42"/>
        <v>SP</v>
      </c>
      <c r="K661" t="str">
        <f t="shared" si="43"/>
        <v>11</v>
      </c>
    </row>
    <row r="662" spans="1:11">
      <c r="A662" s="11">
        <v>661</v>
      </c>
      <c r="B662" s="7" t="s">
        <v>105</v>
      </c>
      <c r="C662" s="7">
        <v>51969660327</v>
      </c>
      <c r="D662" s="7">
        <v>3</v>
      </c>
      <c r="E662" s="12">
        <v>44261</v>
      </c>
      <c r="F662" s="7" t="s">
        <v>40</v>
      </c>
      <c r="G662" s="7" t="s">
        <v>34</v>
      </c>
      <c r="H662" s="13">
        <f t="shared" si="40"/>
        <v>216</v>
      </c>
      <c r="I662" s="7" t="str">
        <f t="shared" si="41"/>
        <v>Sul</v>
      </c>
      <c r="J662" s="7" t="str">
        <f t="shared" si="42"/>
        <v>RS</v>
      </c>
      <c r="K662" t="str">
        <f t="shared" si="43"/>
        <v>51</v>
      </c>
    </row>
    <row r="663" spans="1:11">
      <c r="A663" s="11">
        <v>662</v>
      </c>
      <c r="B663" s="7" t="s">
        <v>361</v>
      </c>
      <c r="C663" s="7">
        <v>31971067861</v>
      </c>
      <c r="D663" s="7">
        <v>4</v>
      </c>
      <c r="E663" s="12">
        <v>44261</v>
      </c>
      <c r="F663" s="7" t="s">
        <v>11</v>
      </c>
      <c r="G663" s="7" t="s">
        <v>21</v>
      </c>
      <c r="H663" s="13">
        <f t="shared" si="40"/>
        <v>90</v>
      </c>
      <c r="I663" s="7" t="str">
        <f t="shared" si="41"/>
        <v>Sul</v>
      </c>
      <c r="J663" s="7" t="str">
        <f t="shared" si="42"/>
        <v>MG</v>
      </c>
      <c r="K663" t="str">
        <f t="shared" si="43"/>
        <v>31</v>
      </c>
    </row>
    <row r="664" spans="1:11">
      <c r="A664" s="11">
        <v>663</v>
      </c>
      <c r="B664" s="7" t="s">
        <v>169</v>
      </c>
      <c r="C664" s="7">
        <v>91992357588</v>
      </c>
      <c r="D664" s="7">
        <v>2</v>
      </c>
      <c r="E664" s="12">
        <v>44262</v>
      </c>
      <c r="F664" s="7" t="s">
        <v>14</v>
      </c>
      <c r="G664" s="7" t="s">
        <v>34</v>
      </c>
      <c r="H664" s="13">
        <f t="shared" si="40"/>
        <v>162</v>
      </c>
      <c r="I664" s="7" t="str">
        <f t="shared" si="41"/>
        <v>Norte</v>
      </c>
      <c r="J664" s="7" t="str">
        <f t="shared" si="42"/>
        <v>PA</v>
      </c>
      <c r="K664" t="str">
        <f t="shared" si="43"/>
        <v>91</v>
      </c>
    </row>
    <row r="665" spans="1:11">
      <c r="A665" s="11">
        <v>664</v>
      </c>
      <c r="B665" s="7" t="s">
        <v>61</v>
      </c>
      <c r="C665" s="7">
        <v>21996977700</v>
      </c>
      <c r="D665" s="7">
        <v>3</v>
      </c>
      <c r="E665" s="12">
        <v>44262</v>
      </c>
      <c r="F665" s="7" t="s">
        <v>44</v>
      </c>
      <c r="G665" s="7" t="s">
        <v>30</v>
      </c>
      <c r="H665" s="13">
        <f t="shared" si="40"/>
        <v>135</v>
      </c>
      <c r="I665" s="7" t="str">
        <f t="shared" si="41"/>
        <v>Sul</v>
      </c>
      <c r="J665" s="7" t="str">
        <f t="shared" si="42"/>
        <v>RJ</v>
      </c>
      <c r="K665" t="str">
        <f t="shared" si="43"/>
        <v>21</v>
      </c>
    </row>
    <row r="666" spans="1:11">
      <c r="A666" s="11">
        <v>665</v>
      </c>
      <c r="B666" s="7" t="s">
        <v>362</v>
      </c>
      <c r="C666" s="7">
        <v>91981496672</v>
      </c>
      <c r="D666" s="7">
        <v>1</v>
      </c>
      <c r="E666" s="12">
        <v>44263</v>
      </c>
      <c r="F666" s="7" t="s">
        <v>16</v>
      </c>
      <c r="G666" s="7" t="s">
        <v>30</v>
      </c>
      <c r="H666" s="13">
        <f t="shared" si="40"/>
        <v>120</v>
      </c>
      <c r="I666" s="7" t="str">
        <f t="shared" si="41"/>
        <v>Norte</v>
      </c>
      <c r="J666" s="7" t="str">
        <f t="shared" si="42"/>
        <v>PA</v>
      </c>
      <c r="K666" t="str">
        <f t="shared" si="43"/>
        <v>91</v>
      </c>
    </row>
    <row r="667" spans="1:11">
      <c r="A667" s="11">
        <v>666</v>
      </c>
      <c r="B667" s="7" t="s">
        <v>363</v>
      </c>
      <c r="C667" s="7">
        <v>11982409280</v>
      </c>
      <c r="D667" s="7">
        <v>4</v>
      </c>
      <c r="E667" s="12">
        <v>44263</v>
      </c>
      <c r="F667" s="7" t="s">
        <v>18</v>
      </c>
      <c r="G667" s="7" t="s">
        <v>19</v>
      </c>
      <c r="H667" s="13">
        <f t="shared" si="40"/>
        <v>180</v>
      </c>
      <c r="I667" s="7" t="str">
        <f t="shared" si="41"/>
        <v>Norte</v>
      </c>
      <c r="J667" s="7" t="str">
        <f t="shared" si="42"/>
        <v>SP</v>
      </c>
      <c r="K667" t="str">
        <f t="shared" si="43"/>
        <v>11</v>
      </c>
    </row>
    <row r="668" spans="1:11">
      <c r="A668" s="11">
        <v>667</v>
      </c>
      <c r="B668" s="7" t="s">
        <v>12</v>
      </c>
      <c r="C668" s="7">
        <v>71983919554</v>
      </c>
      <c r="D668" s="7">
        <v>1</v>
      </c>
      <c r="E668" s="12">
        <v>44263</v>
      </c>
      <c r="F668" s="7" t="s">
        <v>16</v>
      </c>
      <c r="G668" s="7" t="s">
        <v>28</v>
      </c>
      <c r="H668" s="13">
        <f t="shared" si="40"/>
        <v>120</v>
      </c>
      <c r="I668" s="7" t="str">
        <f t="shared" si="41"/>
        <v>Norte</v>
      </c>
      <c r="J668" s="7" t="str">
        <f t="shared" si="42"/>
        <v>BA</v>
      </c>
      <c r="K668" t="str">
        <f t="shared" si="43"/>
        <v>71</v>
      </c>
    </row>
    <row r="669" spans="1:11">
      <c r="A669" s="11">
        <v>668</v>
      </c>
      <c r="B669" s="7" t="s">
        <v>344</v>
      </c>
      <c r="C669" s="7">
        <v>53999454947</v>
      </c>
      <c r="D669" s="7">
        <v>4</v>
      </c>
      <c r="E669" s="12">
        <v>44263</v>
      </c>
      <c r="F669" s="7" t="s">
        <v>27</v>
      </c>
      <c r="G669" s="7" t="s">
        <v>30</v>
      </c>
      <c r="H669" s="13">
        <f t="shared" si="40"/>
        <v>360</v>
      </c>
      <c r="I669" s="7" t="str">
        <f t="shared" si="41"/>
        <v>Norte</v>
      </c>
      <c r="J669" s="7" t="str">
        <f t="shared" si="42"/>
        <v>RS</v>
      </c>
      <c r="K669" t="str">
        <f t="shared" si="43"/>
        <v>53</v>
      </c>
    </row>
    <row r="670" spans="1:11">
      <c r="A670" s="11">
        <v>669</v>
      </c>
      <c r="B670" s="7" t="s">
        <v>33</v>
      </c>
      <c r="C670" s="7">
        <v>21995481301</v>
      </c>
      <c r="D670" s="7">
        <v>2</v>
      </c>
      <c r="E670" s="12">
        <v>44264</v>
      </c>
      <c r="F670" s="7" t="s">
        <v>18</v>
      </c>
      <c r="G670" s="7" t="s">
        <v>12</v>
      </c>
      <c r="H670" s="13">
        <f t="shared" si="40"/>
        <v>90</v>
      </c>
      <c r="I670" s="7" t="str">
        <f t="shared" si="41"/>
        <v>Norte</v>
      </c>
      <c r="J670" s="7" t="str">
        <f t="shared" si="42"/>
        <v>RJ</v>
      </c>
      <c r="K670" t="str">
        <f t="shared" si="43"/>
        <v>21</v>
      </c>
    </row>
    <row r="671" spans="1:11">
      <c r="A671" s="11">
        <v>670</v>
      </c>
      <c r="B671" s="7" t="s">
        <v>46</v>
      </c>
      <c r="C671" s="7">
        <v>21994500132</v>
      </c>
      <c r="D671" s="7">
        <v>2</v>
      </c>
      <c r="E671" s="12">
        <v>44264</v>
      </c>
      <c r="F671" s="7" t="s">
        <v>27</v>
      </c>
      <c r="G671" s="7" t="s">
        <v>21</v>
      </c>
      <c r="H671" s="13">
        <f t="shared" si="40"/>
        <v>180</v>
      </c>
      <c r="I671" s="7" t="str">
        <f t="shared" si="41"/>
        <v>Norte</v>
      </c>
      <c r="J671" s="7" t="str">
        <f t="shared" si="42"/>
        <v>RJ</v>
      </c>
      <c r="K671" t="str">
        <f t="shared" si="43"/>
        <v>21</v>
      </c>
    </row>
    <row r="672" spans="1:11">
      <c r="A672" s="11">
        <v>671</v>
      </c>
      <c r="B672" s="7" t="s">
        <v>106</v>
      </c>
      <c r="C672" s="7">
        <v>31992940837</v>
      </c>
      <c r="D672" s="7">
        <v>6</v>
      </c>
      <c r="E672" s="12">
        <v>44265</v>
      </c>
      <c r="F672" s="7" t="s">
        <v>63</v>
      </c>
      <c r="G672" s="7" t="s">
        <v>12</v>
      </c>
      <c r="H672" s="13">
        <f t="shared" si="40"/>
        <v>540</v>
      </c>
      <c r="I672" s="7" t="str">
        <f t="shared" si="41"/>
        <v>Sul</v>
      </c>
      <c r="J672" s="7" t="str">
        <f t="shared" si="42"/>
        <v>MG</v>
      </c>
      <c r="K672" t="str">
        <f t="shared" si="43"/>
        <v>31</v>
      </c>
    </row>
    <row r="673" spans="1:11">
      <c r="A673" s="11">
        <v>672</v>
      </c>
      <c r="B673" s="7" t="s">
        <v>364</v>
      </c>
      <c r="C673" s="7">
        <v>31982338060</v>
      </c>
      <c r="D673" s="7">
        <v>3</v>
      </c>
      <c r="E673" s="12">
        <v>44266</v>
      </c>
      <c r="F673" s="7" t="s">
        <v>14</v>
      </c>
      <c r="G673" s="7" t="s">
        <v>19</v>
      </c>
      <c r="H673" s="13">
        <f t="shared" si="40"/>
        <v>243</v>
      </c>
      <c r="I673" s="7" t="str">
        <f t="shared" si="41"/>
        <v>Norte</v>
      </c>
      <c r="J673" s="7" t="str">
        <f t="shared" si="42"/>
        <v>MG</v>
      </c>
      <c r="K673" t="str">
        <f t="shared" si="43"/>
        <v>31</v>
      </c>
    </row>
    <row r="674" spans="1:11">
      <c r="A674" s="11">
        <v>673</v>
      </c>
      <c r="B674" s="7" t="s">
        <v>256</v>
      </c>
      <c r="C674" s="7">
        <v>91970396351</v>
      </c>
      <c r="D674" s="7">
        <v>1</v>
      </c>
      <c r="E674" s="12">
        <v>44267</v>
      </c>
      <c r="F674" s="7" t="s">
        <v>11</v>
      </c>
      <c r="G674" s="7" t="s">
        <v>19</v>
      </c>
      <c r="H674" s="13">
        <f t="shared" si="40"/>
        <v>25</v>
      </c>
      <c r="I674" s="7" t="str">
        <f t="shared" si="41"/>
        <v>Sul</v>
      </c>
      <c r="J674" s="7" t="str">
        <f t="shared" si="42"/>
        <v>PA</v>
      </c>
      <c r="K674" t="str">
        <f t="shared" si="43"/>
        <v>91</v>
      </c>
    </row>
    <row r="675" spans="1:11">
      <c r="A675" s="11">
        <v>674</v>
      </c>
      <c r="B675" s="7" t="s">
        <v>365</v>
      </c>
      <c r="C675" s="7">
        <v>41990058084</v>
      </c>
      <c r="D675" s="7">
        <v>1</v>
      </c>
      <c r="E675" s="12">
        <v>44267</v>
      </c>
      <c r="F675" s="7" t="s">
        <v>38</v>
      </c>
      <c r="G675" s="7" t="s">
        <v>21</v>
      </c>
      <c r="H675" s="13">
        <f t="shared" si="40"/>
        <v>50</v>
      </c>
      <c r="I675" s="7" t="str">
        <f t="shared" si="41"/>
        <v>Sul</v>
      </c>
      <c r="J675" s="7" t="str">
        <f t="shared" si="42"/>
        <v>PR</v>
      </c>
      <c r="K675" t="str">
        <f t="shared" si="43"/>
        <v>41</v>
      </c>
    </row>
    <row r="676" spans="1:11">
      <c r="A676" s="11">
        <v>675</v>
      </c>
      <c r="B676" s="7" t="s">
        <v>105</v>
      </c>
      <c r="C676" s="7">
        <v>21996421734</v>
      </c>
      <c r="D676" s="7">
        <v>8</v>
      </c>
      <c r="E676" s="12">
        <v>44267</v>
      </c>
      <c r="F676" s="7" t="s">
        <v>63</v>
      </c>
      <c r="G676" s="7" t="s">
        <v>21</v>
      </c>
      <c r="H676" s="13">
        <f t="shared" si="40"/>
        <v>720</v>
      </c>
      <c r="I676" s="7" t="str">
        <f t="shared" si="41"/>
        <v>Sul</v>
      </c>
      <c r="J676" s="7" t="str">
        <f t="shared" si="42"/>
        <v>RJ</v>
      </c>
      <c r="K676" t="str">
        <f t="shared" si="43"/>
        <v>21</v>
      </c>
    </row>
    <row r="677" spans="1:11">
      <c r="A677" s="11">
        <v>676</v>
      </c>
      <c r="B677" s="7" t="s">
        <v>12</v>
      </c>
      <c r="C677" s="7">
        <v>11971779172</v>
      </c>
      <c r="D677" s="7">
        <v>4</v>
      </c>
      <c r="E677" s="12">
        <v>44268</v>
      </c>
      <c r="F677" s="7" t="s">
        <v>11</v>
      </c>
      <c r="G677" s="7" t="s">
        <v>30</v>
      </c>
      <c r="H677" s="13">
        <f t="shared" si="40"/>
        <v>90</v>
      </c>
      <c r="I677" s="7" t="str">
        <f t="shared" si="41"/>
        <v>Sul</v>
      </c>
      <c r="J677" s="7" t="str">
        <f t="shared" si="42"/>
        <v>SP</v>
      </c>
      <c r="K677" t="str">
        <f t="shared" si="43"/>
        <v>11</v>
      </c>
    </row>
    <row r="678" spans="1:11">
      <c r="A678" s="11">
        <v>677</v>
      </c>
      <c r="B678" s="7" t="s">
        <v>90</v>
      </c>
      <c r="C678" s="7">
        <v>41987220336</v>
      </c>
      <c r="D678" s="7">
        <v>1</v>
      </c>
      <c r="E678" s="12">
        <v>44269</v>
      </c>
      <c r="F678" s="7" t="s">
        <v>11</v>
      </c>
      <c r="G678" s="7" t="s">
        <v>30</v>
      </c>
      <c r="H678" s="13">
        <f t="shared" si="40"/>
        <v>25</v>
      </c>
      <c r="I678" s="7" t="str">
        <f t="shared" si="41"/>
        <v>Sul</v>
      </c>
      <c r="J678" s="7" t="str">
        <f t="shared" si="42"/>
        <v>PR</v>
      </c>
      <c r="K678" t="str">
        <f t="shared" si="43"/>
        <v>41</v>
      </c>
    </row>
    <row r="679" spans="1:11">
      <c r="A679" s="11">
        <v>678</v>
      </c>
      <c r="B679" s="7" t="s">
        <v>120</v>
      </c>
      <c r="C679" s="7">
        <v>31995384227</v>
      </c>
      <c r="D679" s="7">
        <v>1</v>
      </c>
      <c r="E679" s="12">
        <v>44269</v>
      </c>
      <c r="F679" s="7" t="s">
        <v>16</v>
      </c>
      <c r="G679" s="7" t="s">
        <v>34</v>
      </c>
      <c r="H679" s="13">
        <f t="shared" si="40"/>
        <v>120</v>
      </c>
      <c r="I679" s="7" t="str">
        <f t="shared" si="41"/>
        <v>Norte</v>
      </c>
      <c r="J679" s="7" t="str">
        <f t="shared" si="42"/>
        <v>MG</v>
      </c>
      <c r="K679" t="str">
        <f t="shared" si="43"/>
        <v>31</v>
      </c>
    </row>
    <row r="680" spans="1:11">
      <c r="A680" s="11">
        <v>679</v>
      </c>
      <c r="B680" s="7" t="s">
        <v>366</v>
      </c>
      <c r="C680" s="7">
        <v>91985318500</v>
      </c>
      <c r="D680" s="7">
        <v>1</v>
      </c>
      <c r="E680" s="12">
        <v>44269</v>
      </c>
      <c r="F680" s="7" t="s">
        <v>11</v>
      </c>
      <c r="G680" s="7" t="s">
        <v>28</v>
      </c>
      <c r="H680" s="13">
        <f t="shared" si="40"/>
        <v>25</v>
      </c>
      <c r="I680" s="7" t="str">
        <f t="shared" si="41"/>
        <v>Sul</v>
      </c>
      <c r="J680" s="7" t="str">
        <f t="shared" si="42"/>
        <v>PA</v>
      </c>
      <c r="K680" t="str">
        <f t="shared" si="43"/>
        <v>91</v>
      </c>
    </row>
    <row r="681" spans="1:11">
      <c r="A681" s="11">
        <v>680</v>
      </c>
      <c r="B681" s="7" t="s">
        <v>367</v>
      </c>
      <c r="C681" s="7">
        <v>61991997353</v>
      </c>
      <c r="D681" s="7">
        <v>8</v>
      </c>
      <c r="E681" s="12">
        <v>44270</v>
      </c>
      <c r="F681" s="7" t="s">
        <v>16</v>
      </c>
      <c r="G681" s="7" t="s">
        <v>30</v>
      </c>
      <c r="H681" s="13">
        <f t="shared" si="40"/>
        <v>864</v>
      </c>
      <c r="I681" s="7" t="str">
        <f t="shared" si="41"/>
        <v>Norte</v>
      </c>
      <c r="J681" s="7" t="str">
        <f t="shared" si="42"/>
        <v>DF</v>
      </c>
      <c r="K681" t="str">
        <f t="shared" si="43"/>
        <v>61</v>
      </c>
    </row>
    <row r="682" spans="1:11">
      <c r="A682" s="11">
        <v>681</v>
      </c>
      <c r="B682" s="7" t="s">
        <v>368</v>
      </c>
      <c r="C682" s="7">
        <v>19997384103</v>
      </c>
      <c r="D682" s="7">
        <v>4</v>
      </c>
      <c r="E682" s="12">
        <v>44270</v>
      </c>
      <c r="F682" s="7" t="s">
        <v>16</v>
      </c>
      <c r="G682" s="7" t="s">
        <v>12</v>
      </c>
      <c r="H682" s="13">
        <f t="shared" si="40"/>
        <v>432</v>
      </c>
      <c r="I682" s="7" t="str">
        <f t="shared" si="41"/>
        <v>Norte</v>
      </c>
      <c r="J682" s="7" t="str">
        <f t="shared" si="42"/>
        <v>SP</v>
      </c>
      <c r="K682" t="str">
        <f t="shared" si="43"/>
        <v>19</v>
      </c>
    </row>
    <row r="683" spans="1:11">
      <c r="A683" s="11">
        <v>682</v>
      </c>
      <c r="B683" s="7" t="s">
        <v>369</v>
      </c>
      <c r="C683" s="7">
        <v>34999950907</v>
      </c>
      <c r="D683" s="7">
        <v>1</v>
      </c>
      <c r="E683" s="12">
        <v>44271</v>
      </c>
      <c r="F683" s="7" t="s">
        <v>18</v>
      </c>
      <c r="G683" s="7" t="s">
        <v>19</v>
      </c>
      <c r="H683" s="13">
        <f t="shared" si="40"/>
        <v>50</v>
      </c>
      <c r="I683" s="7" t="str">
        <f t="shared" si="41"/>
        <v>Norte</v>
      </c>
      <c r="J683" s="7" t="str">
        <f t="shared" si="42"/>
        <v>MG</v>
      </c>
      <c r="K683" t="str">
        <f t="shared" si="43"/>
        <v>34</v>
      </c>
    </row>
    <row r="684" spans="1:11">
      <c r="A684" s="11">
        <v>683</v>
      </c>
      <c r="B684" s="7" t="s">
        <v>98</v>
      </c>
      <c r="C684" s="7">
        <v>21998475130</v>
      </c>
      <c r="D684" s="7">
        <v>4</v>
      </c>
      <c r="E684" s="12">
        <v>44271</v>
      </c>
      <c r="F684" s="7" t="s">
        <v>18</v>
      </c>
      <c r="G684" s="7" t="s">
        <v>12</v>
      </c>
      <c r="H684" s="13">
        <f t="shared" si="40"/>
        <v>180</v>
      </c>
      <c r="I684" s="7" t="str">
        <f t="shared" si="41"/>
        <v>Norte</v>
      </c>
      <c r="J684" s="7" t="str">
        <f t="shared" si="42"/>
        <v>RJ</v>
      </c>
      <c r="K684" t="str">
        <f t="shared" si="43"/>
        <v>21</v>
      </c>
    </row>
    <row r="685" spans="1:11">
      <c r="A685" s="11">
        <v>684</v>
      </c>
      <c r="B685" s="7" t="s">
        <v>127</v>
      </c>
      <c r="C685" s="7">
        <v>51983328136</v>
      </c>
      <c r="D685" s="7">
        <v>2</v>
      </c>
      <c r="E685" s="12">
        <v>44271</v>
      </c>
      <c r="F685" s="7" t="s">
        <v>16</v>
      </c>
      <c r="G685" s="7" t="s">
        <v>19</v>
      </c>
      <c r="H685" s="13">
        <f t="shared" si="40"/>
        <v>216</v>
      </c>
      <c r="I685" s="7" t="str">
        <f t="shared" si="41"/>
        <v>Norte</v>
      </c>
      <c r="J685" s="7" t="str">
        <f t="shared" si="42"/>
        <v>RS</v>
      </c>
      <c r="K685" t="str">
        <f t="shared" si="43"/>
        <v>51</v>
      </c>
    </row>
    <row r="686" spans="1:11">
      <c r="A686" s="11">
        <v>685</v>
      </c>
      <c r="B686" s="7" t="s">
        <v>370</v>
      </c>
      <c r="C686" s="7">
        <v>71991035259</v>
      </c>
      <c r="D686" s="7">
        <v>1</v>
      </c>
      <c r="E686" s="12">
        <v>44271</v>
      </c>
      <c r="F686" s="7" t="s">
        <v>18</v>
      </c>
      <c r="G686" s="7" t="s">
        <v>30</v>
      </c>
      <c r="H686" s="13">
        <f t="shared" si="40"/>
        <v>50</v>
      </c>
      <c r="I686" s="7" t="str">
        <f t="shared" si="41"/>
        <v>Norte</v>
      </c>
      <c r="J686" s="7" t="str">
        <f t="shared" si="42"/>
        <v>BA</v>
      </c>
      <c r="K686" t="str">
        <f t="shared" si="43"/>
        <v>71</v>
      </c>
    </row>
    <row r="687" spans="1:11">
      <c r="A687" s="11">
        <v>686</v>
      </c>
      <c r="B687" s="7" t="s">
        <v>125</v>
      </c>
      <c r="C687" s="7">
        <v>19971446763</v>
      </c>
      <c r="D687" s="7">
        <v>1</v>
      </c>
      <c r="E687" s="12">
        <v>44271</v>
      </c>
      <c r="F687" s="7" t="s">
        <v>27</v>
      </c>
      <c r="G687" s="7" t="s">
        <v>34</v>
      </c>
      <c r="H687" s="13">
        <f t="shared" si="40"/>
        <v>100</v>
      </c>
      <c r="I687" s="7" t="str">
        <f t="shared" si="41"/>
        <v>Norte</v>
      </c>
      <c r="J687" s="7" t="str">
        <f t="shared" si="42"/>
        <v>SP</v>
      </c>
      <c r="K687" t="str">
        <f t="shared" si="43"/>
        <v>19</v>
      </c>
    </row>
    <row r="688" spans="1:11">
      <c r="A688" s="11">
        <v>687</v>
      </c>
      <c r="B688" s="7" t="s">
        <v>168</v>
      </c>
      <c r="C688" s="7">
        <v>21987773384</v>
      </c>
      <c r="D688" s="7">
        <v>1</v>
      </c>
      <c r="E688" s="12">
        <v>44272</v>
      </c>
      <c r="F688" s="7" t="s">
        <v>18</v>
      </c>
      <c r="G688" s="7" t="s">
        <v>19</v>
      </c>
      <c r="H688" s="13">
        <f t="shared" si="40"/>
        <v>50</v>
      </c>
      <c r="I688" s="7" t="str">
        <f t="shared" si="41"/>
        <v>Norte</v>
      </c>
      <c r="J688" s="7" t="str">
        <f t="shared" si="42"/>
        <v>RJ</v>
      </c>
      <c r="K688" t="str">
        <f t="shared" si="43"/>
        <v>21</v>
      </c>
    </row>
    <row r="689" spans="1:11">
      <c r="A689" s="11">
        <v>688</v>
      </c>
      <c r="B689" s="7" t="s">
        <v>82</v>
      </c>
      <c r="C689" s="7">
        <v>91964058920</v>
      </c>
      <c r="D689" s="7">
        <v>2</v>
      </c>
      <c r="E689" s="12">
        <v>44272</v>
      </c>
      <c r="F689" s="7" t="s">
        <v>63</v>
      </c>
      <c r="G689" s="7" t="s">
        <v>19</v>
      </c>
      <c r="H689" s="13">
        <f t="shared" si="40"/>
        <v>180</v>
      </c>
      <c r="I689" s="7" t="str">
        <f t="shared" si="41"/>
        <v>Sul</v>
      </c>
      <c r="J689" s="7" t="str">
        <f t="shared" si="42"/>
        <v>PA</v>
      </c>
      <c r="K689" t="str">
        <f t="shared" si="43"/>
        <v>91</v>
      </c>
    </row>
    <row r="690" spans="1:11">
      <c r="A690" s="11">
        <v>689</v>
      </c>
      <c r="B690" s="7" t="s">
        <v>349</v>
      </c>
      <c r="C690" s="7">
        <v>21999084757</v>
      </c>
      <c r="D690" s="7">
        <v>4</v>
      </c>
      <c r="E690" s="12">
        <v>44273</v>
      </c>
      <c r="F690" s="7" t="s">
        <v>11</v>
      </c>
      <c r="G690" s="7" t="s">
        <v>19</v>
      </c>
      <c r="H690" s="13">
        <f t="shared" si="40"/>
        <v>90</v>
      </c>
      <c r="I690" s="7" t="str">
        <f t="shared" si="41"/>
        <v>Sul</v>
      </c>
      <c r="J690" s="7" t="str">
        <f t="shared" si="42"/>
        <v>RJ</v>
      </c>
      <c r="K690" t="str">
        <f t="shared" si="43"/>
        <v>21</v>
      </c>
    </row>
    <row r="691" spans="1:11">
      <c r="A691" s="11">
        <v>690</v>
      </c>
      <c r="B691" s="7" t="s">
        <v>90</v>
      </c>
      <c r="C691" s="7">
        <v>71983831651</v>
      </c>
      <c r="D691" s="7">
        <v>1</v>
      </c>
      <c r="E691" s="12">
        <v>44273</v>
      </c>
      <c r="F691" s="7" t="s">
        <v>11</v>
      </c>
      <c r="G691" s="7" t="s">
        <v>30</v>
      </c>
      <c r="H691" s="13">
        <f t="shared" si="40"/>
        <v>25</v>
      </c>
      <c r="I691" s="7" t="str">
        <f t="shared" si="41"/>
        <v>Sul</v>
      </c>
      <c r="J691" s="7" t="str">
        <f t="shared" si="42"/>
        <v>BA</v>
      </c>
      <c r="K691" t="str">
        <f t="shared" si="43"/>
        <v>71</v>
      </c>
    </row>
    <row r="692" spans="1:11">
      <c r="A692" s="11">
        <v>691</v>
      </c>
      <c r="B692" s="7" t="s">
        <v>59</v>
      </c>
      <c r="C692" s="7">
        <v>91984648447</v>
      </c>
      <c r="D692" s="7">
        <v>4</v>
      </c>
      <c r="E692" s="12">
        <v>44274</v>
      </c>
      <c r="F692" s="7" t="s">
        <v>63</v>
      </c>
      <c r="G692" s="7" t="s">
        <v>30</v>
      </c>
      <c r="H692" s="13">
        <f t="shared" si="40"/>
        <v>360</v>
      </c>
      <c r="I692" s="7" t="str">
        <f t="shared" si="41"/>
        <v>Sul</v>
      </c>
      <c r="J692" s="7" t="str">
        <f t="shared" si="42"/>
        <v>PA</v>
      </c>
      <c r="K692" t="str">
        <f t="shared" si="43"/>
        <v>91</v>
      </c>
    </row>
    <row r="693" spans="1:11">
      <c r="A693" s="11">
        <v>692</v>
      </c>
      <c r="B693" s="7" t="s">
        <v>371</v>
      </c>
      <c r="C693" s="7">
        <v>88999003908</v>
      </c>
      <c r="D693" s="7">
        <v>4</v>
      </c>
      <c r="E693" s="12">
        <v>44275</v>
      </c>
      <c r="F693" s="7" t="s">
        <v>11</v>
      </c>
      <c r="G693" s="7" t="s">
        <v>30</v>
      </c>
      <c r="H693" s="13">
        <f t="shared" si="40"/>
        <v>90</v>
      </c>
      <c r="I693" s="7" t="str">
        <f t="shared" si="41"/>
        <v>Sul</v>
      </c>
      <c r="J693" s="7" t="str">
        <f t="shared" si="42"/>
        <v>CE</v>
      </c>
      <c r="K693" t="str">
        <f t="shared" si="43"/>
        <v>88</v>
      </c>
    </row>
    <row r="694" spans="1:11">
      <c r="A694" s="11">
        <v>693</v>
      </c>
      <c r="B694" s="7" t="s">
        <v>372</v>
      </c>
      <c r="C694" s="7">
        <v>71982252638</v>
      </c>
      <c r="D694" s="7">
        <v>4</v>
      </c>
      <c r="E694" s="12">
        <v>44276</v>
      </c>
      <c r="F694" s="7" t="s">
        <v>11</v>
      </c>
      <c r="G694" s="7" t="s">
        <v>30</v>
      </c>
      <c r="H694" s="13">
        <f t="shared" si="40"/>
        <v>90</v>
      </c>
      <c r="I694" s="7" t="str">
        <f t="shared" si="41"/>
        <v>Sul</v>
      </c>
      <c r="J694" s="7" t="str">
        <f t="shared" si="42"/>
        <v>BA</v>
      </c>
      <c r="K694" t="str">
        <f t="shared" si="43"/>
        <v>71</v>
      </c>
    </row>
    <row r="695" spans="1:11">
      <c r="A695" s="11">
        <v>694</v>
      </c>
      <c r="B695" s="7" t="s">
        <v>373</v>
      </c>
      <c r="C695" s="7">
        <v>21985294334</v>
      </c>
      <c r="D695" s="7">
        <v>2</v>
      </c>
      <c r="E695" s="12">
        <v>44276</v>
      </c>
      <c r="F695" s="7" t="s">
        <v>16</v>
      </c>
      <c r="G695" s="7" t="s">
        <v>19</v>
      </c>
      <c r="H695" s="13">
        <f t="shared" si="40"/>
        <v>216</v>
      </c>
      <c r="I695" s="7" t="str">
        <f t="shared" si="41"/>
        <v>Norte</v>
      </c>
      <c r="J695" s="7" t="str">
        <f t="shared" si="42"/>
        <v>RJ</v>
      </c>
      <c r="K695" t="str">
        <f t="shared" si="43"/>
        <v>21</v>
      </c>
    </row>
    <row r="696" spans="1:11">
      <c r="A696" s="11">
        <v>695</v>
      </c>
      <c r="B696" s="7" t="s">
        <v>98</v>
      </c>
      <c r="C696" s="7">
        <v>61970404900</v>
      </c>
      <c r="D696" s="7">
        <v>2</v>
      </c>
      <c r="E696" s="12">
        <v>44276</v>
      </c>
      <c r="F696" s="7" t="s">
        <v>18</v>
      </c>
      <c r="G696" s="7" t="s">
        <v>30</v>
      </c>
      <c r="H696" s="13">
        <f t="shared" si="40"/>
        <v>90</v>
      </c>
      <c r="I696" s="7" t="str">
        <f t="shared" si="41"/>
        <v>Norte</v>
      </c>
      <c r="J696" s="7" t="str">
        <f t="shared" si="42"/>
        <v>DF</v>
      </c>
      <c r="K696" t="str">
        <f t="shared" si="43"/>
        <v>61</v>
      </c>
    </row>
    <row r="697" spans="1:11">
      <c r="A697" s="11">
        <v>696</v>
      </c>
      <c r="B697" s="7" t="s">
        <v>374</v>
      </c>
      <c r="C697" s="7">
        <v>83998336863</v>
      </c>
      <c r="D697" s="7">
        <v>1</v>
      </c>
      <c r="E697" s="12">
        <v>44276</v>
      </c>
      <c r="F697" s="7" t="s">
        <v>16</v>
      </c>
      <c r="G697" s="7" t="s">
        <v>19</v>
      </c>
      <c r="H697" s="13">
        <f t="shared" si="40"/>
        <v>120</v>
      </c>
      <c r="I697" s="7" t="str">
        <f t="shared" si="41"/>
        <v>Norte</v>
      </c>
      <c r="J697" s="7" t="str">
        <f t="shared" si="42"/>
        <v>PB</v>
      </c>
      <c r="K697" t="str">
        <f t="shared" si="43"/>
        <v>83</v>
      </c>
    </row>
    <row r="698" spans="1:11">
      <c r="A698" s="11">
        <v>697</v>
      </c>
      <c r="B698" s="7" t="s">
        <v>375</v>
      </c>
      <c r="C698" s="7">
        <v>81964316977</v>
      </c>
      <c r="D698" s="7">
        <v>2</v>
      </c>
      <c r="E698" s="12">
        <v>44276</v>
      </c>
      <c r="F698" s="7" t="s">
        <v>23</v>
      </c>
      <c r="G698" s="7" t="s">
        <v>34</v>
      </c>
      <c r="H698" s="13">
        <f t="shared" si="40"/>
        <v>162</v>
      </c>
      <c r="I698" s="7" t="str">
        <f t="shared" si="41"/>
        <v>Sul</v>
      </c>
      <c r="J698" s="7" t="str">
        <f t="shared" si="42"/>
        <v>PE</v>
      </c>
      <c r="K698" t="str">
        <f t="shared" si="43"/>
        <v>81</v>
      </c>
    </row>
    <row r="699" spans="1:11">
      <c r="A699" s="11">
        <v>698</v>
      </c>
      <c r="B699" s="7" t="s">
        <v>376</v>
      </c>
      <c r="C699" s="7">
        <v>81968627780</v>
      </c>
      <c r="D699" s="7">
        <v>8</v>
      </c>
      <c r="E699" s="12">
        <v>44277</v>
      </c>
      <c r="F699" s="7" t="s">
        <v>14</v>
      </c>
      <c r="G699" s="7" t="s">
        <v>30</v>
      </c>
      <c r="H699" s="13">
        <f t="shared" si="40"/>
        <v>648</v>
      </c>
      <c r="I699" s="7" t="str">
        <f t="shared" si="41"/>
        <v>Norte</v>
      </c>
      <c r="J699" s="7" t="str">
        <f t="shared" si="42"/>
        <v>PE</v>
      </c>
      <c r="K699" t="str">
        <f t="shared" si="43"/>
        <v>81</v>
      </c>
    </row>
    <row r="700" spans="1:11">
      <c r="A700" s="11">
        <v>699</v>
      </c>
      <c r="B700" s="7" t="s">
        <v>51</v>
      </c>
      <c r="C700" s="7">
        <v>51967519634</v>
      </c>
      <c r="D700" s="7">
        <v>2</v>
      </c>
      <c r="E700" s="12">
        <v>44277</v>
      </c>
      <c r="F700" s="7" t="s">
        <v>18</v>
      </c>
      <c r="G700" s="7" t="s">
        <v>30</v>
      </c>
      <c r="H700" s="13">
        <f t="shared" si="40"/>
        <v>90</v>
      </c>
      <c r="I700" s="7" t="str">
        <f t="shared" si="41"/>
        <v>Norte</v>
      </c>
      <c r="J700" s="7" t="str">
        <f t="shared" si="42"/>
        <v>RS</v>
      </c>
      <c r="K700" t="str">
        <f t="shared" si="43"/>
        <v>51</v>
      </c>
    </row>
    <row r="701" spans="1:11">
      <c r="A701" s="11">
        <v>700</v>
      </c>
      <c r="B701" s="7" t="s">
        <v>168</v>
      </c>
      <c r="C701" s="7">
        <v>21986644949</v>
      </c>
      <c r="D701" s="7">
        <v>2</v>
      </c>
      <c r="E701" s="12">
        <v>44278</v>
      </c>
      <c r="F701" s="7" t="s">
        <v>11</v>
      </c>
      <c r="G701" s="7" t="s">
        <v>12</v>
      </c>
      <c r="H701" s="13">
        <f t="shared" si="40"/>
        <v>45</v>
      </c>
      <c r="I701" s="7" t="str">
        <f t="shared" si="41"/>
        <v>Sul</v>
      </c>
      <c r="J701" s="7" t="str">
        <f t="shared" si="42"/>
        <v>RJ</v>
      </c>
      <c r="K701" t="str">
        <f t="shared" si="43"/>
        <v>21</v>
      </c>
    </row>
    <row r="702" spans="1:11">
      <c r="A702" s="11">
        <v>701</v>
      </c>
      <c r="B702" s="7" t="s">
        <v>377</v>
      </c>
      <c r="C702" s="7">
        <v>21997964900</v>
      </c>
      <c r="D702" s="7">
        <v>2</v>
      </c>
      <c r="E702" s="12">
        <v>44278</v>
      </c>
      <c r="F702" s="7" t="s">
        <v>16</v>
      </c>
      <c r="G702" s="7" t="s">
        <v>19</v>
      </c>
      <c r="H702" s="13">
        <f t="shared" si="40"/>
        <v>216</v>
      </c>
      <c r="I702" s="7" t="str">
        <f t="shared" si="41"/>
        <v>Norte</v>
      </c>
      <c r="J702" s="7" t="str">
        <f t="shared" si="42"/>
        <v>RJ</v>
      </c>
      <c r="K702" t="str">
        <f t="shared" si="43"/>
        <v>21</v>
      </c>
    </row>
    <row r="703" spans="1:11">
      <c r="A703" s="11">
        <v>702</v>
      </c>
      <c r="B703" s="7" t="s">
        <v>349</v>
      </c>
      <c r="C703" s="7">
        <v>31986398028</v>
      </c>
      <c r="D703" s="7">
        <v>1</v>
      </c>
      <c r="E703" s="12">
        <v>44278</v>
      </c>
      <c r="F703" s="7" t="s">
        <v>18</v>
      </c>
      <c r="G703" s="7" t="s">
        <v>12</v>
      </c>
      <c r="H703" s="13">
        <f t="shared" si="40"/>
        <v>50</v>
      </c>
      <c r="I703" s="7" t="str">
        <f t="shared" si="41"/>
        <v>Norte</v>
      </c>
      <c r="J703" s="7" t="str">
        <f t="shared" si="42"/>
        <v>MG</v>
      </c>
      <c r="K703" t="str">
        <f t="shared" si="43"/>
        <v>31</v>
      </c>
    </row>
    <row r="704" spans="1:11">
      <c r="A704" s="11">
        <v>703</v>
      </c>
      <c r="B704" s="7" t="s">
        <v>378</v>
      </c>
      <c r="C704" s="7">
        <v>31999906606</v>
      </c>
      <c r="D704" s="7">
        <v>10</v>
      </c>
      <c r="E704" s="12">
        <v>44279</v>
      </c>
      <c r="F704" s="7" t="s">
        <v>18</v>
      </c>
      <c r="G704" s="7" t="s">
        <v>34</v>
      </c>
      <c r="H704" s="13">
        <f t="shared" si="40"/>
        <v>450</v>
      </c>
      <c r="I704" s="7" t="str">
        <f t="shared" si="41"/>
        <v>Norte</v>
      </c>
      <c r="J704" s="7" t="str">
        <f t="shared" si="42"/>
        <v>MG</v>
      </c>
      <c r="K704" t="str">
        <f t="shared" si="43"/>
        <v>31</v>
      </c>
    </row>
    <row r="705" spans="1:11">
      <c r="A705" s="11">
        <v>704</v>
      </c>
      <c r="B705" s="7" t="s">
        <v>308</v>
      </c>
      <c r="C705" s="7">
        <v>91984847429</v>
      </c>
      <c r="D705" s="7">
        <v>3</v>
      </c>
      <c r="E705" s="12">
        <v>44279</v>
      </c>
      <c r="F705" s="7" t="s">
        <v>44</v>
      </c>
      <c r="G705" s="7" t="s">
        <v>34</v>
      </c>
      <c r="H705" s="13">
        <f t="shared" si="40"/>
        <v>135</v>
      </c>
      <c r="I705" s="7" t="str">
        <f t="shared" si="41"/>
        <v>Sul</v>
      </c>
      <c r="J705" s="7" t="str">
        <f t="shared" si="42"/>
        <v>PA</v>
      </c>
      <c r="K705" t="str">
        <f t="shared" si="43"/>
        <v>91</v>
      </c>
    </row>
    <row r="706" spans="1:11">
      <c r="A706" s="11">
        <v>705</v>
      </c>
      <c r="B706" s="7" t="s">
        <v>62</v>
      </c>
      <c r="C706" s="7">
        <v>81968349883</v>
      </c>
      <c r="D706" s="7">
        <v>2</v>
      </c>
      <c r="E706" s="12">
        <v>44280</v>
      </c>
      <c r="F706" s="7" t="s">
        <v>11</v>
      </c>
      <c r="G706" s="7" t="s">
        <v>21</v>
      </c>
      <c r="H706" s="13">
        <f t="shared" ref="H706:H769" si="44">D706*VLOOKUP(F706,tabela_passeio,3,FALSE)*IF(D706&gt;1,90%,100%)</f>
        <v>45</v>
      </c>
      <c r="I706" s="7" t="str">
        <f t="shared" ref="I706:I769" si="45">VLOOKUP(F706,tabela_passeio,2,FALSE)</f>
        <v>Sul</v>
      </c>
      <c r="J706" s="7" t="str">
        <f t="shared" ref="J706:J769" si="46">VLOOKUP(LEFT(C706,2)*1,tabela_DDD,3,FALSE)</f>
        <v>PE</v>
      </c>
      <c r="K706" t="str">
        <f t="shared" si="43"/>
        <v>81</v>
      </c>
    </row>
    <row r="707" spans="1:11">
      <c r="A707" s="11">
        <v>706</v>
      </c>
      <c r="B707" s="7" t="s">
        <v>306</v>
      </c>
      <c r="C707" s="7">
        <v>61971612750</v>
      </c>
      <c r="D707" s="7">
        <v>2</v>
      </c>
      <c r="E707" s="12">
        <v>44281</v>
      </c>
      <c r="F707" s="7" t="s">
        <v>11</v>
      </c>
      <c r="G707" s="7" t="s">
        <v>12</v>
      </c>
      <c r="H707" s="13">
        <f t="shared" si="44"/>
        <v>45</v>
      </c>
      <c r="I707" s="7" t="str">
        <f t="shared" si="45"/>
        <v>Sul</v>
      </c>
      <c r="J707" s="7" t="str">
        <f t="shared" si="46"/>
        <v>DF</v>
      </c>
      <c r="K707" t="str">
        <f t="shared" ref="K707:K770" si="47">LEFT(C707,2)</f>
        <v>61</v>
      </c>
    </row>
    <row r="708" spans="1:11">
      <c r="A708" s="11">
        <v>707</v>
      </c>
      <c r="B708" s="7" t="s">
        <v>379</v>
      </c>
      <c r="C708" s="7">
        <v>91972002198</v>
      </c>
      <c r="D708" s="7">
        <v>3</v>
      </c>
      <c r="E708" s="12">
        <v>44281</v>
      </c>
      <c r="F708" s="7" t="s">
        <v>53</v>
      </c>
      <c r="G708" s="7" t="s">
        <v>34</v>
      </c>
      <c r="H708" s="13">
        <f t="shared" si="44"/>
        <v>67.5</v>
      </c>
      <c r="I708" s="7" t="str">
        <f t="shared" si="45"/>
        <v>Norte</v>
      </c>
      <c r="J708" s="7" t="str">
        <f t="shared" si="46"/>
        <v>PA</v>
      </c>
      <c r="K708" t="str">
        <f t="shared" si="47"/>
        <v>91</v>
      </c>
    </row>
    <row r="709" spans="1:11">
      <c r="A709" s="11">
        <v>708</v>
      </c>
      <c r="B709" s="7" t="s">
        <v>380</v>
      </c>
      <c r="C709" s="7">
        <v>81971704334</v>
      </c>
      <c r="D709" s="7">
        <v>4</v>
      </c>
      <c r="E709" s="12">
        <v>44281</v>
      </c>
      <c r="F709" s="7" t="s">
        <v>38</v>
      </c>
      <c r="G709" s="7" t="s">
        <v>34</v>
      </c>
      <c r="H709" s="13">
        <f t="shared" si="44"/>
        <v>180</v>
      </c>
      <c r="I709" s="7" t="str">
        <f t="shared" si="45"/>
        <v>Sul</v>
      </c>
      <c r="J709" s="7" t="str">
        <f t="shared" si="46"/>
        <v>PE</v>
      </c>
      <c r="K709" t="str">
        <f t="shared" si="47"/>
        <v>81</v>
      </c>
    </row>
    <row r="710" spans="1:11">
      <c r="A710" s="11">
        <v>709</v>
      </c>
      <c r="B710" s="7" t="s">
        <v>381</v>
      </c>
      <c r="C710" s="7">
        <v>83998441627</v>
      </c>
      <c r="D710" s="7">
        <v>2</v>
      </c>
      <c r="E710" s="12">
        <v>44282</v>
      </c>
      <c r="F710" s="7" t="s">
        <v>14</v>
      </c>
      <c r="G710" s="7" t="s">
        <v>12</v>
      </c>
      <c r="H710" s="13">
        <f t="shared" si="44"/>
        <v>162</v>
      </c>
      <c r="I710" s="7" t="str">
        <f t="shared" si="45"/>
        <v>Norte</v>
      </c>
      <c r="J710" s="7" t="str">
        <f t="shared" si="46"/>
        <v>PB</v>
      </c>
      <c r="K710" t="str">
        <f t="shared" si="47"/>
        <v>83</v>
      </c>
    </row>
    <row r="711" spans="1:11">
      <c r="A711" s="11">
        <v>710</v>
      </c>
      <c r="B711" s="7" t="s">
        <v>82</v>
      </c>
      <c r="C711" s="7">
        <v>91969358984</v>
      </c>
      <c r="D711" s="7">
        <v>6</v>
      </c>
      <c r="E711" s="12">
        <v>44283</v>
      </c>
      <c r="F711" s="7" t="s">
        <v>11</v>
      </c>
      <c r="G711" s="7" t="s">
        <v>30</v>
      </c>
      <c r="H711" s="13">
        <f t="shared" si="44"/>
        <v>135</v>
      </c>
      <c r="I711" s="7" t="str">
        <f t="shared" si="45"/>
        <v>Sul</v>
      </c>
      <c r="J711" s="7" t="str">
        <f t="shared" si="46"/>
        <v>PA</v>
      </c>
      <c r="K711" t="str">
        <f t="shared" si="47"/>
        <v>91</v>
      </c>
    </row>
    <row r="712" spans="1:11">
      <c r="A712" s="11">
        <v>711</v>
      </c>
      <c r="B712" s="7" t="s">
        <v>382</v>
      </c>
      <c r="C712" s="7">
        <v>11966906994</v>
      </c>
      <c r="D712" s="7">
        <v>2</v>
      </c>
      <c r="E712" s="12">
        <v>44283</v>
      </c>
      <c r="F712" s="7" t="s">
        <v>14</v>
      </c>
      <c r="G712" s="7" t="s">
        <v>19</v>
      </c>
      <c r="H712" s="13">
        <f t="shared" si="44"/>
        <v>162</v>
      </c>
      <c r="I712" s="7" t="str">
        <f t="shared" si="45"/>
        <v>Norte</v>
      </c>
      <c r="J712" s="7" t="str">
        <f t="shared" si="46"/>
        <v>SP</v>
      </c>
      <c r="K712" t="str">
        <f t="shared" si="47"/>
        <v>11</v>
      </c>
    </row>
    <row r="713" spans="1:11">
      <c r="A713" s="11">
        <v>712</v>
      </c>
      <c r="B713" s="7" t="s">
        <v>357</v>
      </c>
      <c r="C713" s="7">
        <v>61982183991</v>
      </c>
      <c r="D713" s="7">
        <v>4</v>
      </c>
      <c r="E713" s="12">
        <v>44283</v>
      </c>
      <c r="F713" s="7" t="s">
        <v>18</v>
      </c>
      <c r="G713" s="7" t="s">
        <v>30</v>
      </c>
      <c r="H713" s="13">
        <f t="shared" si="44"/>
        <v>180</v>
      </c>
      <c r="I713" s="7" t="str">
        <f t="shared" si="45"/>
        <v>Norte</v>
      </c>
      <c r="J713" s="7" t="str">
        <f t="shared" si="46"/>
        <v>DF</v>
      </c>
      <c r="K713" t="str">
        <f t="shared" si="47"/>
        <v>61</v>
      </c>
    </row>
    <row r="714" spans="1:11">
      <c r="A714" s="11">
        <v>713</v>
      </c>
      <c r="B714" s="7" t="s">
        <v>383</v>
      </c>
      <c r="C714" s="7">
        <v>31991698718</v>
      </c>
      <c r="D714" s="7">
        <v>4</v>
      </c>
      <c r="E714" s="12">
        <v>44283</v>
      </c>
      <c r="F714" s="7" t="s">
        <v>53</v>
      </c>
      <c r="G714" s="7" t="s">
        <v>28</v>
      </c>
      <c r="H714" s="13">
        <f t="shared" si="44"/>
        <v>90</v>
      </c>
      <c r="I714" s="7" t="str">
        <f t="shared" si="45"/>
        <v>Norte</v>
      </c>
      <c r="J714" s="7" t="str">
        <f t="shared" si="46"/>
        <v>MG</v>
      </c>
      <c r="K714" t="str">
        <f t="shared" si="47"/>
        <v>31</v>
      </c>
    </row>
    <row r="715" spans="1:11">
      <c r="A715" s="11">
        <v>714</v>
      </c>
      <c r="B715" s="7" t="s">
        <v>384</v>
      </c>
      <c r="C715" s="7">
        <v>83981755969</v>
      </c>
      <c r="D715" s="7">
        <v>2</v>
      </c>
      <c r="E715" s="12">
        <v>44283</v>
      </c>
      <c r="F715" s="7" t="s">
        <v>14</v>
      </c>
      <c r="G715" s="7" t="s">
        <v>34</v>
      </c>
      <c r="H715" s="13">
        <f t="shared" si="44"/>
        <v>162</v>
      </c>
      <c r="I715" s="7" t="str">
        <f t="shared" si="45"/>
        <v>Norte</v>
      </c>
      <c r="J715" s="7" t="str">
        <f t="shared" si="46"/>
        <v>PB</v>
      </c>
      <c r="K715" t="str">
        <f t="shared" si="47"/>
        <v>83</v>
      </c>
    </row>
    <row r="716" spans="1:11">
      <c r="A716" s="11">
        <v>715</v>
      </c>
      <c r="B716" s="7" t="s">
        <v>385</v>
      </c>
      <c r="C716" s="7">
        <v>91989666647</v>
      </c>
      <c r="D716" s="7">
        <v>2</v>
      </c>
      <c r="E716" s="12">
        <v>44284</v>
      </c>
      <c r="F716" s="7" t="s">
        <v>14</v>
      </c>
      <c r="G716" s="7" t="s">
        <v>34</v>
      </c>
      <c r="H716" s="13">
        <f t="shared" si="44"/>
        <v>162</v>
      </c>
      <c r="I716" s="7" t="str">
        <f t="shared" si="45"/>
        <v>Norte</v>
      </c>
      <c r="J716" s="7" t="str">
        <f t="shared" si="46"/>
        <v>PA</v>
      </c>
      <c r="K716" t="str">
        <f t="shared" si="47"/>
        <v>91</v>
      </c>
    </row>
    <row r="717" spans="1:11">
      <c r="A717" s="11">
        <v>716</v>
      </c>
      <c r="B717" s="7" t="s">
        <v>386</v>
      </c>
      <c r="C717" s="7">
        <v>21999956249</v>
      </c>
      <c r="D717" s="7">
        <v>2</v>
      </c>
      <c r="E717" s="12">
        <v>44284</v>
      </c>
      <c r="F717" s="7" t="s">
        <v>16</v>
      </c>
      <c r="G717" s="7" t="s">
        <v>30</v>
      </c>
      <c r="H717" s="13">
        <f t="shared" si="44"/>
        <v>216</v>
      </c>
      <c r="I717" s="7" t="str">
        <f t="shared" si="45"/>
        <v>Norte</v>
      </c>
      <c r="J717" s="7" t="str">
        <f t="shared" si="46"/>
        <v>RJ</v>
      </c>
      <c r="K717" t="str">
        <f t="shared" si="47"/>
        <v>21</v>
      </c>
    </row>
    <row r="718" spans="1:11">
      <c r="A718" s="11">
        <v>717</v>
      </c>
      <c r="B718" s="7" t="s">
        <v>387</v>
      </c>
      <c r="C718" s="7">
        <v>11966122446</v>
      </c>
      <c r="D718" s="7">
        <v>1</v>
      </c>
      <c r="E718" s="12">
        <v>44284</v>
      </c>
      <c r="F718" s="7" t="s">
        <v>14</v>
      </c>
      <c r="G718" s="7" t="s">
        <v>19</v>
      </c>
      <c r="H718" s="13">
        <f t="shared" si="44"/>
        <v>90</v>
      </c>
      <c r="I718" s="7" t="str">
        <f t="shared" si="45"/>
        <v>Norte</v>
      </c>
      <c r="J718" s="7" t="str">
        <f t="shared" si="46"/>
        <v>SP</v>
      </c>
      <c r="K718" t="str">
        <f t="shared" si="47"/>
        <v>11</v>
      </c>
    </row>
    <row r="719" spans="1:11">
      <c r="A719" s="11">
        <v>718</v>
      </c>
      <c r="B719" s="7" t="s">
        <v>388</v>
      </c>
      <c r="C719" s="7">
        <v>31979775955</v>
      </c>
      <c r="D719" s="7">
        <v>4</v>
      </c>
      <c r="E719" s="12">
        <v>44284</v>
      </c>
      <c r="F719" s="7" t="s">
        <v>14</v>
      </c>
      <c r="G719" s="7" t="s">
        <v>28</v>
      </c>
      <c r="H719" s="13">
        <f t="shared" si="44"/>
        <v>324</v>
      </c>
      <c r="I719" s="7" t="str">
        <f t="shared" si="45"/>
        <v>Norte</v>
      </c>
      <c r="J719" s="7" t="str">
        <f t="shared" si="46"/>
        <v>MG</v>
      </c>
      <c r="K719" t="str">
        <f t="shared" si="47"/>
        <v>31</v>
      </c>
    </row>
    <row r="720" spans="1:11">
      <c r="A720" s="11">
        <v>719</v>
      </c>
      <c r="B720" s="7" t="s">
        <v>389</v>
      </c>
      <c r="C720" s="7">
        <v>21998566292</v>
      </c>
      <c r="D720" s="7">
        <v>3</v>
      </c>
      <c r="E720" s="12">
        <v>44285</v>
      </c>
      <c r="F720" s="7" t="s">
        <v>14</v>
      </c>
      <c r="G720" s="7" t="s">
        <v>30</v>
      </c>
      <c r="H720" s="13">
        <f t="shared" si="44"/>
        <v>243</v>
      </c>
      <c r="I720" s="7" t="str">
        <f t="shared" si="45"/>
        <v>Norte</v>
      </c>
      <c r="J720" s="7" t="str">
        <f t="shared" si="46"/>
        <v>RJ</v>
      </c>
      <c r="K720" t="str">
        <f t="shared" si="47"/>
        <v>21</v>
      </c>
    </row>
    <row r="721" spans="1:11">
      <c r="A721" s="11">
        <v>720</v>
      </c>
      <c r="B721" s="7" t="s">
        <v>390</v>
      </c>
      <c r="C721" s="7">
        <v>21995821670</v>
      </c>
      <c r="D721" s="7">
        <v>6</v>
      </c>
      <c r="E721" s="12">
        <v>44285</v>
      </c>
      <c r="F721" s="7" t="s">
        <v>16</v>
      </c>
      <c r="G721" s="7" t="s">
        <v>30</v>
      </c>
      <c r="H721" s="13">
        <f t="shared" si="44"/>
        <v>648</v>
      </c>
      <c r="I721" s="7" t="str">
        <f t="shared" si="45"/>
        <v>Norte</v>
      </c>
      <c r="J721" s="7" t="str">
        <f t="shared" si="46"/>
        <v>RJ</v>
      </c>
      <c r="K721" t="str">
        <f t="shared" si="47"/>
        <v>21</v>
      </c>
    </row>
    <row r="722" spans="1:11">
      <c r="A722" s="11">
        <v>721</v>
      </c>
      <c r="B722" s="7" t="s">
        <v>391</v>
      </c>
      <c r="C722" s="7">
        <v>83999173696</v>
      </c>
      <c r="D722" s="7">
        <v>2</v>
      </c>
      <c r="E722" s="12">
        <v>44285</v>
      </c>
      <c r="F722" s="7" t="s">
        <v>16</v>
      </c>
      <c r="G722" s="7" t="s">
        <v>12</v>
      </c>
      <c r="H722" s="13">
        <f t="shared" si="44"/>
        <v>216</v>
      </c>
      <c r="I722" s="7" t="str">
        <f t="shared" si="45"/>
        <v>Norte</v>
      </c>
      <c r="J722" s="7" t="str">
        <f t="shared" si="46"/>
        <v>PB</v>
      </c>
      <c r="K722" t="str">
        <f t="shared" si="47"/>
        <v>83</v>
      </c>
    </row>
    <row r="723" spans="1:11">
      <c r="A723" s="11">
        <v>722</v>
      </c>
      <c r="B723" s="7" t="s">
        <v>112</v>
      </c>
      <c r="C723" s="7">
        <v>91984843856</v>
      </c>
      <c r="D723" s="7">
        <v>3</v>
      </c>
      <c r="E723" s="12">
        <v>44285</v>
      </c>
      <c r="F723" s="7" t="s">
        <v>23</v>
      </c>
      <c r="G723" s="7" t="s">
        <v>21</v>
      </c>
      <c r="H723" s="13">
        <f t="shared" si="44"/>
        <v>243</v>
      </c>
      <c r="I723" s="7" t="str">
        <f t="shared" si="45"/>
        <v>Sul</v>
      </c>
      <c r="J723" s="7" t="str">
        <f t="shared" si="46"/>
        <v>PA</v>
      </c>
      <c r="K723" t="str">
        <f t="shared" si="47"/>
        <v>91</v>
      </c>
    </row>
    <row r="724" spans="1:11">
      <c r="A724" s="11">
        <v>723</v>
      </c>
      <c r="B724" s="7" t="s">
        <v>162</v>
      </c>
      <c r="C724" s="7">
        <v>21998973662</v>
      </c>
      <c r="D724" s="7">
        <v>3</v>
      </c>
      <c r="E724" s="12">
        <v>44285</v>
      </c>
      <c r="F724" s="7" t="s">
        <v>63</v>
      </c>
      <c r="G724" s="7" t="s">
        <v>28</v>
      </c>
      <c r="H724" s="13">
        <f t="shared" si="44"/>
        <v>270</v>
      </c>
      <c r="I724" s="7" t="str">
        <f t="shared" si="45"/>
        <v>Sul</v>
      </c>
      <c r="J724" s="7" t="str">
        <f t="shared" si="46"/>
        <v>RJ</v>
      </c>
      <c r="K724" t="str">
        <f t="shared" si="47"/>
        <v>21</v>
      </c>
    </row>
    <row r="725" spans="1:11">
      <c r="A725" s="11">
        <v>724</v>
      </c>
      <c r="B725" s="7" t="s">
        <v>392</v>
      </c>
      <c r="C725" s="7">
        <v>11972003632</v>
      </c>
      <c r="D725" s="7">
        <v>2</v>
      </c>
      <c r="E725" s="12">
        <v>44286</v>
      </c>
      <c r="F725" s="7" t="s">
        <v>11</v>
      </c>
      <c r="G725" s="7" t="s">
        <v>12</v>
      </c>
      <c r="H725" s="13">
        <f t="shared" si="44"/>
        <v>45</v>
      </c>
      <c r="I725" s="7" t="str">
        <f t="shared" si="45"/>
        <v>Sul</v>
      </c>
      <c r="J725" s="7" t="str">
        <f t="shared" si="46"/>
        <v>SP</v>
      </c>
      <c r="K725" t="str">
        <f t="shared" si="47"/>
        <v>11</v>
      </c>
    </row>
    <row r="726" spans="1:11">
      <c r="A726" s="11">
        <v>725</v>
      </c>
      <c r="B726" s="7" t="s">
        <v>41</v>
      </c>
      <c r="C726" s="7">
        <v>19992309056</v>
      </c>
      <c r="D726" s="7">
        <v>3</v>
      </c>
      <c r="E726" s="12">
        <v>44286</v>
      </c>
      <c r="F726" s="7" t="s">
        <v>16</v>
      </c>
      <c r="G726" s="7" t="s">
        <v>30</v>
      </c>
      <c r="H726" s="13">
        <f t="shared" si="44"/>
        <v>324</v>
      </c>
      <c r="I726" s="7" t="str">
        <f t="shared" si="45"/>
        <v>Norte</v>
      </c>
      <c r="J726" s="7" t="str">
        <f t="shared" si="46"/>
        <v>SP</v>
      </c>
      <c r="K726" t="str">
        <f t="shared" si="47"/>
        <v>19</v>
      </c>
    </row>
    <row r="727" spans="1:11">
      <c r="A727" s="11">
        <v>726</v>
      </c>
      <c r="B727" s="7" t="s">
        <v>61</v>
      </c>
      <c r="C727" s="7">
        <v>21996482150</v>
      </c>
      <c r="D727" s="7">
        <v>4</v>
      </c>
      <c r="E727" s="12">
        <v>44286</v>
      </c>
      <c r="F727" s="7" t="s">
        <v>63</v>
      </c>
      <c r="G727" s="7" t="s">
        <v>30</v>
      </c>
      <c r="H727" s="13">
        <f t="shared" si="44"/>
        <v>360</v>
      </c>
      <c r="I727" s="7" t="str">
        <f t="shared" si="45"/>
        <v>Sul</v>
      </c>
      <c r="J727" s="7" t="str">
        <f t="shared" si="46"/>
        <v>RJ</v>
      </c>
      <c r="K727" t="str">
        <f t="shared" si="47"/>
        <v>21</v>
      </c>
    </row>
    <row r="728" spans="1:11">
      <c r="A728" s="11">
        <v>727</v>
      </c>
      <c r="B728" s="7" t="s">
        <v>170</v>
      </c>
      <c r="C728" s="7">
        <v>84999114573</v>
      </c>
      <c r="D728" s="7">
        <v>1</v>
      </c>
      <c r="E728" s="12">
        <v>44287</v>
      </c>
      <c r="F728" s="7" t="s">
        <v>18</v>
      </c>
      <c r="G728" s="7" t="s">
        <v>30</v>
      </c>
      <c r="H728" s="13">
        <f t="shared" si="44"/>
        <v>50</v>
      </c>
      <c r="I728" s="7" t="str">
        <f t="shared" si="45"/>
        <v>Norte</v>
      </c>
      <c r="J728" s="7" t="str">
        <f t="shared" si="46"/>
        <v>RN</v>
      </c>
      <c r="K728" t="str">
        <f t="shared" si="47"/>
        <v>84</v>
      </c>
    </row>
    <row r="729" spans="1:11">
      <c r="A729" s="11">
        <v>728</v>
      </c>
      <c r="B729" s="7" t="s">
        <v>37</v>
      </c>
      <c r="C729" s="7">
        <v>31991974776</v>
      </c>
      <c r="D729" s="7">
        <v>3</v>
      </c>
      <c r="E729" s="12">
        <v>44287</v>
      </c>
      <c r="F729" s="7" t="s">
        <v>11</v>
      </c>
      <c r="G729" s="7" t="s">
        <v>30</v>
      </c>
      <c r="H729" s="13">
        <f t="shared" si="44"/>
        <v>67.5</v>
      </c>
      <c r="I729" s="7" t="str">
        <f t="shared" si="45"/>
        <v>Sul</v>
      </c>
      <c r="J729" s="7" t="str">
        <f t="shared" si="46"/>
        <v>MG</v>
      </c>
      <c r="K729" t="str">
        <f t="shared" si="47"/>
        <v>31</v>
      </c>
    </row>
    <row r="730" spans="1:11">
      <c r="A730" s="11">
        <v>729</v>
      </c>
      <c r="B730" s="7" t="s">
        <v>393</v>
      </c>
      <c r="C730" s="7">
        <v>91993625955</v>
      </c>
      <c r="D730" s="7">
        <v>4</v>
      </c>
      <c r="E730" s="12">
        <v>44287</v>
      </c>
      <c r="F730" s="7" t="s">
        <v>40</v>
      </c>
      <c r="G730" s="7" t="s">
        <v>34</v>
      </c>
      <c r="H730" s="13">
        <f t="shared" si="44"/>
        <v>288</v>
      </c>
      <c r="I730" s="7" t="str">
        <f t="shared" si="45"/>
        <v>Sul</v>
      </c>
      <c r="J730" s="7" t="str">
        <f t="shared" si="46"/>
        <v>PA</v>
      </c>
      <c r="K730" t="str">
        <f t="shared" si="47"/>
        <v>91</v>
      </c>
    </row>
    <row r="731" spans="1:11">
      <c r="A731" s="11">
        <v>730</v>
      </c>
      <c r="B731" s="7" t="s">
        <v>85</v>
      </c>
      <c r="C731" s="7">
        <v>16479134595</v>
      </c>
      <c r="D731" s="7">
        <v>1</v>
      </c>
      <c r="E731" s="12">
        <v>44288</v>
      </c>
      <c r="F731" s="7" t="s">
        <v>16</v>
      </c>
      <c r="G731" s="7" t="s">
        <v>12</v>
      </c>
      <c r="H731" s="13">
        <f t="shared" si="44"/>
        <v>120</v>
      </c>
      <c r="I731" s="7" t="str">
        <f t="shared" si="45"/>
        <v>Norte</v>
      </c>
      <c r="J731" s="7" t="str">
        <f t="shared" si="46"/>
        <v>SP</v>
      </c>
      <c r="K731" t="str">
        <f t="shared" si="47"/>
        <v>16</v>
      </c>
    </row>
    <row r="732" spans="1:11">
      <c r="A732" s="11">
        <v>731</v>
      </c>
      <c r="B732" s="7" t="s">
        <v>394</v>
      </c>
      <c r="C732" s="7">
        <v>16997390238</v>
      </c>
      <c r="D732" s="7">
        <v>1</v>
      </c>
      <c r="E732" s="12">
        <v>44288</v>
      </c>
      <c r="F732" s="7" t="s">
        <v>14</v>
      </c>
      <c r="G732" s="7" t="s">
        <v>19</v>
      </c>
      <c r="H732" s="13">
        <f t="shared" si="44"/>
        <v>90</v>
      </c>
      <c r="I732" s="7" t="str">
        <f t="shared" si="45"/>
        <v>Norte</v>
      </c>
      <c r="J732" s="7" t="str">
        <f t="shared" si="46"/>
        <v>SP</v>
      </c>
      <c r="K732" t="str">
        <f t="shared" si="47"/>
        <v>16</v>
      </c>
    </row>
    <row r="733" spans="1:11">
      <c r="A733" s="11">
        <v>732</v>
      </c>
      <c r="B733" s="7" t="s">
        <v>67</v>
      </c>
      <c r="C733" s="7">
        <v>71992670807</v>
      </c>
      <c r="D733" s="7">
        <v>3</v>
      </c>
      <c r="E733" s="12">
        <v>44290</v>
      </c>
      <c r="F733" s="7" t="s">
        <v>11</v>
      </c>
      <c r="G733" s="7" t="s">
        <v>12</v>
      </c>
      <c r="H733" s="13">
        <f t="shared" si="44"/>
        <v>67.5</v>
      </c>
      <c r="I733" s="7" t="str">
        <f t="shared" si="45"/>
        <v>Sul</v>
      </c>
      <c r="J733" s="7" t="str">
        <f t="shared" si="46"/>
        <v>BA</v>
      </c>
      <c r="K733" t="str">
        <f t="shared" si="47"/>
        <v>71</v>
      </c>
    </row>
    <row r="734" spans="1:11">
      <c r="A734" s="11">
        <v>733</v>
      </c>
      <c r="B734" s="7" t="s">
        <v>189</v>
      </c>
      <c r="C734" s="7">
        <v>31983643898</v>
      </c>
      <c r="D734" s="7">
        <v>9</v>
      </c>
      <c r="E734" s="12">
        <v>44290</v>
      </c>
      <c r="F734" s="7" t="s">
        <v>16</v>
      </c>
      <c r="G734" s="7" t="s">
        <v>30</v>
      </c>
      <c r="H734" s="13">
        <f t="shared" si="44"/>
        <v>972</v>
      </c>
      <c r="I734" s="7" t="str">
        <f t="shared" si="45"/>
        <v>Norte</v>
      </c>
      <c r="J734" s="7" t="str">
        <f t="shared" si="46"/>
        <v>MG</v>
      </c>
      <c r="K734" t="str">
        <f t="shared" si="47"/>
        <v>31</v>
      </c>
    </row>
    <row r="735" spans="1:11">
      <c r="A735" s="11">
        <v>734</v>
      </c>
      <c r="B735" s="7" t="s">
        <v>62</v>
      </c>
      <c r="C735" s="7">
        <v>34999957976</v>
      </c>
      <c r="D735" s="7">
        <v>4</v>
      </c>
      <c r="E735" s="12">
        <v>44290</v>
      </c>
      <c r="F735" s="7" t="s">
        <v>18</v>
      </c>
      <c r="G735" s="7" t="s">
        <v>34</v>
      </c>
      <c r="H735" s="13">
        <f t="shared" si="44"/>
        <v>180</v>
      </c>
      <c r="I735" s="7" t="str">
        <f t="shared" si="45"/>
        <v>Norte</v>
      </c>
      <c r="J735" s="7" t="str">
        <f t="shared" si="46"/>
        <v>MG</v>
      </c>
      <c r="K735" t="str">
        <f t="shared" si="47"/>
        <v>34</v>
      </c>
    </row>
    <row r="736" spans="1:11">
      <c r="A736" s="11">
        <v>735</v>
      </c>
      <c r="B736" s="7" t="s">
        <v>258</v>
      </c>
      <c r="C736" s="7">
        <v>21999962201</v>
      </c>
      <c r="D736" s="7">
        <v>3</v>
      </c>
      <c r="E736" s="12">
        <v>44290</v>
      </c>
      <c r="F736" s="7" t="s">
        <v>18</v>
      </c>
      <c r="G736" s="7" t="s">
        <v>34</v>
      </c>
      <c r="H736" s="13">
        <f t="shared" si="44"/>
        <v>135</v>
      </c>
      <c r="I736" s="7" t="str">
        <f t="shared" si="45"/>
        <v>Norte</v>
      </c>
      <c r="J736" s="7" t="str">
        <f t="shared" si="46"/>
        <v>RJ</v>
      </c>
      <c r="K736" t="str">
        <f t="shared" si="47"/>
        <v>21</v>
      </c>
    </row>
    <row r="737" spans="1:11">
      <c r="A737" s="11">
        <v>736</v>
      </c>
      <c r="B737" s="7" t="s">
        <v>139</v>
      </c>
      <c r="C737" s="7">
        <v>41995144334</v>
      </c>
      <c r="D737" s="7">
        <v>3</v>
      </c>
      <c r="E737" s="12">
        <v>44290</v>
      </c>
      <c r="F737" s="7" t="s">
        <v>44</v>
      </c>
      <c r="G737" s="7" t="s">
        <v>34</v>
      </c>
      <c r="H737" s="13">
        <f t="shared" si="44"/>
        <v>135</v>
      </c>
      <c r="I737" s="7" t="str">
        <f t="shared" si="45"/>
        <v>Sul</v>
      </c>
      <c r="J737" s="7" t="str">
        <f t="shared" si="46"/>
        <v>PR</v>
      </c>
      <c r="K737" t="str">
        <f t="shared" si="47"/>
        <v>41</v>
      </c>
    </row>
    <row r="738" spans="1:11">
      <c r="A738" s="11">
        <v>737</v>
      </c>
      <c r="B738" s="7" t="s">
        <v>62</v>
      </c>
      <c r="C738" s="7">
        <v>11973541962</v>
      </c>
      <c r="D738" s="7">
        <v>10</v>
      </c>
      <c r="E738" s="12">
        <v>44293</v>
      </c>
      <c r="F738" s="7" t="s">
        <v>14</v>
      </c>
      <c r="G738" s="7" t="s">
        <v>12</v>
      </c>
      <c r="H738" s="13">
        <f t="shared" si="44"/>
        <v>810</v>
      </c>
      <c r="I738" s="7" t="str">
        <f t="shared" si="45"/>
        <v>Norte</v>
      </c>
      <c r="J738" s="7" t="str">
        <f t="shared" si="46"/>
        <v>SP</v>
      </c>
      <c r="K738" t="str">
        <f t="shared" si="47"/>
        <v>11</v>
      </c>
    </row>
    <row r="739" spans="1:11">
      <c r="A739" s="11">
        <v>738</v>
      </c>
      <c r="B739" s="7" t="s">
        <v>395</v>
      </c>
      <c r="C739" s="7">
        <v>81991268028</v>
      </c>
      <c r="D739" s="7">
        <v>2</v>
      </c>
      <c r="E739" s="12">
        <v>44293</v>
      </c>
      <c r="F739" s="7" t="s">
        <v>18</v>
      </c>
      <c r="G739" s="7" t="s">
        <v>19</v>
      </c>
      <c r="H739" s="13">
        <f t="shared" si="44"/>
        <v>90</v>
      </c>
      <c r="I739" s="7" t="str">
        <f t="shared" si="45"/>
        <v>Norte</v>
      </c>
      <c r="J739" s="7" t="str">
        <f t="shared" si="46"/>
        <v>PE</v>
      </c>
      <c r="K739" t="str">
        <f t="shared" si="47"/>
        <v>81</v>
      </c>
    </row>
    <row r="740" spans="1:11">
      <c r="A740" s="11">
        <v>739</v>
      </c>
      <c r="B740" s="7" t="s">
        <v>95</v>
      </c>
      <c r="C740" s="7">
        <v>83998444567</v>
      </c>
      <c r="D740" s="7">
        <v>1</v>
      </c>
      <c r="E740" s="12">
        <v>44293</v>
      </c>
      <c r="F740" s="7" t="s">
        <v>11</v>
      </c>
      <c r="G740" s="7" t="s">
        <v>28</v>
      </c>
      <c r="H740" s="13">
        <f t="shared" si="44"/>
        <v>25</v>
      </c>
      <c r="I740" s="7" t="str">
        <f t="shared" si="45"/>
        <v>Sul</v>
      </c>
      <c r="J740" s="7" t="str">
        <f t="shared" si="46"/>
        <v>PB</v>
      </c>
      <c r="K740" t="str">
        <f t="shared" si="47"/>
        <v>83</v>
      </c>
    </row>
    <row r="741" spans="1:11">
      <c r="A741" s="11">
        <v>740</v>
      </c>
      <c r="B741" s="7" t="s">
        <v>396</v>
      </c>
      <c r="C741" s="7">
        <v>11982403140</v>
      </c>
      <c r="D741" s="7">
        <v>1</v>
      </c>
      <c r="E741" s="12">
        <v>44295</v>
      </c>
      <c r="F741" s="7" t="s">
        <v>16</v>
      </c>
      <c r="G741" s="7" t="s">
        <v>30</v>
      </c>
      <c r="H741" s="13">
        <f t="shared" si="44"/>
        <v>120</v>
      </c>
      <c r="I741" s="7" t="str">
        <f t="shared" si="45"/>
        <v>Norte</v>
      </c>
      <c r="J741" s="7" t="str">
        <f t="shared" si="46"/>
        <v>SP</v>
      </c>
      <c r="K741" t="str">
        <f t="shared" si="47"/>
        <v>11</v>
      </c>
    </row>
    <row r="742" spans="1:11">
      <c r="A742" s="11">
        <v>741</v>
      </c>
      <c r="B742" s="7" t="s">
        <v>21</v>
      </c>
      <c r="C742" s="7">
        <v>91971032150</v>
      </c>
      <c r="D742" s="7">
        <v>5</v>
      </c>
      <c r="E742" s="12">
        <v>44295</v>
      </c>
      <c r="F742" s="7" t="s">
        <v>16</v>
      </c>
      <c r="G742" s="7" t="s">
        <v>19</v>
      </c>
      <c r="H742" s="13">
        <f t="shared" si="44"/>
        <v>540</v>
      </c>
      <c r="I742" s="7" t="str">
        <f t="shared" si="45"/>
        <v>Norte</v>
      </c>
      <c r="J742" s="7" t="str">
        <f t="shared" si="46"/>
        <v>PA</v>
      </c>
      <c r="K742" t="str">
        <f t="shared" si="47"/>
        <v>91</v>
      </c>
    </row>
    <row r="743" spans="1:11">
      <c r="A743" s="11">
        <v>742</v>
      </c>
      <c r="B743" s="7" t="s">
        <v>154</v>
      </c>
      <c r="C743" s="7">
        <v>21999954066</v>
      </c>
      <c r="D743" s="7">
        <v>3</v>
      </c>
      <c r="E743" s="12">
        <v>44295</v>
      </c>
      <c r="F743" s="7" t="s">
        <v>38</v>
      </c>
      <c r="G743" s="7" t="s">
        <v>12</v>
      </c>
      <c r="H743" s="13">
        <f t="shared" si="44"/>
        <v>135</v>
      </c>
      <c r="I743" s="7" t="str">
        <f t="shared" si="45"/>
        <v>Sul</v>
      </c>
      <c r="J743" s="7" t="str">
        <f t="shared" si="46"/>
        <v>RJ</v>
      </c>
      <c r="K743" t="str">
        <f t="shared" si="47"/>
        <v>21</v>
      </c>
    </row>
    <row r="744" spans="1:11">
      <c r="A744" s="11">
        <v>743</v>
      </c>
      <c r="B744" s="7" t="s">
        <v>93</v>
      </c>
      <c r="C744" s="7">
        <v>11976960308</v>
      </c>
      <c r="D744" s="7">
        <v>4</v>
      </c>
      <c r="E744" s="12">
        <v>44296</v>
      </c>
      <c r="F744" s="7" t="s">
        <v>18</v>
      </c>
      <c r="G744" s="7" t="s">
        <v>34</v>
      </c>
      <c r="H744" s="13">
        <f t="shared" si="44"/>
        <v>180</v>
      </c>
      <c r="I744" s="7" t="str">
        <f t="shared" si="45"/>
        <v>Norte</v>
      </c>
      <c r="J744" s="7" t="str">
        <f t="shared" si="46"/>
        <v>SP</v>
      </c>
      <c r="K744" t="str">
        <f t="shared" si="47"/>
        <v>11</v>
      </c>
    </row>
    <row r="745" spans="1:11">
      <c r="A745" s="11">
        <v>744</v>
      </c>
      <c r="B745" s="7" t="s">
        <v>397</v>
      </c>
      <c r="C745" s="7">
        <v>81991263662</v>
      </c>
      <c r="D745" s="7">
        <v>2</v>
      </c>
      <c r="E745" s="12">
        <v>44296</v>
      </c>
      <c r="F745" s="7" t="s">
        <v>18</v>
      </c>
      <c r="G745" s="7" t="s">
        <v>12</v>
      </c>
      <c r="H745" s="13">
        <f t="shared" si="44"/>
        <v>90</v>
      </c>
      <c r="I745" s="7" t="str">
        <f t="shared" si="45"/>
        <v>Norte</v>
      </c>
      <c r="J745" s="7" t="str">
        <f t="shared" si="46"/>
        <v>PE</v>
      </c>
      <c r="K745" t="str">
        <f t="shared" si="47"/>
        <v>81</v>
      </c>
    </row>
    <row r="746" spans="1:11">
      <c r="A746" s="11">
        <v>745</v>
      </c>
      <c r="B746" s="7" t="s">
        <v>20</v>
      </c>
      <c r="C746" s="7">
        <v>41964727718</v>
      </c>
      <c r="D746" s="7">
        <v>10</v>
      </c>
      <c r="E746" s="12">
        <v>44296</v>
      </c>
      <c r="F746" s="7" t="s">
        <v>23</v>
      </c>
      <c r="G746" s="7" t="s">
        <v>19</v>
      </c>
      <c r="H746" s="13">
        <f t="shared" si="44"/>
        <v>810</v>
      </c>
      <c r="I746" s="7" t="str">
        <f t="shared" si="45"/>
        <v>Sul</v>
      </c>
      <c r="J746" s="7" t="str">
        <f t="shared" si="46"/>
        <v>PR</v>
      </c>
      <c r="K746" t="str">
        <f t="shared" si="47"/>
        <v>41</v>
      </c>
    </row>
    <row r="747" spans="1:11">
      <c r="A747" s="11">
        <v>746</v>
      </c>
      <c r="B747" s="7" t="s">
        <v>170</v>
      </c>
      <c r="C747" s="7">
        <v>91964164093</v>
      </c>
      <c r="D747" s="7">
        <v>10</v>
      </c>
      <c r="E747" s="12">
        <v>44297</v>
      </c>
      <c r="F747" s="7" t="s">
        <v>11</v>
      </c>
      <c r="G747" s="7" t="s">
        <v>30</v>
      </c>
      <c r="H747" s="13">
        <f t="shared" si="44"/>
        <v>225</v>
      </c>
      <c r="I747" s="7" t="str">
        <f t="shared" si="45"/>
        <v>Sul</v>
      </c>
      <c r="J747" s="7" t="str">
        <f t="shared" si="46"/>
        <v>PA</v>
      </c>
      <c r="K747" t="str">
        <f t="shared" si="47"/>
        <v>91</v>
      </c>
    </row>
    <row r="748" spans="1:11">
      <c r="A748" s="11">
        <v>747</v>
      </c>
      <c r="B748" s="7" t="s">
        <v>82</v>
      </c>
      <c r="C748" s="7">
        <v>79999064909</v>
      </c>
      <c r="D748" s="7">
        <v>3</v>
      </c>
      <c r="E748" s="12">
        <v>44297</v>
      </c>
      <c r="F748" s="7" t="s">
        <v>18</v>
      </c>
      <c r="G748" s="7" t="s">
        <v>12</v>
      </c>
      <c r="H748" s="13">
        <f t="shared" si="44"/>
        <v>135</v>
      </c>
      <c r="I748" s="7" t="str">
        <f t="shared" si="45"/>
        <v>Norte</v>
      </c>
      <c r="J748" s="7" t="str">
        <f t="shared" si="46"/>
        <v>SE</v>
      </c>
      <c r="K748" t="str">
        <f t="shared" si="47"/>
        <v>79</v>
      </c>
    </row>
    <row r="749" spans="1:11">
      <c r="A749" s="11">
        <v>748</v>
      </c>
      <c r="B749" s="7" t="s">
        <v>398</v>
      </c>
      <c r="C749" s="7">
        <v>11977895915</v>
      </c>
      <c r="D749" s="7">
        <v>2</v>
      </c>
      <c r="E749" s="12">
        <v>44298</v>
      </c>
      <c r="F749" s="7" t="s">
        <v>11</v>
      </c>
      <c r="G749" s="7" t="s">
        <v>21</v>
      </c>
      <c r="H749" s="13">
        <f t="shared" si="44"/>
        <v>45</v>
      </c>
      <c r="I749" s="7" t="str">
        <f t="shared" si="45"/>
        <v>Sul</v>
      </c>
      <c r="J749" s="7" t="str">
        <f t="shared" si="46"/>
        <v>SP</v>
      </c>
      <c r="K749" t="str">
        <f t="shared" si="47"/>
        <v>11</v>
      </c>
    </row>
    <row r="750" spans="1:11">
      <c r="A750" s="11">
        <v>749</v>
      </c>
      <c r="B750" s="7" t="s">
        <v>266</v>
      </c>
      <c r="C750" s="7">
        <v>16993472005</v>
      </c>
      <c r="D750" s="7">
        <v>3</v>
      </c>
      <c r="E750" s="12">
        <v>44299</v>
      </c>
      <c r="F750" s="7" t="s">
        <v>18</v>
      </c>
      <c r="G750" s="7" t="s">
        <v>19</v>
      </c>
      <c r="H750" s="13">
        <f t="shared" si="44"/>
        <v>135</v>
      </c>
      <c r="I750" s="7" t="str">
        <f t="shared" si="45"/>
        <v>Norte</v>
      </c>
      <c r="J750" s="7" t="str">
        <f t="shared" si="46"/>
        <v>SP</v>
      </c>
      <c r="K750" t="str">
        <f t="shared" si="47"/>
        <v>16</v>
      </c>
    </row>
    <row r="751" spans="1:11">
      <c r="A751" s="11">
        <v>750</v>
      </c>
      <c r="B751" s="7" t="s">
        <v>399</v>
      </c>
      <c r="C751" s="7">
        <v>21999450892</v>
      </c>
      <c r="D751" s="7">
        <v>7</v>
      </c>
      <c r="E751" s="12">
        <v>44299</v>
      </c>
      <c r="F751" s="7" t="s">
        <v>14</v>
      </c>
      <c r="G751" s="7" t="s">
        <v>30</v>
      </c>
      <c r="H751" s="13">
        <f t="shared" si="44"/>
        <v>567</v>
      </c>
      <c r="I751" s="7" t="str">
        <f t="shared" si="45"/>
        <v>Norte</v>
      </c>
      <c r="J751" s="7" t="str">
        <f t="shared" si="46"/>
        <v>RJ</v>
      </c>
      <c r="K751" t="str">
        <f t="shared" si="47"/>
        <v>21</v>
      </c>
    </row>
    <row r="752" spans="1:11">
      <c r="A752" s="11">
        <v>751</v>
      </c>
      <c r="B752" s="7" t="s">
        <v>317</v>
      </c>
      <c r="C752" s="7">
        <v>85997394947</v>
      </c>
      <c r="D752" s="7">
        <v>2</v>
      </c>
      <c r="E752" s="12">
        <v>44299</v>
      </c>
      <c r="F752" s="7" t="s">
        <v>16</v>
      </c>
      <c r="G752" s="7" t="s">
        <v>12</v>
      </c>
      <c r="H752" s="13">
        <f t="shared" si="44"/>
        <v>216</v>
      </c>
      <c r="I752" s="7" t="str">
        <f t="shared" si="45"/>
        <v>Norte</v>
      </c>
      <c r="J752" s="7" t="str">
        <f t="shared" si="46"/>
        <v>CE</v>
      </c>
      <c r="K752" t="str">
        <f t="shared" si="47"/>
        <v>85</v>
      </c>
    </row>
    <row r="753" spans="1:11">
      <c r="A753" s="11">
        <v>752</v>
      </c>
      <c r="B753" s="7" t="s">
        <v>400</v>
      </c>
      <c r="C753" s="7">
        <v>31982406457</v>
      </c>
      <c r="D753" s="7">
        <v>2</v>
      </c>
      <c r="E753" s="12">
        <v>44299</v>
      </c>
      <c r="F753" s="7" t="s">
        <v>11</v>
      </c>
      <c r="G753" s="7" t="s">
        <v>34</v>
      </c>
      <c r="H753" s="13">
        <f t="shared" si="44"/>
        <v>45</v>
      </c>
      <c r="I753" s="7" t="str">
        <f t="shared" si="45"/>
        <v>Sul</v>
      </c>
      <c r="J753" s="7" t="str">
        <f t="shared" si="46"/>
        <v>MG</v>
      </c>
      <c r="K753" t="str">
        <f t="shared" si="47"/>
        <v>31</v>
      </c>
    </row>
    <row r="754" spans="1:11">
      <c r="A754" s="11">
        <v>753</v>
      </c>
      <c r="B754" s="7" t="s">
        <v>401</v>
      </c>
      <c r="C754" s="7">
        <v>41991321685</v>
      </c>
      <c r="D754" s="7">
        <v>3</v>
      </c>
      <c r="E754" s="12">
        <v>44299</v>
      </c>
      <c r="F754" s="7" t="s">
        <v>63</v>
      </c>
      <c r="G754" s="7" t="s">
        <v>19</v>
      </c>
      <c r="H754" s="13">
        <f t="shared" si="44"/>
        <v>270</v>
      </c>
      <c r="I754" s="7" t="str">
        <f t="shared" si="45"/>
        <v>Sul</v>
      </c>
      <c r="J754" s="7" t="str">
        <f t="shared" si="46"/>
        <v>PR</v>
      </c>
      <c r="K754" t="str">
        <f t="shared" si="47"/>
        <v>41</v>
      </c>
    </row>
    <row r="755" spans="1:11">
      <c r="A755" s="11">
        <v>754</v>
      </c>
      <c r="B755" s="7" t="s">
        <v>402</v>
      </c>
      <c r="C755" s="7">
        <v>61991439769</v>
      </c>
      <c r="D755" s="7">
        <v>4</v>
      </c>
      <c r="E755" s="12">
        <v>44300</v>
      </c>
      <c r="F755" s="7" t="s">
        <v>11</v>
      </c>
      <c r="G755" s="7" t="s">
        <v>12</v>
      </c>
      <c r="H755" s="13">
        <f t="shared" si="44"/>
        <v>90</v>
      </c>
      <c r="I755" s="7" t="str">
        <f t="shared" si="45"/>
        <v>Sul</v>
      </c>
      <c r="J755" s="7" t="str">
        <f t="shared" si="46"/>
        <v>DF</v>
      </c>
      <c r="K755" t="str">
        <f t="shared" si="47"/>
        <v>61</v>
      </c>
    </row>
    <row r="756" spans="1:11">
      <c r="A756" s="11">
        <v>755</v>
      </c>
      <c r="B756" s="7" t="s">
        <v>46</v>
      </c>
      <c r="C756" s="7">
        <v>31989184947</v>
      </c>
      <c r="D756" s="7">
        <v>7</v>
      </c>
      <c r="E756" s="12">
        <v>44300</v>
      </c>
      <c r="F756" s="7" t="s">
        <v>18</v>
      </c>
      <c r="G756" s="7" t="s">
        <v>19</v>
      </c>
      <c r="H756" s="13">
        <f t="shared" si="44"/>
        <v>315</v>
      </c>
      <c r="I756" s="7" t="str">
        <f t="shared" si="45"/>
        <v>Norte</v>
      </c>
      <c r="J756" s="7" t="str">
        <f t="shared" si="46"/>
        <v>MG</v>
      </c>
      <c r="K756" t="str">
        <f t="shared" si="47"/>
        <v>31</v>
      </c>
    </row>
    <row r="757" spans="1:11">
      <c r="A757" s="11">
        <v>756</v>
      </c>
      <c r="B757" s="7" t="s">
        <v>403</v>
      </c>
      <c r="C757" s="7">
        <v>41987056865</v>
      </c>
      <c r="D757" s="7">
        <v>4</v>
      </c>
      <c r="E757" s="12">
        <v>44300</v>
      </c>
      <c r="F757" s="7" t="s">
        <v>18</v>
      </c>
      <c r="G757" s="7" t="s">
        <v>19</v>
      </c>
      <c r="H757" s="13">
        <f t="shared" si="44"/>
        <v>180</v>
      </c>
      <c r="I757" s="7" t="str">
        <f t="shared" si="45"/>
        <v>Norte</v>
      </c>
      <c r="J757" s="7" t="str">
        <f t="shared" si="46"/>
        <v>PR</v>
      </c>
      <c r="K757" t="str">
        <f t="shared" si="47"/>
        <v>41</v>
      </c>
    </row>
    <row r="758" spans="1:11">
      <c r="A758" s="11">
        <v>757</v>
      </c>
      <c r="B758" s="7" t="s">
        <v>238</v>
      </c>
      <c r="C758" s="7">
        <v>71971294100</v>
      </c>
      <c r="D758" s="7">
        <v>4</v>
      </c>
      <c r="E758" s="12">
        <v>44301</v>
      </c>
      <c r="F758" s="7" t="s">
        <v>27</v>
      </c>
      <c r="G758" s="7" t="s">
        <v>34</v>
      </c>
      <c r="H758" s="13">
        <f t="shared" si="44"/>
        <v>360</v>
      </c>
      <c r="I758" s="7" t="str">
        <f t="shared" si="45"/>
        <v>Norte</v>
      </c>
      <c r="J758" s="7" t="str">
        <f t="shared" si="46"/>
        <v>BA</v>
      </c>
      <c r="K758" t="str">
        <f t="shared" si="47"/>
        <v>71</v>
      </c>
    </row>
    <row r="759" spans="1:11">
      <c r="A759" s="11">
        <v>758</v>
      </c>
      <c r="B759" s="7" t="s">
        <v>106</v>
      </c>
      <c r="C759" s="7">
        <v>21979841578</v>
      </c>
      <c r="D759" s="7">
        <v>1</v>
      </c>
      <c r="E759" s="12">
        <v>44301</v>
      </c>
      <c r="F759" s="7" t="s">
        <v>53</v>
      </c>
      <c r="G759" s="7" t="s">
        <v>21</v>
      </c>
      <c r="H759" s="13">
        <f t="shared" si="44"/>
        <v>25</v>
      </c>
      <c r="I759" s="7" t="str">
        <f t="shared" si="45"/>
        <v>Norte</v>
      </c>
      <c r="J759" s="7" t="str">
        <f t="shared" si="46"/>
        <v>RJ</v>
      </c>
      <c r="K759" t="str">
        <f t="shared" si="47"/>
        <v>21</v>
      </c>
    </row>
    <row r="760" spans="1:11">
      <c r="A760" s="11">
        <v>759</v>
      </c>
      <c r="B760" s="7" t="s">
        <v>229</v>
      </c>
      <c r="C760" s="7">
        <v>61985235643</v>
      </c>
      <c r="D760" s="7">
        <v>10</v>
      </c>
      <c r="E760" s="12">
        <v>44302</v>
      </c>
      <c r="F760" s="7" t="s">
        <v>11</v>
      </c>
      <c r="G760" s="7" t="s">
        <v>30</v>
      </c>
      <c r="H760" s="13">
        <f t="shared" si="44"/>
        <v>225</v>
      </c>
      <c r="I760" s="7" t="str">
        <f t="shared" si="45"/>
        <v>Sul</v>
      </c>
      <c r="J760" s="7" t="str">
        <f t="shared" si="46"/>
        <v>DF</v>
      </c>
      <c r="K760" t="str">
        <f t="shared" si="47"/>
        <v>61</v>
      </c>
    </row>
    <row r="761" spans="1:11">
      <c r="A761" s="11">
        <v>760</v>
      </c>
      <c r="B761" s="7" t="s">
        <v>226</v>
      </c>
      <c r="C761" s="7">
        <v>22999112334</v>
      </c>
      <c r="D761" s="7">
        <v>5</v>
      </c>
      <c r="E761" s="12">
        <v>44302</v>
      </c>
      <c r="F761" s="7" t="s">
        <v>14</v>
      </c>
      <c r="G761" s="7" t="s">
        <v>21</v>
      </c>
      <c r="H761" s="13">
        <f t="shared" si="44"/>
        <v>405</v>
      </c>
      <c r="I761" s="7" t="str">
        <f t="shared" si="45"/>
        <v>Norte</v>
      </c>
      <c r="J761" s="7" t="str">
        <f t="shared" si="46"/>
        <v>RJ</v>
      </c>
      <c r="K761" t="str">
        <f t="shared" si="47"/>
        <v>22</v>
      </c>
    </row>
    <row r="762" spans="1:11">
      <c r="A762" s="11">
        <v>761</v>
      </c>
      <c r="B762" s="7" t="s">
        <v>12</v>
      </c>
      <c r="C762" s="7">
        <v>21994390979</v>
      </c>
      <c r="D762" s="7">
        <v>1</v>
      </c>
      <c r="E762" s="12">
        <v>44302</v>
      </c>
      <c r="F762" s="7" t="s">
        <v>25</v>
      </c>
      <c r="G762" s="7" t="s">
        <v>12</v>
      </c>
      <c r="H762" s="13">
        <f t="shared" si="44"/>
        <v>35</v>
      </c>
      <c r="I762" s="7" t="str">
        <f t="shared" si="45"/>
        <v>Norte</v>
      </c>
      <c r="J762" s="7" t="str">
        <f t="shared" si="46"/>
        <v>RJ</v>
      </c>
      <c r="K762" t="str">
        <f t="shared" si="47"/>
        <v>21</v>
      </c>
    </row>
    <row r="763" spans="1:11">
      <c r="A763" s="11">
        <v>762</v>
      </c>
      <c r="B763" s="7" t="s">
        <v>404</v>
      </c>
      <c r="C763" s="7">
        <v>21998485909</v>
      </c>
      <c r="D763" s="7">
        <v>3</v>
      </c>
      <c r="E763" s="12">
        <v>44302</v>
      </c>
      <c r="F763" s="7" t="s">
        <v>16</v>
      </c>
      <c r="G763" s="7" t="s">
        <v>21</v>
      </c>
      <c r="H763" s="13">
        <f t="shared" si="44"/>
        <v>324</v>
      </c>
      <c r="I763" s="7" t="str">
        <f t="shared" si="45"/>
        <v>Norte</v>
      </c>
      <c r="J763" s="7" t="str">
        <f t="shared" si="46"/>
        <v>RJ</v>
      </c>
      <c r="K763" t="str">
        <f t="shared" si="47"/>
        <v>21</v>
      </c>
    </row>
    <row r="764" spans="1:11">
      <c r="A764" s="11">
        <v>763</v>
      </c>
      <c r="B764" s="7" t="s">
        <v>169</v>
      </c>
      <c r="C764" s="7">
        <v>71993596804</v>
      </c>
      <c r="D764" s="7">
        <v>2</v>
      </c>
      <c r="E764" s="12">
        <v>44302</v>
      </c>
      <c r="F764" s="7" t="s">
        <v>63</v>
      </c>
      <c r="G764" s="7" t="s">
        <v>21</v>
      </c>
      <c r="H764" s="13">
        <f t="shared" si="44"/>
        <v>180</v>
      </c>
      <c r="I764" s="7" t="str">
        <f t="shared" si="45"/>
        <v>Sul</v>
      </c>
      <c r="J764" s="7" t="str">
        <f t="shared" si="46"/>
        <v>BA</v>
      </c>
      <c r="K764" t="str">
        <f t="shared" si="47"/>
        <v>71</v>
      </c>
    </row>
    <row r="765" spans="1:11">
      <c r="A765" s="11">
        <v>764</v>
      </c>
      <c r="B765" s="7" t="s">
        <v>61</v>
      </c>
      <c r="C765" s="7">
        <v>89994561686</v>
      </c>
      <c r="D765" s="7">
        <v>2</v>
      </c>
      <c r="E765" s="12">
        <v>44303</v>
      </c>
      <c r="F765" s="7" t="s">
        <v>16</v>
      </c>
      <c r="G765" s="7" t="s">
        <v>34</v>
      </c>
      <c r="H765" s="13">
        <f t="shared" si="44"/>
        <v>216</v>
      </c>
      <c r="I765" s="7" t="str">
        <f t="shared" si="45"/>
        <v>Norte</v>
      </c>
      <c r="J765" s="7" t="str">
        <f t="shared" si="46"/>
        <v>PI</v>
      </c>
      <c r="K765" t="str">
        <f t="shared" si="47"/>
        <v>89</v>
      </c>
    </row>
    <row r="766" spans="1:11">
      <c r="A766" s="11">
        <v>765</v>
      </c>
      <c r="B766" s="7" t="s">
        <v>291</v>
      </c>
      <c r="C766" s="7">
        <v>51967511818</v>
      </c>
      <c r="D766" s="7">
        <v>2</v>
      </c>
      <c r="E766" s="12">
        <v>44304</v>
      </c>
      <c r="F766" s="7" t="s">
        <v>14</v>
      </c>
      <c r="G766" s="7" t="s">
        <v>19</v>
      </c>
      <c r="H766" s="13">
        <f t="shared" si="44"/>
        <v>162</v>
      </c>
      <c r="I766" s="7" t="str">
        <f t="shared" si="45"/>
        <v>Norte</v>
      </c>
      <c r="J766" s="7" t="str">
        <f t="shared" si="46"/>
        <v>RS</v>
      </c>
      <c r="K766" t="str">
        <f t="shared" si="47"/>
        <v>51</v>
      </c>
    </row>
    <row r="767" spans="1:11">
      <c r="A767" s="11">
        <v>766</v>
      </c>
      <c r="B767" s="7" t="s">
        <v>37</v>
      </c>
      <c r="C767" s="7">
        <v>41981761487</v>
      </c>
      <c r="D767" s="7">
        <v>2</v>
      </c>
      <c r="E767" s="12">
        <v>44304</v>
      </c>
      <c r="F767" s="7" t="s">
        <v>16</v>
      </c>
      <c r="G767" s="7" t="s">
        <v>34</v>
      </c>
      <c r="H767" s="13">
        <f t="shared" si="44"/>
        <v>216</v>
      </c>
      <c r="I767" s="7" t="str">
        <f t="shared" si="45"/>
        <v>Norte</v>
      </c>
      <c r="J767" s="7" t="str">
        <f t="shared" si="46"/>
        <v>PR</v>
      </c>
      <c r="K767" t="str">
        <f t="shared" si="47"/>
        <v>41</v>
      </c>
    </row>
    <row r="768" spans="1:11">
      <c r="A768" s="11">
        <v>767</v>
      </c>
      <c r="B768" s="7" t="s">
        <v>127</v>
      </c>
      <c r="C768" s="7">
        <v>98988555793</v>
      </c>
      <c r="D768" s="7">
        <v>4</v>
      </c>
      <c r="E768" s="12">
        <v>44304</v>
      </c>
      <c r="F768" s="7" t="s">
        <v>18</v>
      </c>
      <c r="G768" s="7" t="s">
        <v>30</v>
      </c>
      <c r="H768" s="13">
        <f t="shared" si="44"/>
        <v>180</v>
      </c>
      <c r="I768" s="7" t="str">
        <f t="shared" si="45"/>
        <v>Norte</v>
      </c>
      <c r="J768" s="7" t="str">
        <f t="shared" si="46"/>
        <v>MA</v>
      </c>
      <c r="K768" t="str">
        <f t="shared" si="47"/>
        <v>98</v>
      </c>
    </row>
    <row r="769" spans="1:11">
      <c r="A769" s="11">
        <v>768</v>
      </c>
      <c r="B769" s="7" t="s">
        <v>405</v>
      </c>
      <c r="C769" s="7">
        <v>19997382530</v>
      </c>
      <c r="D769" s="7">
        <v>3</v>
      </c>
      <c r="E769" s="12">
        <v>44305</v>
      </c>
      <c r="F769" s="7" t="s">
        <v>18</v>
      </c>
      <c r="G769" s="7" t="s">
        <v>30</v>
      </c>
      <c r="H769" s="13">
        <f t="shared" si="44"/>
        <v>135</v>
      </c>
      <c r="I769" s="7" t="str">
        <f t="shared" si="45"/>
        <v>Norte</v>
      </c>
      <c r="J769" s="7" t="str">
        <f t="shared" si="46"/>
        <v>SP</v>
      </c>
      <c r="K769" t="str">
        <f t="shared" si="47"/>
        <v>19</v>
      </c>
    </row>
    <row r="770" spans="1:11">
      <c r="A770" s="11">
        <v>769</v>
      </c>
      <c r="B770" s="7" t="s">
        <v>143</v>
      </c>
      <c r="C770" s="7">
        <v>11979146252</v>
      </c>
      <c r="D770" s="7">
        <v>3</v>
      </c>
      <c r="E770" s="12">
        <v>44305</v>
      </c>
      <c r="F770" s="7" t="s">
        <v>23</v>
      </c>
      <c r="G770" s="7" t="s">
        <v>28</v>
      </c>
      <c r="H770" s="13">
        <f t="shared" ref="H770:H833" si="48">D770*VLOOKUP(F770,tabela_passeio,3,FALSE)*IF(D770&gt;1,90%,100%)</f>
        <v>243</v>
      </c>
      <c r="I770" s="7" t="str">
        <f t="shared" ref="I770:I833" si="49">VLOOKUP(F770,tabela_passeio,2,FALSE)</f>
        <v>Sul</v>
      </c>
      <c r="J770" s="7" t="str">
        <f t="shared" ref="J770:J833" si="50">VLOOKUP(LEFT(C770,2)*1,tabela_DDD,3,FALSE)</f>
        <v>SP</v>
      </c>
      <c r="K770" t="str">
        <f t="shared" si="47"/>
        <v>11</v>
      </c>
    </row>
    <row r="771" spans="1:11">
      <c r="A771" s="11">
        <v>770</v>
      </c>
      <c r="B771" s="7" t="s">
        <v>21</v>
      </c>
      <c r="C771" s="7">
        <v>11988327657</v>
      </c>
      <c r="D771" s="7">
        <v>1</v>
      </c>
      <c r="E771" s="12">
        <v>44306</v>
      </c>
      <c r="F771" s="7" t="s">
        <v>18</v>
      </c>
      <c r="G771" s="7" t="s">
        <v>34</v>
      </c>
      <c r="H771" s="13">
        <f t="shared" si="48"/>
        <v>50</v>
      </c>
      <c r="I771" s="7" t="str">
        <f t="shared" si="49"/>
        <v>Norte</v>
      </c>
      <c r="J771" s="7" t="str">
        <f t="shared" si="50"/>
        <v>SP</v>
      </c>
      <c r="K771" t="str">
        <f t="shared" ref="K771:K834" si="51">LEFT(C771,2)</f>
        <v>11</v>
      </c>
    </row>
    <row r="772" spans="1:11">
      <c r="A772" s="11">
        <v>771</v>
      </c>
      <c r="B772" s="7" t="s">
        <v>20</v>
      </c>
      <c r="C772" s="7">
        <v>21996378668</v>
      </c>
      <c r="D772" s="7">
        <v>2</v>
      </c>
      <c r="E772" s="12">
        <v>44306</v>
      </c>
      <c r="F772" s="7" t="s">
        <v>16</v>
      </c>
      <c r="G772" s="7" t="s">
        <v>19</v>
      </c>
      <c r="H772" s="13">
        <f t="shared" si="48"/>
        <v>216</v>
      </c>
      <c r="I772" s="7" t="str">
        <f t="shared" si="49"/>
        <v>Norte</v>
      </c>
      <c r="J772" s="7" t="str">
        <f t="shared" si="50"/>
        <v>RJ</v>
      </c>
      <c r="K772" t="str">
        <f t="shared" si="51"/>
        <v>21</v>
      </c>
    </row>
    <row r="773" spans="1:11">
      <c r="A773" s="11">
        <v>772</v>
      </c>
      <c r="B773" s="7" t="s">
        <v>406</v>
      </c>
      <c r="C773" s="7">
        <v>11930205890</v>
      </c>
      <c r="D773" s="7">
        <v>9</v>
      </c>
      <c r="E773" s="12">
        <v>44306</v>
      </c>
      <c r="F773" s="7" t="s">
        <v>14</v>
      </c>
      <c r="G773" s="7" t="s">
        <v>12</v>
      </c>
      <c r="H773" s="13">
        <f t="shared" si="48"/>
        <v>729</v>
      </c>
      <c r="I773" s="7" t="str">
        <f t="shared" si="49"/>
        <v>Norte</v>
      </c>
      <c r="J773" s="7" t="str">
        <f t="shared" si="50"/>
        <v>SP</v>
      </c>
      <c r="K773" t="str">
        <f t="shared" si="51"/>
        <v>11</v>
      </c>
    </row>
    <row r="774" spans="1:11">
      <c r="A774" s="11">
        <v>773</v>
      </c>
      <c r="B774" s="7" t="s">
        <v>407</v>
      </c>
      <c r="C774" s="7">
        <v>17996545755</v>
      </c>
      <c r="D774" s="7">
        <v>3</v>
      </c>
      <c r="E774" s="12">
        <v>44307</v>
      </c>
      <c r="F774" s="7" t="s">
        <v>11</v>
      </c>
      <c r="G774" s="7" t="s">
        <v>12</v>
      </c>
      <c r="H774" s="13">
        <f t="shared" si="48"/>
        <v>67.5</v>
      </c>
      <c r="I774" s="7" t="str">
        <f t="shared" si="49"/>
        <v>Sul</v>
      </c>
      <c r="J774" s="7" t="str">
        <f t="shared" si="50"/>
        <v>SP</v>
      </c>
      <c r="K774" t="str">
        <f t="shared" si="51"/>
        <v>17</v>
      </c>
    </row>
    <row r="775" spans="1:11">
      <c r="A775" s="11">
        <v>774</v>
      </c>
      <c r="B775" s="7" t="s">
        <v>408</v>
      </c>
      <c r="C775" s="7">
        <v>71994697657</v>
      </c>
      <c r="D775" s="7">
        <v>4</v>
      </c>
      <c r="E775" s="12">
        <v>44307</v>
      </c>
      <c r="F775" s="7" t="s">
        <v>18</v>
      </c>
      <c r="G775" s="7" t="s">
        <v>19</v>
      </c>
      <c r="H775" s="13">
        <f t="shared" si="48"/>
        <v>180</v>
      </c>
      <c r="I775" s="7" t="str">
        <f t="shared" si="49"/>
        <v>Norte</v>
      </c>
      <c r="J775" s="7" t="str">
        <f t="shared" si="50"/>
        <v>BA</v>
      </c>
      <c r="K775" t="str">
        <f t="shared" si="51"/>
        <v>71</v>
      </c>
    </row>
    <row r="776" spans="1:11">
      <c r="A776" s="11">
        <v>775</v>
      </c>
      <c r="B776" s="7" t="s">
        <v>127</v>
      </c>
      <c r="C776" s="7">
        <v>61964076457</v>
      </c>
      <c r="D776" s="7">
        <v>3</v>
      </c>
      <c r="E776" s="12">
        <v>44308</v>
      </c>
      <c r="F776" s="7" t="s">
        <v>53</v>
      </c>
      <c r="G776" s="7" t="s">
        <v>12</v>
      </c>
      <c r="H776" s="13">
        <f t="shared" si="48"/>
        <v>67.5</v>
      </c>
      <c r="I776" s="7" t="str">
        <f t="shared" si="49"/>
        <v>Norte</v>
      </c>
      <c r="J776" s="7" t="str">
        <f t="shared" si="50"/>
        <v>DF</v>
      </c>
      <c r="K776" t="str">
        <f t="shared" si="51"/>
        <v>61</v>
      </c>
    </row>
    <row r="777" spans="1:11">
      <c r="A777" s="11">
        <v>776</v>
      </c>
      <c r="B777" s="7" t="s">
        <v>190</v>
      </c>
      <c r="C777" s="7">
        <v>81975218188</v>
      </c>
      <c r="D777" s="7">
        <v>3</v>
      </c>
      <c r="E777" s="12">
        <v>44309</v>
      </c>
      <c r="F777" s="7" t="s">
        <v>14</v>
      </c>
      <c r="G777" s="7" t="s">
        <v>12</v>
      </c>
      <c r="H777" s="13">
        <f t="shared" si="48"/>
        <v>243</v>
      </c>
      <c r="I777" s="7" t="str">
        <f t="shared" si="49"/>
        <v>Norte</v>
      </c>
      <c r="J777" s="7" t="str">
        <f t="shared" si="50"/>
        <v>PE</v>
      </c>
      <c r="K777" t="str">
        <f t="shared" si="51"/>
        <v>81</v>
      </c>
    </row>
    <row r="778" spans="1:11">
      <c r="A778" s="11">
        <v>777</v>
      </c>
      <c r="B778" s="7" t="s">
        <v>165</v>
      </c>
      <c r="C778" s="7">
        <v>11984239484</v>
      </c>
      <c r="D778" s="7">
        <v>1</v>
      </c>
      <c r="E778" s="12">
        <v>44310</v>
      </c>
      <c r="F778" s="7" t="s">
        <v>18</v>
      </c>
      <c r="G778" s="7" t="s">
        <v>30</v>
      </c>
      <c r="H778" s="13">
        <f t="shared" si="48"/>
        <v>50</v>
      </c>
      <c r="I778" s="7" t="str">
        <f t="shared" si="49"/>
        <v>Norte</v>
      </c>
      <c r="J778" s="7" t="str">
        <f t="shared" si="50"/>
        <v>SP</v>
      </c>
      <c r="K778" t="str">
        <f t="shared" si="51"/>
        <v>11</v>
      </c>
    </row>
    <row r="779" spans="1:11">
      <c r="A779" s="11">
        <v>778</v>
      </c>
      <c r="B779" s="7" t="s">
        <v>409</v>
      </c>
      <c r="C779" s="7">
        <v>21985292709</v>
      </c>
      <c r="D779" s="7">
        <v>3</v>
      </c>
      <c r="E779" s="12">
        <v>44311</v>
      </c>
      <c r="F779" s="7" t="s">
        <v>11</v>
      </c>
      <c r="G779" s="7" t="s">
        <v>30</v>
      </c>
      <c r="H779" s="13">
        <f t="shared" si="48"/>
        <v>67.5</v>
      </c>
      <c r="I779" s="7" t="str">
        <f t="shared" si="49"/>
        <v>Sul</v>
      </c>
      <c r="J779" s="7" t="str">
        <f t="shared" si="50"/>
        <v>RJ</v>
      </c>
      <c r="K779" t="str">
        <f t="shared" si="51"/>
        <v>21</v>
      </c>
    </row>
    <row r="780" spans="1:11">
      <c r="A780" s="11">
        <v>779</v>
      </c>
      <c r="B780" s="7" t="s">
        <v>46</v>
      </c>
      <c r="C780" s="7">
        <v>18996886252</v>
      </c>
      <c r="D780" s="7">
        <v>4</v>
      </c>
      <c r="E780" s="12">
        <v>44311</v>
      </c>
      <c r="F780" s="7" t="s">
        <v>14</v>
      </c>
      <c r="G780" s="7" t="s">
        <v>30</v>
      </c>
      <c r="H780" s="13">
        <f t="shared" si="48"/>
        <v>324</v>
      </c>
      <c r="I780" s="7" t="str">
        <f t="shared" si="49"/>
        <v>Norte</v>
      </c>
      <c r="J780" s="7" t="str">
        <f t="shared" si="50"/>
        <v>SP</v>
      </c>
      <c r="K780" t="str">
        <f t="shared" si="51"/>
        <v>18</v>
      </c>
    </row>
    <row r="781" spans="1:11">
      <c r="A781" s="11">
        <v>780</v>
      </c>
      <c r="B781" s="7" t="s">
        <v>62</v>
      </c>
      <c r="C781" s="7">
        <v>17981359014</v>
      </c>
      <c r="D781" s="7">
        <v>3</v>
      </c>
      <c r="E781" s="12">
        <v>44311</v>
      </c>
      <c r="F781" s="7" t="s">
        <v>18</v>
      </c>
      <c r="G781" s="7" t="s">
        <v>30</v>
      </c>
      <c r="H781" s="13">
        <f t="shared" si="48"/>
        <v>135</v>
      </c>
      <c r="I781" s="7" t="str">
        <f t="shared" si="49"/>
        <v>Norte</v>
      </c>
      <c r="J781" s="7" t="str">
        <f t="shared" si="50"/>
        <v>SP</v>
      </c>
      <c r="K781" t="str">
        <f t="shared" si="51"/>
        <v>17</v>
      </c>
    </row>
    <row r="782" spans="1:11">
      <c r="A782" s="11">
        <v>781</v>
      </c>
      <c r="B782" s="7" t="s">
        <v>410</v>
      </c>
      <c r="C782" s="7">
        <v>11964672092</v>
      </c>
      <c r="D782" s="7">
        <v>3</v>
      </c>
      <c r="E782" s="12">
        <v>44311</v>
      </c>
      <c r="F782" s="7" t="s">
        <v>11</v>
      </c>
      <c r="G782" s="7" t="s">
        <v>30</v>
      </c>
      <c r="H782" s="13">
        <f t="shared" si="48"/>
        <v>67.5</v>
      </c>
      <c r="I782" s="7" t="str">
        <f t="shared" si="49"/>
        <v>Sul</v>
      </c>
      <c r="J782" s="7" t="str">
        <f t="shared" si="50"/>
        <v>SP</v>
      </c>
      <c r="K782" t="str">
        <f t="shared" si="51"/>
        <v>11</v>
      </c>
    </row>
    <row r="783" spans="1:11">
      <c r="A783" s="11">
        <v>782</v>
      </c>
      <c r="B783" s="7" t="s">
        <v>21</v>
      </c>
      <c r="C783" s="7">
        <v>85996333990</v>
      </c>
      <c r="D783" s="7">
        <v>1</v>
      </c>
      <c r="E783" s="12">
        <v>44312</v>
      </c>
      <c r="F783" s="7" t="s">
        <v>25</v>
      </c>
      <c r="G783" s="7" t="s">
        <v>34</v>
      </c>
      <c r="H783" s="13">
        <f t="shared" si="48"/>
        <v>35</v>
      </c>
      <c r="I783" s="7" t="str">
        <f t="shared" si="49"/>
        <v>Norte</v>
      </c>
      <c r="J783" s="7" t="str">
        <f t="shared" si="50"/>
        <v>CE</v>
      </c>
      <c r="K783" t="str">
        <f t="shared" si="51"/>
        <v>85</v>
      </c>
    </row>
    <row r="784" spans="1:11">
      <c r="A784" s="11">
        <v>783</v>
      </c>
      <c r="B784" s="7" t="s">
        <v>411</v>
      </c>
      <c r="C784" s="7">
        <v>61982083778</v>
      </c>
      <c r="D784" s="7">
        <v>2</v>
      </c>
      <c r="E784" s="12">
        <v>44312</v>
      </c>
      <c r="F784" s="7" t="s">
        <v>16</v>
      </c>
      <c r="G784" s="7" t="s">
        <v>28</v>
      </c>
      <c r="H784" s="13">
        <f t="shared" si="48"/>
        <v>216</v>
      </c>
      <c r="I784" s="7" t="str">
        <f t="shared" si="49"/>
        <v>Norte</v>
      </c>
      <c r="J784" s="7" t="str">
        <f t="shared" si="50"/>
        <v>DF</v>
      </c>
      <c r="K784" t="str">
        <f t="shared" si="51"/>
        <v>61</v>
      </c>
    </row>
    <row r="785" spans="1:11">
      <c r="A785" s="11">
        <v>784</v>
      </c>
      <c r="B785" s="7" t="s">
        <v>412</v>
      </c>
      <c r="C785" s="7">
        <v>41967458136</v>
      </c>
      <c r="D785" s="7">
        <v>1</v>
      </c>
      <c r="E785" s="12">
        <v>44313</v>
      </c>
      <c r="F785" s="7" t="s">
        <v>16</v>
      </c>
      <c r="G785" s="7" t="s">
        <v>19</v>
      </c>
      <c r="H785" s="13">
        <f t="shared" si="48"/>
        <v>120</v>
      </c>
      <c r="I785" s="7" t="str">
        <f t="shared" si="49"/>
        <v>Norte</v>
      </c>
      <c r="J785" s="7" t="str">
        <f t="shared" si="50"/>
        <v>PR</v>
      </c>
      <c r="K785" t="str">
        <f t="shared" si="51"/>
        <v>41</v>
      </c>
    </row>
    <row r="786" spans="1:11">
      <c r="A786" s="11">
        <v>785</v>
      </c>
      <c r="B786" s="7" t="s">
        <v>315</v>
      </c>
      <c r="C786" s="7">
        <v>71992994020</v>
      </c>
      <c r="D786" s="7">
        <v>3</v>
      </c>
      <c r="E786" s="12">
        <v>44313</v>
      </c>
      <c r="F786" s="7" t="s">
        <v>18</v>
      </c>
      <c r="G786" s="7" t="s">
        <v>34</v>
      </c>
      <c r="H786" s="13">
        <f t="shared" si="48"/>
        <v>135</v>
      </c>
      <c r="I786" s="7" t="str">
        <f t="shared" si="49"/>
        <v>Norte</v>
      </c>
      <c r="J786" s="7" t="str">
        <f t="shared" si="50"/>
        <v>BA</v>
      </c>
      <c r="K786" t="str">
        <f t="shared" si="51"/>
        <v>71</v>
      </c>
    </row>
    <row r="787" spans="1:11">
      <c r="A787" s="11">
        <v>786</v>
      </c>
      <c r="B787" s="7" t="s">
        <v>57</v>
      </c>
      <c r="C787" s="7">
        <v>71983945235</v>
      </c>
      <c r="D787" s="7">
        <v>3</v>
      </c>
      <c r="E787" s="12">
        <v>44313</v>
      </c>
      <c r="F787" s="7" t="s">
        <v>16</v>
      </c>
      <c r="G787" s="7" t="s">
        <v>34</v>
      </c>
      <c r="H787" s="13">
        <f t="shared" si="48"/>
        <v>324</v>
      </c>
      <c r="I787" s="7" t="str">
        <f t="shared" si="49"/>
        <v>Norte</v>
      </c>
      <c r="J787" s="7" t="str">
        <f t="shared" si="50"/>
        <v>BA</v>
      </c>
      <c r="K787" t="str">
        <f t="shared" si="51"/>
        <v>71</v>
      </c>
    </row>
    <row r="788" spans="1:11">
      <c r="A788" s="11">
        <v>787</v>
      </c>
      <c r="B788" s="7" t="s">
        <v>413</v>
      </c>
      <c r="C788" s="7">
        <v>55981345249</v>
      </c>
      <c r="D788" s="7">
        <v>1</v>
      </c>
      <c r="E788" s="12">
        <v>44314</v>
      </c>
      <c r="F788" s="7" t="s">
        <v>23</v>
      </c>
      <c r="G788" s="7" t="s">
        <v>28</v>
      </c>
      <c r="H788" s="13">
        <f t="shared" si="48"/>
        <v>90</v>
      </c>
      <c r="I788" s="7" t="str">
        <f t="shared" si="49"/>
        <v>Sul</v>
      </c>
      <c r="J788" s="7" t="str">
        <f t="shared" si="50"/>
        <v>RS</v>
      </c>
      <c r="K788" t="str">
        <f t="shared" si="51"/>
        <v>55</v>
      </c>
    </row>
    <row r="789" spans="1:11">
      <c r="A789" s="11">
        <v>788</v>
      </c>
      <c r="B789" s="7" t="s">
        <v>78</v>
      </c>
      <c r="C789" s="7">
        <v>13981447791</v>
      </c>
      <c r="D789" s="7">
        <v>3</v>
      </c>
      <c r="E789" s="12">
        <v>44315</v>
      </c>
      <c r="F789" s="7" t="s">
        <v>18</v>
      </c>
      <c r="G789" s="7" t="s">
        <v>12</v>
      </c>
      <c r="H789" s="13">
        <f t="shared" si="48"/>
        <v>135</v>
      </c>
      <c r="I789" s="7" t="str">
        <f t="shared" si="49"/>
        <v>Norte</v>
      </c>
      <c r="J789" s="7" t="str">
        <f t="shared" si="50"/>
        <v>SP</v>
      </c>
      <c r="K789" t="str">
        <f t="shared" si="51"/>
        <v>13</v>
      </c>
    </row>
    <row r="790" spans="1:11">
      <c r="A790" s="11">
        <v>789</v>
      </c>
      <c r="B790" s="7" t="s">
        <v>98</v>
      </c>
      <c r="C790" s="7">
        <v>61995112133</v>
      </c>
      <c r="D790" s="7">
        <v>1</v>
      </c>
      <c r="E790" s="12">
        <v>44315</v>
      </c>
      <c r="F790" s="7" t="s">
        <v>18</v>
      </c>
      <c r="G790" s="7" t="s">
        <v>30</v>
      </c>
      <c r="H790" s="13">
        <f t="shared" si="48"/>
        <v>50</v>
      </c>
      <c r="I790" s="7" t="str">
        <f t="shared" si="49"/>
        <v>Norte</v>
      </c>
      <c r="J790" s="7" t="str">
        <f t="shared" si="50"/>
        <v>DF</v>
      </c>
      <c r="K790" t="str">
        <f t="shared" si="51"/>
        <v>61</v>
      </c>
    </row>
    <row r="791" spans="1:11">
      <c r="A791" s="11">
        <v>790</v>
      </c>
      <c r="B791" s="7" t="s">
        <v>134</v>
      </c>
      <c r="C791" s="7">
        <v>31994248183</v>
      </c>
      <c r="D791" s="7">
        <v>2</v>
      </c>
      <c r="E791" s="12">
        <v>44315</v>
      </c>
      <c r="F791" s="7" t="s">
        <v>18</v>
      </c>
      <c r="G791" s="7" t="s">
        <v>34</v>
      </c>
      <c r="H791" s="13">
        <f t="shared" si="48"/>
        <v>90</v>
      </c>
      <c r="I791" s="7" t="str">
        <f t="shared" si="49"/>
        <v>Norte</v>
      </c>
      <c r="J791" s="7" t="str">
        <f t="shared" si="50"/>
        <v>MG</v>
      </c>
      <c r="K791" t="str">
        <f t="shared" si="51"/>
        <v>31</v>
      </c>
    </row>
    <row r="792" spans="1:11">
      <c r="A792" s="11">
        <v>791</v>
      </c>
      <c r="B792" s="7" t="s">
        <v>120</v>
      </c>
      <c r="C792" s="7">
        <v>11979147322</v>
      </c>
      <c r="D792" s="7">
        <v>2</v>
      </c>
      <c r="E792" s="12">
        <v>44316</v>
      </c>
      <c r="F792" s="7" t="s">
        <v>16</v>
      </c>
      <c r="G792" s="7" t="s">
        <v>19</v>
      </c>
      <c r="H792" s="13">
        <f t="shared" si="48"/>
        <v>216</v>
      </c>
      <c r="I792" s="7" t="str">
        <f t="shared" si="49"/>
        <v>Norte</v>
      </c>
      <c r="J792" s="7" t="str">
        <f t="shared" si="50"/>
        <v>SP</v>
      </c>
      <c r="K792" t="str">
        <f t="shared" si="51"/>
        <v>11</v>
      </c>
    </row>
    <row r="793" spans="1:11">
      <c r="A793" s="11">
        <v>792</v>
      </c>
      <c r="B793" s="7" t="s">
        <v>99</v>
      </c>
      <c r="C793" s="7">
        <v>98984897802</v>
      </c>
      <c r="D793" s="7">
        <v>4</v>
      </c>
      <c r="E793" s="12">
        <v>44316</v>
      </c>
      <c r="F793" s="7" t="s">
        <v>36</v>
      </c>
      <c r="G793" s="7" t="s">
        <v>34</v>
      </c>
      <c r="H793" s="13">
        <f t="shared" si="48"/>
        <v>90</v>
      </c>
      <c r="I793" s="7" t="str">
        <f t="shared" si="49"/>
        <v>Norte</v>
      </c>
      <c r="J793" s="7" t="str">
        <f t="shared" si="50"/>
        <v>MA</v>
      </c>
      <c r="K793" t="str">
        <f t="shared" si="51"/>
        <v>98</v>
      </c>
    </row>
    <row r="794" spans="1:11">
      <c r="A794" s="11">
        <v>793</v>
      </c>
      <c r="B794" s="7" t="s">
        <v>376</v>
      </c>
      <c r="C794" s="7">
        <v>71966127827</v>
      </c>
      <c r="D794" s="7">
        <v>3</v>
      </c>
      <c r="E794" s="12">
        <v>44317</v>
      </c>
      <c r="F794" s="7" t="s">
        <v>11</v>
      </c>
      <c r="G794" s="7" t="s">
        <v>30</v>
      </c>
      <c r="H794" s="13">
        <f t="shared" si="48"/>
        <v>67.5</v>
      </c>
      <c r="I794" s="7" t="str">
        <f t="shared" si="49"/>
        <v>Sul</v>
      </c>
      <c r="J794" s="7" t="str">
        <f t="shared" si="50"/>
        <v>BA</v>
      </c>
      <c r="K794" t="str">
        <f t="shared" si="51"/>
        <v>71</v>
      </c>
    </row>
    <row r="795" spans="1:11">
      <c r="A795" s="11">
        <v>794</v>
      </c>
      <c r="B795" s="7" t="s">
        <v>120</v>
      </c>
      <c r="C795" s="7">
        <v>41987392506</v>
      </c>
      <c r="D795" s="7">
        <v>1</v>
      </c>
      <c r="E795" s="12">
        <v>44317</v>
      </c>
      <c r="F795" s="7" t="s">
        <v>14</v>
      </c>
      <c r="G795" s="7" t="s">
        <v>30</v>
      </c>
      <c r="H795" s="13">
        <f t="shared" si="48"/>
        <v>90</v>
      </c>
      <c r="I795" s="7" t="str">
        <f t="shared" si="49"/>
        <v>Norte</v>
      </c>
      <c r="J795" s="7" t="str">
        <f t="shared" si="50"/>
        <v>PR</v>
      </c>
      <c r="K795" t="str">
        <f t="shared" si="51"/>
        <v>41</v>
      </c>
    </row>
    <row r="796" spans="1:11">
      <c r="A796" s="11">
        <v>795</v>
      </c>
      <c r="B796" s="7" t="s">
        <v>54</v>
      </c>
      <c r="C796" s="7">
        <v>71974596540</v>
      </c>
      <c r="D796" s="7">
        <v>3</v>
      </c>
      <c r="E796" s="12">
        <v>44317</v>
      </c>
      <c r="F796" s="7" t="s">
        <v>40</v>
      </c>
      <c r="G796" s="7" t="s">
        <v>30</v>
      </c>
      <c r="H796" s="13">
        <f t="shared" si="48"/>
        <v>216</v>
      </c>
      <c r="I796" s="7" t="str">
        <f t="shared" si="49"/>
        <v>Sul</v>
      </c>
      <c r="J796" s="7" t="str">
        <f t="shared" si="50"/>
        <v>BA</v>
      </c>
      <c r="K796" t="str">
        <f t="shared" si="51"/>
        <v>71</v>
      </c>
    </row>
    <row r="797" spans="1:11">
      <c r="A797" s="11">
        <v>796</v>
      </c>
      <c r="B797" s="7" t="s">
        <v>414</v>
      </c>
      <c r="C797" s="7">
        <v>11969738747</v>
      </c>
      <c r="D797" s="7">
        <v>5</v>
      </c>
      <c r="E797" s="12">
        <v>44317</v>
      </c>
      <c r="F797" s="7" t="s">
        <v>55</v>
      </c>
      <c r="G797" s="7" t="s">
        <v>19</v>
      </c>
      <c r="H797" s="13">
        <f t="shared" si="48"/>
        <v>112.5</v>
      </c>
      <c r="I797" s="7" t="str">
        <f t="shared" si="49"/>
        <v>Norte</v>
      </c>
      <c r="J797" s="7" t="str">
        <f t="shared" si="50"/>
        <v>SP</v>
      </c>
      <c r="K797" t="str">
        <f t="shared" si="51"/>
        <v>11</v>
      </c>
    </row>
    <row r="798" spans="1:11">
      <c r="A798" s="11">
        <v>797</v>
      </c>
      <c r="B798" s="7" t="s">
        <v>415</v>
      </c>
      <c r="C798" s="7">
        <v>91983834394</v>
      </c>
      <c r="D798" s="7">
        <v>3</v>
      </c>
      <c r="E798" s="12">
        <v>44318</v>
      </c>
      <c r="F798" s="7" t="s">
        <v>18</v>
      </c>
      <c r="G798" s="7" t="s">
        <v>12</v>
      </c>
      <c r="H798" s="13">
        <f t="shared" si="48"/>
        <v>135</v>
      </c>
      <c r="I798" s="7" t="str">
        <f t="shared" si="49"/>
        <v>Norte</v>
      </c>
      <c r="J798" s="7" t="str">
        <f t="shared" si="50"/>
        <v>PA</v>
      </c>
      <c r="K798" t="str">
        <f t="shared" si="51"/>
        <v>91</v>
      </c>
    </row>
    <row r="799" spans="1:11">
      <c r="A799" s="11">
        <v>798</v>
      </c>
      <c r="B799" s="7" t="s">
        <v>306</v>
      </c>
      <c r="C799" s="7">
        <v>71985563711</v>
      </c>
      <c r="D799" s="7">
        <v>3</v>
      </c>
      <c r="E799" s="12">
        <v>44318</v>
      </c>
      <c r="F799" s="7" t="s">
        <v>18</v>
      </c>
      <c r="G799" s="7" t="s">
        <v>19</v>
      </c>
      <c r="H799" s="13">
        <f t="shared" si="48"/>
        <v>135</v>
      </c>
      <c r="I799" s="7" t="str">
        <f t="shared" si="49"/>
        <v>Norte</v>
      </c>
      <c r="J799" s="7" t="str">
        <f t="shared" si="50"/>
        <v>BA</v>
      </c>
      <c r="K799" t="str">
        <f t="shared" si="51"/>
        <v>71</v>
      </c>
    </row>
    <row r="800" spans="1:11">
      <c r="A800" s="11">
        <v>799</v>
      </c>
      <c r="B800" s="7" t="s">
        <v>316</v>
      </c>
      <c r="C800" s="7">
        <v>81996514679</v>
      </c>
      <c r="D800" s="7">
        <v>2</v>
      </c>
      <c r="E800" s="12">
        <v>44318</v>
      </c>
      <c r="F800" s="7" t="s">
        <v>16</v>
      </c>
      <c r="G800" s="7" t="s">
        <v>19</v>
      </c>
      <c r="H800" s="13">
        <f t="shared" si="48"/>
        <v>216</v>
      </c>
      <c r="I800" s="7" t="str">
        <f t="shared" si="49"/>
        <v>Norte</v>
      </c>
      <c r="J800" s="7" t="str">
        <f t="shared" si="50"/>
        <v>PE</v>
      </c>
      <c r="K800" t="str">
        <f t="shared" si="51"/>
        <v>81</v>
      </c>
    </row>
    <row r="801" spans="1:11">
      <c r="A801" s="11">
        <v>800</v>
      </c>
      <c r="B801" s="7" t="s">
        <v>28</v>
      </c>
      <c r="C801" s="7">
        <v>91973146433</v>
      </c>
      <c r="D801" s="7">
        <v>3</v>
      </c>
      <c r="E801" s="12">
        <v>44318</v>
      </c>
      <c r="F801" s="7" t="s">
        <v>18</v>
      </c>
      <c r="G801" s="7" t="s">
        <v>30</v>
      </c>
      <c r="H801" s="13">
        <f t="shared" si="48"/>
        <v>135</v>
      </c>
      <c r="I801" s="7" t="str">
        <f t="shared" si="49"/>
        <v>Norte</v>
      </c>
      <c r="J801" s="7" t="str">
        <f t="shared" si="50"/>
        <v>PA</v>
      </c>
      <c r="K801" t="str">
        <f t="shared" si="51"/>
        <v>91</v>
      </c>
    </row>
    <row r="802" spans="1:11">
      <c r="A802" s="11">
        <v>801</v>
      </c>
      <c r="B802" s="7" t="s">
        <v>314</v>
      </c>
      <c r="C802" s="7">
        <v>27999325693</v>
      </c>
      <c r="D802" s="7">
        <v>2</v>
      </c>
      <c r="E802" s="12">
        <v>44318</v>
      </c>
      <c r="F802" s="7" t="s">
        <v>18</v>
      </c>
      <c r="G802" s="7" t="s">
        <v>34</v>
      </c>
      <c r="H802" s="13">
        <f t="shared" si="48"/>
        <v>90</v>
      </c>
      <c r="I802" s="7" t="str">
        <f t="shared" si="49"/>
        <v>Norte</v>
      </c>
      <c r="J802" s="7" t="str">
        <f t="shared" si="50"/>
        <v>ES</v>
      </c>
      <c r="K802" t="str">
        <f t="shared" si="51"/>
        <v>27</v>
      </c>
    </row>
    <row r="803" spans="1:11">
      <c r="A803" s="11">
        <v>802</v>
      </c>
      <c r="B803" s="7" t="s">
        <v>318</v>
      </c>
      <c r="C803" s="7">
        <v>81993187839</v>
      </c>
      <c r="D803" s="7">
        <v>2</v>
      </c>
      <c r="E803" s="12">
        <v>44318</v>
      </c>
      <c r="F803" s="7" t="s">
        <v>14</v>
      </c>
      <c r="G803" s="7" t="s">
        <v>19</v>
      </c>
      <c r="H803" s="13">
        <f t="shared" si="48"/>
        <v>162</v>
      </c>
      <c r="I803" s="7" t="str">
        <f t="shared" si="49"/>
        <v>Norte</v>
      </c>
      <c r="J803" s="7" t="str">
        <f t="shared" si="50"/>
        <v>PE</v>
      </c>
      <c r="K803" t="str">
        <f t="shared" si="51"/>
        <v>81</v>
      </c>
    </row>
    <row r="804" spans="1:11">
      <c r="A804" s="11">
        <v>803</v>
      </c>
      <c r="B804" s="7" t="s">
        <v>59</v>
      </c>
      <c r="C804" s="7">
        <v>41980870050</v>
      </c>
      <c r="D804" s="7">
        <v>2</v>
      </c>
      <c r="E804" s="12">
        <v>44319</v>
      </c>
      <c r="F804" s="7" t="s">
        <v>11</v>
      </c>
      <c r="G804" s="7" t="s">
        <v>19</v>
      </c>
      <c r="H804" s="13">
        <f t="shared" si="48"/>
        <v>45</v>
      </c>
      <c r="I804" s="7" t="str">
        <f t="shared" si="49"/>
        <v>Sul</v>
      </c>
      <c r="J804" s="7" t="str">
        <f t="shared" si="50"/>
        <v>PR</v>
      </c>
      <c r="K804" t="str">
        <f t="shared" si="51"/>
        <v>41</v>
      </c>
    </row>
    <row r="805" spans="1:11">
      <c r="A805" s="11">
        <v>804</v>
      </c>
      <c r="B805" s="7" t="s">
        <v>416</v>
      </c>
      <c r="C805" s="7">
        <v>84999119370</v>
      </c>
      <c r="D805" s="7">
        <v>3</v>
      </c>
      <c r="E805" s="12">
        <v>44319</v>
      </c>
      <c r="F805" s="7" t="s">
        <v>18</v>
      </c>
      <c r="G805" s="7" t="s">
        <v>19</v>
      </c>
      <c r="H805" s="13">
        <f t="shared" si="48"/>
        <v>135</v>
      </c>
      <c r="I805" s="7" t="str">
        <f t="shared" si="49"/>
        <v>Norte</v>
      </c>
      <c r="J805" s="7" t="str">
        <f t="shared" si="50"/>
        <v>RN</v>
      </c>
      <c r="K805" t="str">
        <f t="shared" si="51"/>
        <v>84</v>
      </c>
    </row>
    <row r="806" spans="1:11">
      <c r="A806" s="11">
        <v>805</v>
      </c>
      <c r="B806" s="7" t="s">
        <v>306</v>
      </c>
      <c r="C806" s="7">
        <v>91965527462</v>
      </c>
      <c r="D806" s="7">
        <v>2</v>
      </c>
      <c r="E806" s="12">
        <v>44320</v>
      </c>
      <c r="F806" s="7" t="s">
        <v>14</v>
      </c>
      <c r="G806" s="7" t="s">
        <v>34</v>
      </c>
      <c r="H806" s="13">
        <f t="shared" si="48"/>
        <v>162</v>
      </c>
      <c r="I806" s="7" t="str">
        <f t="shared" si="49"/>
        <v>Norte</v>
      </c>
      <c r="J806" s="7" t="str">
        <f t="shared" si="50"/>
        <v>PA</v>
      </c>
      <c r="K806" t="str">
        <f t="shared" si="51"/>
        <v>91</v>
      </c>
    </row>
    <row r="807" spans="1:11">
      <c r="A807" s="11">
        <v>806</v>
      </c>
      <c r="B807" s="7" t="s">
        <v>417</v>
      </c>
      <c r="C807" s="7">
        <v>71986640837</v>
      </c>
      <c r="D807" s="7">
        <v>3</v>
      </c>
      <c r="E807" s="12">
        <v>44320</v>
      </c>
      <c r="F807" s="7" t="s">
        <v>18</v>
      </c>
      <c r="G807" s="7" t="s">
        <v>34</v>
      </c>
      <c r="H807" s="13">
        <f t="shared" si="48"/>
        <v>135</v>
      </c>
      <c r="I807" s="7" t="str">
        <f t="shared" si="49"/>
        <v>Norte</v>
      </c>
      <c r="J807" s="7" t="str">
        <f t="shared" si="50"/>
        <v>BA</v>
      </c>
      <c r="K807" t="str">
        <f t="shared" si="51"/>
        <v>71</v>
      </c>
    </row>
    <row r="808" spans="1:11">
      <c r="A808" s="11">
        <v>807</v>
      </c>
      <c r="B808" s="7" t="s">
        <v>92</v>
      </c>
      <c r="C808" s="7">
        <v>41982404466</v>
      </c>
      <c r="D808" s="7">
        <v>1</v>
      </c>
      <c r="E808" s="12">
        <v>44320</v>
      </c>
      <c r="F808" s="7" t="s">
        <v>36</v>
      </c>
      <c r="G808" s="7" t="s">
        <v>21</v>
      </c>
      <c r="H808" s="13">
        <f t="shared" si="48"/>
        <v>25</v>
      </c>
      <c r="I808" s="7" t="str">
        <f t="shared" si="49"/>
        <v>Norte</v>
      </c>
      <c r="J808" s="7" t="str">
        <f t="shared" si="50"/>
        <v>PR</v>
      </c>
      <c r="K808" t="str">
        <f t="shared" si="51"/>
        <v>41</v>
      </c>
    </row>
    <row r="809" spans="1:11">
      <c r="A809" s="11">
        <v>808</v>
      </c>
      <c r="B809" s="7" t="s">
        <v>418</v>
      </c>
      <c r="C809" s="7">
        <v>35998032096</v>
      </c>
      <c r="D809" s="7">
        <v>4</v>
      </c>
      <c r="E809" s="12">
        <v>44320</v>
      </c>
      <c r="F809" s="7" t="s">
        <v>36</v>
      </c>
      <c r="G809" s="7" t="s">
        <v>30</v>
      </c>
      <c r="H809" s="13">
        <f t="shared" si="48"/>
        <v>90</v>
      </c>
      <c r="I809" s="7" t="str">
        <f t="shared" si="49"/>
        <v>Norte</v>
      </c>
      <c r="J809" s="7" t="str">
        <f t="shared" si="50"/>
        <v>MG</v>
      </c>
      <c r="K809" t="str">
        <f t="shared" si="51"/>
        <v>35</v>
      </c>
    </row>
    <row r="810" spans="1:11">
      <c r="A810" s="11">
        <v>809</v>
      </c>
      <c r="B810" s="7" t="s">
        <v>17</v>
      </c>
      <c r="C810" s="7">
        <v>21983492638</v>
      </c>
      <c r="D810" s="7">
        <v>1</v>
      </c>
      <c r="E810" s="12">
        <v>44321</v>
      </c>
      <c r="F810" s="7" t="s">
        <v>16</v>
      </c>
      <c r="G810" s="7" t="s">
        <v>19</v>
      </c>
      <c r="H810" s="13">
        <f t="shared" si="48"/>
        <v>120</v>
      </c>
      <c r="I810" s="7" t="str">
        <f t="shared" si="49"/>
        <v>Norte</v>
      </c>
      <c r="J810" s="7" t="str">
        <f t="shared" si="50"/>
        <v>RJ</v>
      </c>
      <c r="K810" t="str">
        <f t="shared" si="51"/>
        <v>21</v>
      </c>
    </row>
    <row r="811" spans="1:11">
      <c r="A811" s="11">
        <v>810</v>
      </c>
      <c r="B811" s="7" t="s">
        <v>231</v>
      </c>
      <c r="C811" s="7">
        <v>81994389055</v>
      </c>
      <c r="D811" s="7">
        <v>4</v>
      </c>
      <c r="E811" s="12">
        <v>44322</v>
      </c>
      <c r="F811" s="7" t="s">
        <v>23</v>
      </c>
      <c r="G811" s="7" t="s">
        <v>34</v>
      </c>
      <c r="H811" s="13">
        <f t="shared" si="48"/>
        <v>324</v>
      </c>
      <c r="I811" s="7" t="str">
        <f t="shared" si="49"/>
        <v>Sul</v>
      </c>
      <c r="J811" s="7" t="str">
        <f t="shared" si="50"/>
        <v>PE</v>
      </c>
      <c r="K811" t="str">
        <f t="shared" si="51"/>
        <v>81</v>
      </c>
    </row>
    <row r="812" spans="1:11">
      <c r="A812" s="11">
        <v>811</v>
      </c>
      <c r="B812" s="7" t="s">
        <v>77</v>
      </c>
      <c r="C812" s="7">
        <v>71974648136</v>
      </c>
      <c r="D812" s="7">
        <v>3</v>
      </c>
      <c r="E812" s="12">
        <v>44323</v>
      </c>
      <c r="F812" s="7" t="s">
        <v>11</v>
      </c>
      <c r="G812" s="7" t="s">
        <v>19</v>
      </c>
      <c r="H812" s="13">
        <f t="shared" si="48"/>
        <v>67.5</v>
      </c>
      <c r="I812" s="7" t="str">
        <f t="shared" si="49"/>
        <v>Sul</v>
      </c>
      <c r="J812" s="7" t="str">
        <f t="shared" si="50"/>
        <v>BA</v>
      </c>
      <c r="K812" t="str">
        <f t="shared" si="51"/>
        <v>71</v>
      </c>
    </row>
    <row r="813" spans="1:11">
      <c r="A813" s="11">
        <v>812</v>
      </c>
      <c r="B813" s="7" t="s">
        <v>87</v>
      </c>
      <c r="C813" s="7">
        <v>21979537381</v>
      </c>
      <c r="D813" s="7">
        <v>3</v>
      </c>
      <c r="E813" s="12">
        <v>44323</v>
      </c>
      <c r="F813" s="7" t="s">
        <v>14</v>
      </c>
      <c r="G813" s="7" t="s">
        <v>30</v>
      </c>
      <c r="H813" s="13">
        <f t="shared" si="48"/>
        <v>243</v>
      </c>
      <c r="I813" s="7" t="str">
        <f t="shared" si="49"/>
        <v>Norte</v>
      </c>
      <c r="J813" s="7" t="str">
        <f t="shared" si="50"/>
        <v>RJ</v>
      </c>
      <c r="K813" t="str">
        <f t="shared" si="51"/>
        <v>21</v>
      </c>
    </row>
    <row r="814" spans="1:11">
      <c r="A814" s="11">
        <v>813</v>
      </c>
      <c r="B814" s="7" t="s">
        <v>20</v>
      </c>
      <c r="C814" s="7">
        <v>21997686540</v>
      </c>
      <c r="D814" s="7">
        <v>3</v>
      </c>
      <c r="E814" s="12">
        <v>44323</v>
      </c>
      <c r="F814" s="7" t="s">
        <v>23</v>
      </c>
      <c r="G814" s="7" t="s">
        <v>19</v>
      </c>
      <c r="H814" s="13">
        <f t="shared" si="48"/>
        <v>243</v>
      </c>
      <c r="I814" s="7" t="str">
        <f t="shared" si="49"/>
        <v>Sul</v>
      </c>
      <c r="J814" s="7" t="str">
        <f t="shared" si="50"/>
        <v>RJ</v>
      </c>
      <c r="K814" t="str">
        <f t="shared" si="51"/>
        <v>21</v>
      </c>
    </row>
    <row r="815" spans="1:11">
      <c r="A815" s="11">
        <v>814</v>
      </c>
      <c r="B815" s="7" t="s">
        <v>137</v>
      </c>
      <c r="C815" s="7">
        <v>24981531359</v>
      </c>
      <c r="D815" s="7">
        <v>2</v>
      </c>
      <c r="E815" s="12">
        <v>44323</v>
      </c>
      <c r="F815" s="7" t="s">
        <v>53</v>
      </c>
      <c r="G815" s="7" t="s">
        <v>34</v>
      </c>
      <c r="H815" s="13">
        <f t="shared" si="48"/>
        <v>45</v>
      </c>
      <c r="I815" s="7" t="str">
        <f t="shared" si="49"/>
        <v>Norte</v>
      </c>
      <c r="J815" s="7" t="str">
        <f t="shared" si="50"/>
        <v>RJ</v>
      </c>
      <c r="K815" t="str">
        <f t="shared" si="51"/>
        <v>24</v>
      </c>
    </row>
    <row r="816" spans="1:11">
      <c r="A816" s="11">
        <v>815</v>
      </c>
      <c r="B816" s="7" t="s">
        <v>72</v>
      </c>
      <c r="C816" s="7">
        <v>84998523939</v>
      </c>
      <c r="D816" s="7">
        <v>1</v>
      </c>
      <c r="E816" s="12">
        <v>44323</v>
      </c>
      <c r="F816" s="7" t="s">
        <v>18</v>
      </c>
      <c r="G816" s="7" t="s">
        <v>28</v>
      </c>
      <c r="H816" s="13">
        <f t="shared" si="48"/>
        <v>50</v>
      </c>
      <c r="I816" s="7" t="str">
        <f t="shared" si="49"/>
        <v>Norte</v>
      </c>
      <c r="J816" s="7" t="str">
        <f t="shared" si="50"/>
        <v>RN</v>
      </c>
      <c r="K816" t="str">
        <f t="shared" si="51"/>
        <v>84</v>
      </c>
    </row>
    <row r="817" spans="1:11">
      <c r="A817" s="11">
        <v>816</v>
      </c>
      <c r="B817" s="7" t="s">
        <v>106</v>
      </c>
      <c r="C817" s="7">
        <v>71982078082</v>
      </c>
      <c r="D817" s="7">
        <v>4</v>
      </c>
      <c r="E817" s="12">
        <v>44325</v>
      </c>
      <c r="F817" s="7" t="s">
        <v>18</v>
      </c>
      <c r="G817" s="7" t="s">
        <v>30</v>
      </c>
      <c r="H817" s="13">
        <f t="shared" si="48"/>
        <v>180</v>
      </c>
      <c r="I817" s="7" t="str">
        <f t="shared" si="49"/>
        <v>Norte</v>
      </c>
      <c r="J817" s="7" t="str">
        <f t="shared" si="50"/>
        <v>BA</v>
      </c>
      <c r="K817" t="str">
        <f t="shared" si="51"/>
        <v>71</v>
      </c>
    </row>
    <row r="818" spans="1:11">
      <c r="A818" s="11">
        <v>817</v>
      </c>
      <c r="B818" s="7" t="s">
        <v>419</v>
      </c>
      <c r="C818" s="7">
        <v>91993620656</v>
      </c>
      <c r="D818" s="7">
        <v>2</v>
      </c>
      <c r="E818" s="12">
        <v>44325</v>
      </c>
      <c r="F818" s="7" t="s">
        <v>16</v>
      </c>
      <c r="G818" s="7" t="s">
        <v>30</v>
      </c>
      <c r="H818" s="13">
        <f t="shared" si="48"/>
        <v>216</v>
      </c>
      <c r="I818" s="7" t="str">
        <f t="shared" si="49"/>
        <v>Norte</v>
      </c>
      <c r="J818" s="7" t="str">
        <f t="shared" si="50"/>
        <v>PA</v>
      </c>
      <c r="K818" t="str">
        <f t="shared" si="51"/>
        <v>91</v>
      </c>
    </row>
    <row r="819" spans="1:11">
      <c r="A819" s="11">
        <v>818</v>
      </c>
      <c r="B819" s="7" t="s">
        <v>346</v>
      </c>
      <c r="C819" s="7">
        <v>21996482254</v>
      </c>
      <c r="D819" s="7">
        <v>4</v>
      </c>
      <c r="E819" s="12">
        <v>44325</v>
      </c>
      <c r="F819" s="7" t="s">
        <v>55</v>
      </c>
      <c r="G819" s="7" t="s">
        <v>34</v>
      </c>
      <c r="H819" s="13">
        <f t="shared" si="48"/>
        <v>90</v>
      </c>
      <c r="I819" s="7" t="str">
        <f t="shared" si="49"/>
        <v>Norte</v>
      </c>
      <c r="J819" s="7" t="str">
        <f t="shared" si="50"/>
        <v>RJ</v>
      </c>
      <c r="K819" t="str">
        <f t="shared" si="51"/>
        <v>21</v>
      </c>
    </row>
    <row r="820" spans="1:11">
      <c r="A820" s="11">
        <v>819</v>
      </c>
      <c r="B820" s="7" t="s">
        <v>49</v>
      </c>
      <c r="C820" s="7">
        <v>71991720214</v>
      </c>
      <c r="D820" s="7">
        <v>2</v>
      </c>
      <c r="E820" s="12">
        <v>44326</v>
      </c>
      <c r="F820" s="7" t="s">
        <v>16</v>
      </c>
      <c r="G820" s="7" t="s">
        <v>21</v>
      </c>
      <c r="H820" s="13">
        <f t="shared" si="48"/>
        <v>216</v>
      </c>
      <c r="I820" s="7" t="str">
        <f t="shared" si="49"/>
        <v>Norte</v>
      </c>
      <c r="J820" s="7" t="str">
        <f t="shared" si="50"/>
        <v>BA</v>
      </c>
      <c r="K820" t="str">
        <f t="shared" si="51"/>
        <v>71</v>
      </c>
    </row>
    <row r="821" spans="1:11">
      <c r="A821" s="11">
        <v>820</v>
      </c>
      <c r="B821" s="7" t="s">
        <v>79</v>
      </c>
      <c r="C821" s="7">
        <v>53999918500</v>
      </c>
      <c r="D821" s="7">
        <v>4</v>
      </c>
      <c r="E821" s="12">
        <v>44327</v>
      </c>
      <c r="F821" s="7" t="s">
        <v>14</v>
      </c>
      <c r="G821" s="7" t="s">
        <v>19</v>
      </c>
      <c r="H821" s="13">
        <f t="shared" si="48"/>
        <v>324</v>
      </c>
      <c r="I821" s="7" t="str">
        <f t="shared" si="49"/>
        <v>Norte</v>
      </c>
      <c r="J821" s="7" t="str">
        <f t="shared" si="50"/>
        <v>RS</v>
      </c>
      <c r="K821" t="str">
        <f t="shared" si="51"/>
        <v>53</v>
      </c>
    </row>
    <row r="822" spans="1:11">
      <c r="A822" s="11">
        <v>821</v>
      </c>
      <c r="B822" s="7" t="s">
        <v>409</v>
      </c>
      <c r="C822" s="7">
        <v>11973951691</v>
      </c>
      <c r="D822" s="7">
        <v>1</v>
      </c>
      <c r="E822" s="12">
        <v>44327</v>
      </c>
      <c r="F822" s="7" t="s">
        <v>14</v>
      </c>
      <c r="G822" s="7" t="s">
        <v>19</v>
      </c>
      <c r="H822" s="13">
        <f t="shared" si="48"/>
        <v>90</v>
      </c>
      <c r="I822" s="7" t="str">
        <f t="shared" si="49"/>
        <v>Norte</v>
      </c>
      <c r="J822" s="7" t="str">
        <f t="shared" si="50"/>
        <v>SP</v>
      </c>
      <c r="K822" t="str">
        <f t="shared" si="51"/>
        <v>11</v>
      </c>
    </row>
    <row r="823" spans="1:11">
      <c r="A823" s="11">
        <v>822</v>
      </c>
      <c r="B823" s="7" t="s">
        <v>168</v>
      </c>
      <c r="C823" s="7">
        <v>71971527397</v>
      </c>
      <c r="D823" s="7">
        <v>2</v>
      </c>
      <c r="E823" s="12">
        <v>44327</v>
      </c>
      <c r="F823" s="7" t="s">
        <v>38</v>
      </c>
      <c r="G823" s="7" t="s">
        <v>19</v>
      </c>
      <c r="H823" s="13">
        <f t="shared" si="48"/>
        <v>90</v>
      </c>
      <c r="I823" s="7" t="str">
        <f t="shared" si="49"/>
        <v>Sul</v>
      </c>
      <c r="J823" s="7" t="str">
        <f t="shared" si="50"/>
        <v>BA</v>
      </c>
      <c r="K823" t="str">
        <f t="shared" si="51"/>
        <v>71</v>
      </c>
    </row>
    <row r="824" spans="1:11">
      <c r="A824" s="11">
        <v>823</v>
      </c>
      <c r="B824" s="7" t="s">
        <v>420</v>
      </c>
      <c r="C824" s="7">
        <v>31964296551</v>
      </c>
      <c r="D824" s="7">
        <v>2</v>
      </c>
      <c r="E824" s="12">
        <v>44327</v>
      </c>
      <c r="F824" s="7" t="s">
        <v>14</v>
      </c>
      <c r="G824" s="7" t="s">
        <v>34</v>
      </c>
      <c r="H824" s="13">
        <f t="shared" si="48"/>
        <v>162</v>
      </c>
      <c r="I824" s="7" t="str">
        <f t="shared" si="49"/>
        <v>Norte</v>
      </c>
      <c r="J824" s="7" t="str">
        <f t="shared" si="50"/>
        <v>MG</v>
      </c>
      <c r="K824" t="str">
        <f t="shared" si="51"/>
        <v>31</v>
      </c>
    </row>
    <row r="825" spans="1:11">
      <c r="A825" s="11">
        <v>824</v>
      </c>
      <c r="B825" s="7" t="s">
        <v>340</v>
      </c>
      <c r="C825" s="7">
        <v>11981950649</v>
      </c>
      <c r="D825" s="7">
        <v>4</v>
      </c>
      <c r="E825" s="12">
        <v>44327</v>
      </c>
      <c r="F825" s="7" t="s">
        <v>25</v>
      </c>
      <c r="G825" s="7" t="s">
        <v>28</v>
      </c>
      <c r="H825" s="13">
        <f t="shared" si="48"/>
        <v>126</v>
      </c>
      <c r="I825" s="7" t="str">
        <f t="shared" si="49"/>
        <v>Norte</v>
      </c>
      <c r="J825" s="7" t="str">
        <f t="shared" si="50"/>
        <v>SP</v>
      </c>
      <c r="K825" t="str">
        <f t="shared" si="51"/>
        <v>11</v>
      </c>
    </row>
    <row r="826" spans="1:11">
      <c r="A826" s="11">
        <v>825</v>
      </c>
      <c r="B826" s="7" t="s">
        <v>127</v>
      </c>
      <c r="C826" s="7">
        <v>51980955994</v>
      </c>
      <c r="D826" s="7">
        <v>2</v>
      </c>
      <c r="E826" s="12">
        <v>44327</v>
      </c>
      <c r="F826" s="7" t="s">
        <v>14</v>
      </c>
      <c r="G826" s="7" t="s">
        <v>21</v>
      </c>
      <c r="H826" s="13">
        <f t="shared" si="48"/>
        <v>162</v>
      </c>
      <c r="I826" s="7" t="str">
        <f t="shared" si="49"/>
        <v>Norte</v>
      </c>
      <c r="J826" s="7" t="str">
        <f t="shared" si="50"/>
        <v>RS</v>
      </c>
      <c r="K826" t="str">
        <f t="shared" si="51"/>
        <v>51</v>
      </c>
    </row>
    <row r="827" spans="1:11">
      <c r="A827" s="11">
        <v>826</v>
      </c>
      <c r="B827" s="7" t="s">
        <v>183</v>
      </c>
      <c r="C827" s="7">
        <v>37991470029</v>
      </c>
      <c r="D827" s="7">
        <v>4</v>
      </c>
      <c r="E827" s="12">
        <v>44327</v>
      </c>
      <c r="F827" s="7" t="s">
        <v>63</v>
      </c>
      <c r="G827" s="7" t="s">
        <v>28</v>
      </c>
      <c r="H827" s="13">
        <f t="shared" si="48"/>
        <v>360</v>
      </c>
      <c r="I827" s="7" t="str">
        <f t="shared" si="49"/>
        <v>Sul</v>
      </c>
      <c r="J827" s="7" t="str">
        <f t="shared" si="50"/>
        <v>MG</v>
      </c>
      <c r="K827" t="str">
        <f t="shared" si="51"/>
        <v>37</v>
      </c>
    </row>
    <row r="828" spans="1:11">
      <c r="A828" s="11">
        <v>827</v>
      </c>
      <c r="B828" s="7" t="s">
        <v>413</v>
      </c>
      <c r="C828" s="7">
        <v>81968226034</v>
      </c>
      <c r="D828" s="7">
        <v>4</v>
      </c>
      <c r="E828" s="12">
        <v>44328</v>
      </c>
      <c r="F828" s="7" t="s">
        <v>14</v>
      </c>
      <c r="G828" s="7" t="s">
        <v>19</v>
      </c>
      <c r="H828" s="13">
        <f t="shared" si="48"/>
        <v>324</v>
      </c>
      <c r="I828" s="7" t="str">
        <f t="shared" si="49"/>
        <v>Norte</v>
      </c>
      <c r="J828" s="7" t="str">
        <f t="shared" si="50"/>
        <v>PE</v>
      </c>
      <c r="K828" t="str">
        <f t="shared" si="51"/>
        <v>81</v>
      </c>
    </row>
    <row r="829" spans="1:11">
      <c r="A829" s="11">
        <v>828</v>
      </c>
      <c r="B829" s="7" t="s">
        <v>61</v>
      </c>
      <c r="C829" s="7">
        <v>71986359538</v>
      </c>
      <c r="D829" s="7">
        <v>2</v>
      </c>
      <c r="E829" s="12">
        <v>44328</v>
      </c>
      <c r="F829" s="7" t="s">
        <v>18</v>
      </c>
      <c r="G829" s="7" t="s">
        <v>30</v>
      </c>
      <c r="H829" s="13">
        <f t="shared" si="48"/>
        <v>90</v>
      </c>
      <c r="I829" s="7" t="str">
        <f t="shared" si="49"/>
        <v>Norte</v>
      </c>
      <c r="J829" s="7" t="str">
        <f t="shared" si="50"/>
        <v>BA</v>
      </c>
      <c r="K829" t="str">
        <f t="shared" si="51"/>
        <v>71</v>
      </c>
    </row>
    <row r="830" spans="1:11">
      <c r="A830" s="11">
        <v>829</v>
      </c>
      <c r="B830" s="7" t="s">
        <v>39</v>
      </c>
      <c r="C830" s="7">
        <v>11985384466</v>
      </c>
      <c r="D830" s="7">
        <v>7</v>
      </c>
      <c r="E830" s="12">
        <v>44328</v>
      </c>
      <c r="F830" s="7" t="s">
        <v>18</v>
      </c>
      <c r="G830" s="7" t="s">
        <v>19</v>
      </c>
      <c r="H830" s="13">
        <f t="shared" si="48"/>
        <v>315</v>
      </c>
      <c r="I830" s="7" t="str">
        <f t="shared" si="49"/>
        <v>Norte</v>
      </c>
      <c r="J830" s="7" t="str">
        <f t="shared" si="50"/>
        <v>SP</v>
      </c>
      <c r="K830" t="str">
        <f t="shared" si="51"/>
        <v>11</v>
      </c>
    </row>
    <row r="831" spans="1:11">
      <c r="A831" s="11">
        <v>830</v>
      </c>
      <c r="B831" s="7" t="s">
        <v>421</v>
      </c>
      <c r="C831" s="7">
        <v>21998688718</v>
      </c>
      <c r="D831" s="7">
        <v>9</v>
      </c>
      <c r="E831" s="12">
        <v>44329</v>
      </c>
      <c r="F831" s="7" t="s">
        <v>11</v>
      </c>
      <c r="G831" s="7" t="s">
        <v>30</v>
      </c>
      <c r="H831" s="13">
        <f t="shared" si="48"/>
        <v>202.5</v>
      </c>
      <c r="I831" s="7" t="str">
        <f t="shared" si="49"/>
        <v>Sul</v>
      </c>
      <c r="J831" s="7" t="str">
        <f t="shared" si="50"/>
        <v>RJ</v>
      </c>
      <c r="K831" t="str">
        <f t="shared" si="51"/>
        <v>21</v>
      </c>
    </row>
    <row r="832" spans="1:11">
      <c r="A832" s="11">
        <v>831</v>
      </c>
      <c r="B832" s="7" t="s">
        <v>123</v>
      </c>
      <c r="C832" s="7">
        <v>21998476454</v>
      </c>
      <c r="D832" s="7">
        <v>3</v>
      </c>
      <c r="E832" s="12">
        <v>44329</v>
      </c>
      <c r="F832" s="7" t="s">
        <v>14</v>
      </c>
      <c r="G832" s="7" t="s">
        <v>12</v>
      </c>
      <c r="H832" s="13">
        <f t="shared" si="48"/>
        <v>243</v>
      </c>
      <c r="I832" s="7" t="str">
        <f t="shared" si="49"/>
        <v>Norte</v>
      </c>
      <c r="J832" s="7" t="str">
        <f t="shared" si="50"/>
        <v>RJ</v>
      </c>
      <c r="K832" t="str">
        <f t="shared" si="51"/>
        <v>21</v>
      </c>
    </row>
    <row r="833" spans="1:11">
      <c r="A833" s="11">
        <v>832</v>
      </c>
      <c r="B833" s="7" t="s">
        <v>125</v>
      </c>
      <c r="C833" s="7">
        <v>41965685104</v>
      </c>
      <c r="D833" s="7">
        <v>2</v>
      </c>
      <c r="E833" s="12">
        <v>44329</v>
      </c>
      <c r="F833" s="7" t="s">
        <v>16</v>
      </c>
      <c r="G833" s="7" t="s">
        <v>30</v>
      </c>
      <c r="H833" s="13">
        <f t="shared" si="48"/>
        <v>216</v>
      </c>
      <c r="I833" s="7" t="str">
        <f t="shared" si="49"/>
        <v>Norte</v>
      </c>
      <c r="J833" s="7" t="str">
        <f t="shared" si="50"/>
        <v>PR</v>
      </c>
      <c r="K833" t="str">
        <f t="shared" si="51"/>
        <v>41</v>
      </c>
    </row>
    <row r="834" spans="1:11">
      <c r="A834" s="11">
        <v>833</v>
      </c>
      <c r="B834" s="7" t="s">
        <v>17</v>
      </c>
      <c r="C834" s="7">
        <v>31990950806</v>
      </c>
      <c r="D834" s="7">
        <v>3</v>
      </c>
      <c r="E834" s="12">
        <v>44329</v>
      </c>
      <c r="F834" s="7" t="s">
        <v>23</v>
      </c>
      <c r="G834" s="7" t="s">
        <v>28</v>
      </c>
      <c r="H834" s="13">
        <f t="shared" ref="H834:H897" si="52">D834*VLOOKUP(F834,tabela_passeio,3,FALSE)*IF(D834&gt;1,90%,100%)</f>
        <v>243</v>
      </c>
      <c r="I834" s="7" t="str">
        <f t="shared" ref="I834:I897" si="53">VLOOKUP(F834,tabela_passeio,2,FALSE)</f>
        <v>Sul</v>
      </c>
      <c r="J834" s="7" t="str">
        <f t="shared" ref="J834:J897" si="54">VLOOKUP(LEFT(C834,2)*1,tabela_DDD,3,FALSE)</f>
        <v>MG</v>
      </c>
      <c r="K834" t="str">
        <f t="shared" si="51"/>
        <v>31</v>
      </c>
    </row>
    <row r="835" spans="1:11">
      <c r="A835" s="11">
        <v>834</v>
      </c>
      <c r="B835" s="7" t="s">
        <v>61</v>
      </c>
      <c r="C835" s="7">
        <v>21983021670</v>
      </c>
      <c r="D835" s="7">
        <v>1</v>
      </c>
      <c r="E835" s="12">
        <v>44329</v>
      </c>
      <c r="F835" s="7" t="s">
        <v>14</v>
      </c>
      <c r="G835" s="7" t="s">
        <v>30</v>
      </c>
      <c r="H835" s="13">
        <f t="shared" si="52"/>
        <v>90</v>
      </c>
      <c r="I835" s="7" t="str">
        <f t="shared" si="53"/>
        <v>Norte</v>
      </c>
      <c r="J835" s="7" t="str">
        <f t="shared" si="54"/>
        <v>RJ</v>
      </c>
      <c r="K835" t="str">
        <f t="shared" ref="K835:K898" si="55">LEFT(C835,2)</f>
        <v>21</v>
      </c>
    </row>
    <row r="836" spans="1:11">
      <c r="A836" s="11">
        <v>835</v>
      </c>
      <c r="B836" s="7" t="s">
        <v>321</v>
      </c>
      <c r="C836" s="7">
        <v>51983240148</v>
      </c>
      <c r="D836" s="7">
        <v>1</v>
      </c>
      <c r="E836" s="12">
        <v>44330</v>
      </c>
      <c r="F836" s="7" t="s">
        <v>11</v>
      </c>
      <c r="G836" s="7" t="s">
        <v>19</v>
      </c>
      <c r="H836" s="13">
        <f t="shared" si="52"/>
        <v>25</v>
      </c>
      <c r="I836" s="7" t="str">
        <f t="shared" si="53"/>
        <v>Sul</v>
      </c>
      <c r="J836" s="7" t="str">
        <f t="shared" si="54"/>
        <v>RS</v>
      </c>
      <c r="K836" t="str">
        <f t="shared" si="55"/>
        <v>51</v>
      </c>
    </row>
    <row r="837" spans="1:11">
      <c r="A837" s="11">
        <v>836</v>
      </c>
      <c r="B837" s="7" t="s">
        <v>50</v>
      </c>
      <c r="C837" s="7">
        <v>51968438905</v>
      </c>
      <c r="D837" s="7">
        <v>2</v>
      </c>
      <c r="E837" s="12">
        <v>44332</v>
      </c>
      <c r="F837" s="7" t="s">
        <v>16</v>
      </c>
      <c r="G837" s="7" t="s">
        <v>12</v>
      </c>
      <c r="H837" s="13">
        <f t="shared" si="52"/>
        <v>216</v>
      </c>
      <c r="I837" s="7" t="str">
        <f t="shared" si="53"/>
        <v>Norte</v>
      </c>
      <c r="J837" s="7" t="str">
        <f t="shared" si="54"/>
        <v>RS</v>
      </c>
      <c r="K837" t="str">
        <f t="shared" si="55"/>
        <v>51</v>
      </c>
    </row>
    <row r="838" spans="1:11">
      <c r="A838" s="11">
        <v>837</v>
      </c>
      <c r="B838" s="7" t="s">
        <v>370</v>
      </c>
      <c r="C838" s="7">
        <v>21998212013</v>
      </c>
      <c r="D838" s="7">
        <v>1</v>
      </c>
      <c r="E838" s="12">
        <v>44332</v>
      </c>
      <c r="F838" s="7" t="s">
        <v>18</v>
      </c>
      <c r="G838" s="7" t="s">
        <v>34</v>
      </c>
      <c r="H838" s="13">
        <f t="shared" si="52"/>
        <v>50</v>
      </c>
      <c r="I838" s="7" t="str">
        <f t="shared" si="53"/>
        <v>Norte</v>
      </c>
      <c r="J838" s="7" t="str">
        <f t="shared" si="54"/>
        <v>RJ</v>
      </c>
      <c r="K838" t="str">
        <f t="shared" si="55"/>
        <v>21</v>
      </c>
    </row>
    <row r="839" spans="1:11">
      <c r="A839" s="11">
        <v>838</v>
      </c>
      <c r="B839" s="7" t="s">
        <v>306</v>
      </c>
      <c r="C839" s="7">
        <v>81997466863</v>
      </c>
      <c r="D839" s="7">
        <v>5</v>
      </c>
      <c r="E839" s="12">
        <v>44332</v>
      </c>
      <c r="F839" s="7" t="s">
        <v>55</v>
      </c>
      <c r="G839" s="7" t="s">
        <v>28</v>
      </c>
      <c r="H839" s="13">
        <f t="shared" si="52"/>
        <v>112.5</v>
      </c>
      <c r="I839" s="7" t="str">
        <f t="shared" si="53"/>
        <v>Norte</v>
      </c>
      <c r="J839" s="7" t="str">
        <f t="shared" si="54"/>
        <v>PE</v>
      </c>
      <c r="K839" t="str">
        <f t="shared" si="55"/>
        <v>81</v>
      </c>
    </row>
    <row r="840" spans="1:11">
      <c r="A840" s="11">
        <v>839</v>
      </c>
      <c r="B840" s="7" t="s">
        <v>180</v>
      </c>
      <c r="C840" s="7">
        <v>24981529764</v>
      </c>
      <c r="D840" s="7">
        <v>4</v>
      </c>
      <c r="E840" s="12">
        <v>44333</v>
      </c>
      <c r="F840" s="7" t="s">
        <v>16</v>
      </c>
      <c r="G840" s="7" t="s">
        <v>34</v>
      </c>
      <c r="H840" s="13">
        <f t="shared" si="52"/>
        <v>432</v>
      </c>
      <c r="I840" s="7" t="str">
        <f t="shared" si="53"/>
        <v>Norte</v>
      </c>
      <c r="J840" s="7" t="str">
        <f t="shared" si="54"/>
        <v>RJ</v>
      </c>
      <c r="K840" t="str">
        <f t="shared" si="55"/>
        <v>24</v>
      </c>
    </row>
    <row r="841" spans="1:11">
      <c r="A841" s="11">
        <v>840</v>
      </c>
      <c r="B841" s="7" t="s">
        <v>422</v>
      </c>
      <c r="C841" s="7">
        <v>47997723540</v>
      </c>
      <c r="D841" s="7">
        <v>2</v>
      </c>
      <c r="E841" s="12">
        <v>44334</v>
      </c>
      <c r="F841" s="7" t="s">
        <v>18</v>
      </c>
      <c r="G841" s="7" t="s">
        <v>30</v>
      </c>
      <c r="H841" s="13">
        <f t="shared" si="52"/>
        <v>90</v>
      </c>
      <c r="I841" s="7" t="str">
        <f t="shared" si="53"/>
        <v>Norte</v>
      </c>
      <c r="J841" s="7" t="str">
        <f t="shared" si="54"/>
        <v>SC</v>
      </c>
      <c r="K841" t="str">
        <f t="shared" si="55"/>
        <v>47</v>
      </c>
    </row>
    <row r="842" spans="1:11">
      <c r="A842" s="11">
        <v>841</v>
      </c>
      <c r="B842" s="7" t="s">
        <v>99</v>
      </c>
      <c r="C842" s="7">
        <v>81971180208</v>
      </c>
      <c r="D842" s="7">
        <v>2</v>
      </c>
      <c r="E842" s="12">
        <v>44334</v>
      </c>
      <c r="F842" s="7" t="s">
        <v>27</v>
      </c>
      <c r="G842" s="7" t="s">
        <v>12</v>
      </c>
      <c r="H842" s="13">
        <f t="shared" si="52"/>
        <v>180</v>
      </c>
      <c r="I842" s="7" t="str">
        <f t="shared" si="53"/>
        <v>Norte</v>
      </c>
      <c r="J842" s="7" t="str">
        <f t="shared" si="54"/>
        <v>PE</v>
      </c>
      <c r="K842" t="str">
        <f t="shared" si="55"/>
        <v>81</v>
      </c>
    </row>
    <row r="843" spans="1:11">
      <c r="A843" s="11">
        <v>842</v>
      </c>
      <c r="B843" s="7" t="s">
        <v>423</v>
      </c>
      <c r="C843" s="7">
        <v>21999397791</v>
      </c>
      <c r="D843" s="7">
        <v>3</v>
      </c>
      <c r="E843" s="12">
        <v>44334</v>
      </c>
      <c r="F843" s="7" t="s">
        <v>40</v>
      </c>
      <c r="G843" s="7" t="s">
        <v>30</v>
      </c>
      <c r="H843" s="13">
        <f t="shared" si="52"/>
        <v>216</v>
      </c>
      <c r="I843" s="7" t="str">
        <f t="shared" si="53"/>
        <v>Sul</v>
      </c>
      <c r="J843" s="7" t="str">
        <f t="shared" si="54"/>
        <v>RJ</v>
      </c>
      <c r="K843" t="str">
        <f t="shared" si="55"/>
        <v>21</v>
      </c>
    </row>
    <row r="844" spans="1:11">
      <c r="A844" s="11">
        <v>843</v>
      </c>
      <c r="B844" s="7" t="s">
        <v>424</v>
      </c>
      <c r="C844" s="7">
        <v>21969088448</v>
      </c>
      <c r="D844" s="7">
        <v>3</v>
      </c>
      <c r="E844" s="12">
        <v>44334</v>
      </c>
      <c r="F844" s="7" t="s">
        <v>53</v>
      </c>
      <c r="G844" s="7" t="s">
        <v>19</v>
      </c>
      <c r="H844" s="13">
        <f t="shared" si="52"/>
        <v>67.5</v>
      </c>
      <c r="I844" s="7" t="str">
        <f t="shared" si="53"/>
        <v>Norte</v>
      </c>
      <c r="J844" s="7" t="str">
        <f t="shared" si="54"/>
        <v>RJ</v>
      </c>
      <c r="K844" t="str">
        <f t="shared" si="55"/>
        <v>21</v>
      </c>
    </row>
    <row r="845" spans="1:11">
      <c r="A845" s="11">
        <v>844</v>
      </c>
      <c r="B845" s="7" t="s">
        <v>425</v>
      </c>
      <c r="C845" s="7">
        <v>91993002288</v>
      </c>
      <c r="D845" s="7">
        <v>1</v>
      </c>
      <c r="E845" s="12">
        <v>44335</v>
      </c>
      <c r="F845" s="7" t="s">
        <v>16</v>
      </c>
      <c r="G845" s="7" t="s">
        <v>30</v>
      </c>
      <c r="H845" s="13">
        <f t="shared" si="52"/>
        <v>120</v>
      </c>
      <c r="I845" s="7" t="str">
        <f t="shared" si="53"/>
        <v>Norte</v>
      </c>
      <c r="J845" s="7" t="str">
        <f t="shared" si="54"/>
        <v>PA</v>
      </c>
      <c r="K845" t="str">
        <f t="shared" si="55"/>
        <v>91</v>
      </c>
    </row>
    <row r="846" spans="1:11">
      <c r="A846" s="11">
        <v>845</v>
      </c>
      <c r="B846" s="7" t="s">
        <v>166</v>
      </c>
      <c r="C846" s="7">
        <v>41964981349</v>
      </c>
      <c r="D846" s="7">
        <v>10</v>
      </c>
      <c r="E846" s="12">
        <v>44335</v>
      </c>
      <c r="F846" s="7" t="s">
        <v>36</v>
      </c>
      <c r="G846" s="7" t="s">
        <v>34</v>
      </c>
      <c r="H846" s="13">
        <f t="shared" si="52"/>
        <v>225</v>
      </c>
      <c r="I846" s="7" t="str">
        <f t="shared" si="53"/>
        <v>Norte</v>
      </c>
      <c r="J846" s="7" t="str">
        <f t="shared" si="54"/>
        <v>PR</v>
      </c>
      <c r="K846" t="str">
        <f t="shared" si="55"/>
        <v>41</v>
      </c>
    </row>
    <row r="847" spans="1:11">
      <c r="A847" s="11">
        <v>846</v>
      </c>
      <c r="B847" s="7" t="s">
        <v>20</v>
      </c>
      <c r="C847" s="7">
        <v>99982651487</v>
      </c>
      <c r="D847" s="7">
        <v>1</v>
      </c>
      <c r="E847" s="12">
        <v>44336</v>
      </c>
      <c r="F847" s="7" t="s">
        <v>25</v>
      </c>
      <c r="G847" s="7" t="s">
        <v>30</v>
      </c>
      <c r="H847" s="13">
        <f t="shared" si="52"/>
        <v>35</v>
      </c>
      <c r="I847" s="7" t="str">
        <f t="shared" si="53"/>
        <v>Norte</v>
      </c>
      <c r="J847" s="7" t="str">
        <f t="shared" si="54"/>
        <v>MA</v>
      </c>
      <c r="K847" t="str">
        <f t="shared" si="55"/>
        <v>99</v>
      </c>
    </row>
    <row r="848" spans="1:11">
      <c r="A848" s="11">
        <v>847</v>
      </c>
      <c r="B848" s="7" t="s">
        <v>426</v>
      </c>
      <c r="C848" s="7">
        <v>71964288580</v>
      </c>
      <c r="D848" s="7">
        <v>7</v>
      </c>
      <c r="E848" s="12">
        <v>44336</v>
      </c>
      <c r="F848" s="7" t="s">
        <v>53</v>
      </c>
      <c r="G848" s="7" t="s">
        <v>12</v>
      </c>
      <c r="H848" s="13">
        <f t="shared" si="52"/>
        <v>157.5</v>
      </c>
      <c r="I848" s="7" t="str">
        <f t="shared" si="53"/>
        <v>Norte</v>
      </c>
      <c r="J848" s="7" t="str">
        <f t="shared" si="54"/>
        <v>BA</v>
      </c>
      <c r="K848" t="str">
        <f t="shared" si="55"/>
        <v>71</v>
      </c>
    </row>
    <row r="849" spans="1:11">
      <c r="A849" s="11">
        <v>848</v>
      </c>
      <c r="B849" s="7" t="s">
        <v>120</v>
      </c>
      <c r="C849" s="7">
        <v>81990852184</v>
      </c>
      <c r="D849" s="7">
        <v>2</v>
      </c>
      <c r="E849" s="12">
        <v>44336</v>
      </c>
      <c r="F849" s="7" t="s">
        <v>27</v>
      </c>
      <c r="G849" s="7" t="s">
        <v>12</v>
      </c>
      <c r="H849" s="13">
        <f t="shared" si="52"/>
        <v>180</v>
      </c>
      <c r="I849" s="7" t="str">
        <f t="shared" si="53"/>
        <v>Norte</v>
      </c>
      <c r="J849" s="7" t="str">
        <f t="shared" si="54"/>
        <v>PE</v>
      </c>
      <c r="K849" t="str">
        <f t="shared" si="55"/>
        <v>81</v>
      </c>
    </row>
    <row r="850" spans="1:11">
      <c r="A850" s="11">
        <v>849</v>
      </c>
      <c r="B850" s="7" t="s">
        <v>143</v>
      </c>
      <c r="C850" s="7">
        <v>75999568463</v>
      </c>
      <c r="D850" s="7">
        <v>2</v>
      </c>
      <c r="E850" s="12">
        <v>44336</v>
      </c>
      <c r="F850" s="7" t="s">
        <v>11</v>
      </c>
      <c r="G850" s="7" t="s">
        <v>34</v>
      </c>
      <c r="H850" s="13">
        <f t="shared" si="52"/>
        <v>45</v>
      </c>
      <c r="I850" s="7" t="str">
        <f t="shared" si="53"/>
        <v>Sul</v>
      </c>
      <c r="J850" s="7" t="str">
        <f t="shared" si="54"/>
        <v>BA</v>
      </c>
      <c r="K850" t="str">
        <f t="shared" si="55"/>
        <v>75</v>
      </c>
    </row>
    <row r="851" spans="1:11">
      <c r="A851" s="11">
        <v>850</v>
      </c>
      <c r="B851" s="7" t="s">
        <v>162</v>
      </c>
      <c r="C851" s="7">
        <v>31984081655</v>
      </c>
      <c r="D851" s="7">
        <v>2</v>
      </c>
      <c r="E851" s="12">
        <v>44336</v>
      </c>
      <c r="F851" s="7" t="s">
        <v>18</v>
      </c>
      <c r="G851" s="7" t="s">
        <v>19</v>
      </c>
      <c r="H851" s="13">
        <f t="shared" si="52"/>
        <v>90</v>
      </c>
      <c r="I851" s="7" t="str">
        <f t="shared" si="53"/>
        <v>Norte</v>
      </c>
      <c r="J851" s="7" t="str">
        <f t="shared" si="54"/>
        <v>MG</v>
      </c>
      <c r="K851" t="str">
        <f t="shared" si="55"/>
        <v>31</v>
      </c>
    </row>
    <row r="852" spans="1:11">
      <c r="A852" s="11">
        <v>851</v>
      </c>
      <c r="B852" s="7" t="s">
        <v>393</v>
      </c>
      <c r="C852" s="7">
        <v>51970091418</v>
      </c>
      <c r="D852" s="7">
        <v>3</v>
      </c>
      <c r="E852" s="12">
        <v>44336</v>
      </c>
      <c r="F852" s="7" t="s">
        <v>18</v>
      </c>
      <c r="G852" s="7" t="s">
        <v>30</v>
      </c>
      <c r="H852" s="13">
        <f t="shared" si="52"/>
        <v>135</v>
      </c>
      <c r="I852" s="7" t="str">
        <f t="shared" si="53"/>
        <v>Norte</v>
      </c>
      <c r="J852" s="7" t="str">
        <f t="shared" si="54"/>
        <v>RS</v>
      </c>
      <c r="K852" t="str">
        <f t="shared" si="55"/>
        <v>51</v>
      </c>
    </row>
    <row r="853" spans="1:11">
      <c r="A853" s="11">
        <v>852</v>
      </c>
      <c r="B853" s="7" t="s">
        <v>132</v>
      </c>
      <c r="C853" s="7">
        <v>21967459120</v>
      </c>
      <c r="D853" s="7">
        <v>3</v>
      </c>
      <c r="E853" s="12">
        <v>44337</v>
      </c>
      <c r="F853" s="7" t="s">
        <v>27</v>
      </c>
      <c r="G853" s="7" t="s">
        <v>21</v>
      </c>
      <c r="H853" s="13">
        <f t="shared" si="52"/>
        <v>270</v>
      </c>
      <c r="I853" s="7" t="str">
        <f t="shared" si="53"/>
        <v>Norte</v>
      </c>
      <c r="J853" s="7" t="str">
        <f t="shared" si="54"/>
        <v>RJ</v>
      </c>
      <c r="K853" t="str">
        <f t="shared" si="55"/>
        <v>21</v>
      </c>
    </row>
    <row r="854" spans="1:11">
      <c r="A854" s="11">
        <v>853</v>
      </c>
      <c r="B854" s="7" t="s">
        <v>21</v>
      </c>
      <c r="C854" s="7">
        <v>61993838383</v>
      </c>
      <c r="D854" s="7">
        <v>3</v>
      </c>
      <c r="E854" s="12">
        <v>44337</v>
      </c>
      <c r="F854" s="7" t="s">
        <v>40</v>
      </c>
      <c r="G854" s="7" t="s">
        <v>19</v>
      </c>
      <c r="H854" s="13">
        <f t="shared" si="52"/>
        <v>216</v>
      </c>
      <c r="I854" s="7" t="str">
        <f t="shared" si="53"/>
        <v>Sul</v>
      </c>
      <c r="J854" s="7" t="str">
        <f t="shared" si="54"/>
        <v>DF</v>
      </c>
      <c r="K854" t="str">
        <f t="shared" si="55"/>
        <v>61</v>
      </c>
    </row>
    <row r="855" spans="1:11">
      <c r="A855" s="11">
        <v>854</v>
      </c>
      <c r="B855" s="7" t="s">
        <v>427</v>
      </c>
      <c r="C855" s="7">
        <v>21991282352</v>
      </c>
      <c r="D855" s="7">
        <v>2</v>
      </c>
      <c r="E855" s="12">
        <v>44338</v>
      </c>
      <c r="F855" s="7" t="s">
        <v>14</v>
      </c>
      <c r="G855" s="7" t="s">
        <v>30</v>
      </c>
      <c r="H855" s="13">
        <f t="shared" si="52"/>
        <v>162</v>
      </c>
      <c r="I855" s="7" t="str">
        <f t="shared" si="53"/>
        <v>Norte</v>
      </c>
      <c r="J855" s="7" t="str">
        <f t="shared" si="54"/>
        <v>RJ</v>
      </c>
      <c r="K855" t="str">
        <f t="shared" si="55"/>
        <v>21</v>
      </c>
    </row>
    <row r="856" spans="1:11">
      <c r="A856" s="11">
        <v>855</v>
      </c>
      <c r="B856" s="7" t="s">
        <v>162</v>
      </c>
      <c r="C856" s="7">
        <v>21997514103</v>
      </c>
      <c r="D856" s="7">
        <v>7</v>
      </c>
      <c r="E856" s="12">
        <v>44338</v>
      </c>
      <c r="F856" s="7" t="s">
        <v>53</v>
      </c>
      <c r="G856" s="7" t="s">
        <v>12</v>
      </c>
      <c r="H856" s="13">
        <f t="shared" si="52"/>
        <v>157.5</v>
      </c>
      <c r="I856" s="7" t="str">
        <f t="shared" si="53"/>
        <v>Norte</v>
      </c>
      <c r="J856" s="7" t="str">
        <f t="shared" si="54"/>
        <v>RJ</v>
      </c>
      <c r="K856" t="str">
        <f t="shared" si="55"/>
        <v>21</v>
      </c>
    </row>
    <row r="857" spans="1:11">
      <c r="A857" s="11">
        <v>856</v>
      </c>
      <c r="B857" s="7" t="s">
        <v>428</v>
      </c>
      <c r="C857" s="7">
        <v>41964989494</v>
      </c>
      <c r="D857" s="7">
        <v>9</v>
      </c>
      <c r="E857" s="12">
        <v>44338</v>
      </c>
      <c r="F857" s="7" t="s">
        <v>53</v>
      </c>
      <c r="G857" s="7" t="s">
        <v>12</v>
      </c>
      <c r="H857" s="13">
        <f t="shared" si="52"/>
        <v>202.5</v>
      </c>
      <c r="I857" s="7" t="str">
        <f t="shared" si="53"/>
        <v>Norte</v>
      </c>
      <c r="J857" s="7" t="str">
        <f t="shared" si="54"/>
        <v>PR</v>
      </c>
      <c r="K857" t="str">
        <f t="shared" si="55"/>
        <v>41</v>
      </c>
    </row>
    <row r="858" spans="1:11">
      <c r="A858" s="11">
        <v>857</v>
      </c>
      <c r="B858" s="7" t="s">
        <v>415</v>
      </c>
      <c r="C858" s="7">
        <v>61965491162</v>
      </c>
      <c r="D858" s="7">
        <v>3</v>
      </c>
      <c r="E858" s="12">
        <v>44341</v>
      </c>
      <c r="F858" s="7" t="s">
        <v>14</v>
      </c>
      <c r="G858" s="7" t="s">
        <v>34</v>
      </c>
      <c r="H858" s="13">
        <f t="shared" si="52"/>
        <v>243</v>
      </c>
      <c r="I858" s="7" t="str">
        <f t="shared" si="53"/>
        <v>Norte</v>
      </c>
      <c r="J858" s="7" t="str">
        <f t="shared" si="54"/>
        <v>DF</v>
      </c>
      <c r="K858" t="str">
        <f t="shared" si="55"/>
        <v>61</v>
      </c>
    </row>
    <row r="859" spans="1:11">
      <c r="A859" s="11">
        <v>858</v>
      </c>
      <c r="B859" s="7" t="s">
        <v>230</v>
      </c>
      <c r="C859" s="7">
        <v>41994867337</v>
      </c>
      <c r="D859" s="7">
        <v>10</v>
      </c>
      <c r="E859" s="12">
        <v>44341</v>
      </c>
      <c r="F859" s="7" t="s">
        <v>16</v>
      </c>
      <c r="G859" s="7" t="s">
        <v>34</v>
      </c>
      <c r="H859" s="13">
        <f t="shared" si="52"/>
        <v>1080</v>
      </c>
      <c r="I859" s="7" t="str">
        <f t="shared" si="53"/>
        <v>Norte</v>
      </c>
      <c r="J859" s="7" t="str">
        <f t="shared" si="54"/>
        <v>PR</v>
      </c>
      <c r="K859" t="str">
        <f t="shared" si="55"/>
        <v>41</v>
      </c>
    </row>
    <row r="860" spans="1:11">
      <c r="A860" s="11">
        <v>859</v>
      </c>
      <c r="B860" s="7" t="s">
        <v>264</v>
      </c>
      <c r="C860" s="7">
        <v>41975936411</v>
      </c>
      <c r="D860" s="7">
        <v>3</v>
      </c>
      <c r="E860" s="12">
        <v>44341</v>
      </c>
      <c r="F860" s="7" t="s">
        <v>36</v>
      </c>
      <c r="G860" s="7" t="s">
        <v>19</v>
      </c>
      <c r="H860" s="13">
        <f t="shared" si="52"/>
        <v>67.5</v>
      </c>
      <c r="I860" s="7" t="str">
        <f t="shared" si="53"/>
        <v>Norte</v>
      </c>
      <c r="J860" s="7" t="str">
        <f t="shared" si="54"/>
        <v>PR</v>
      </c>
      <c r="K860" t="str">
        <f t="shared" si="55"/>
        <v>41</v>
      </c>
    </row>
    <row r="861" spans="1:11">
      <c r="A861" s="11">
        <v>860</v>
      </c>
      <c r="B861" s="7" t="s">
        <v>429</v>
      </c>
      <c r="C861" s="7">
        <v>61971844192</v>
      </c>
      <c r="D861" s="7">
        <v>2</v>
      </c>
      <c r="E861" s="12">
        <v>44341</v>
      </c>
      <c r="F861" s="7" t="s">
        <v>18</v>
      </c>
      <c r="G861" s="7" t="s">
        <v>34</v>
      </c>
      <c r="H861" s="13">
        <f t="shared" si="52"/>
        <v>90</v>
      </c>
      <c r="I861" s="7" t="str">
        <f t="shared" si="53"/>
        <v>Norte</v>
      </c>
      <c r="J861" s="7" t="str">
        <f t="shared" si="54"/>
        <v>DF</v>
      </c>
      <c r="K861" t="str">
        <f t="shared" si="55"/>
        <v>61</v>
      </c>
    </row>
    <row r="862" spans="1:11">
      <c r="A862" s="11">
        <v>861</v>
      </c>
      <c r="B862" s="7" t="s">
        <v>207</v>
      </c>
      <c r="C862" s="7">
        <v>21967113111</v>
      </c>
      <c r="D862" s="7">
        <v>2</v>
      </c>
      <c r="E862" s="12">
        <v>44342</v>
      </c>
      <c r="F862" s="7" t="s">
        <v>16</v>
      </c>
      <c r="G862" s="7" t="s">
        <v>34</v>
      </c>
      <c r="H862" s="13">
        <f t="shared" si="52"/>
        <v>216</v>
      </c>
      <c r="I862" s="7" t="str">
        <f t="shared" si="53"/>
        <v>Norte</v>
      </c>
      <c r="J862" s="7" t="str">
        <f t="shared" si="54"/>
        <v>RJ</v>
      </c>
      <c r="K862" t="str">
        <f t="shared" si="55"/>
        <v>21</v>
      </c>
    </row>
    <row r="863" spans="1:11">
      <c r="A863" s="11">
        <v>862</v>
      </c>
      <c r="B863" s="7" t="s">
        <v>430</v>
      </c>
      <c r="C863" s="7">
        <v>11992565776</v>
      </c>
      <c r="D863" s="7">
        <v>2</v>
      </c>
      <c r="E863" s="12">
        <v>44343</v>
      </c>
      <c r="F863" s="7" t="s">
        <v>16</v>
      </c>
      <c r="G863" s="7" t="s">
        <v>19</v>
      </c>
      <c r="H863" s="13">
        <f t="shared" si="52"/>
        <v>216</v>
      </c>
      <c r="I863" s="7" t="str">
        <f t="shared" si="53"/>
        <v>Norte</v>
      </c>
      <c r="J863" s="7" t="str">
        <f t="shared" si="54"/>
        <v>SP</v>
      </c>
      <c r="K863" t="str">
        <f t="shared" si="55"/>
        <v>11</v>
      </c>
    </row>
    <row r="864" spans="1:11">
      <c r="A864" s="11">
        <v>863</v>
      </c>
      <c r="B864" s="7" t="s">
        <v>232</v>
      </c>
      <c r="C864" s="7">
        <v>79996779022</v>
      </c>
      <c r="D864" s="7">
        <v>3</v>
      </c>
      <c r="E864" s="12">
        <v>44343</v>
      </c>
      <c r="F864" s="7" t="s">
        <v>55</v>
      </c>
      <c r="G864" s="7" t="s">
        <v>28</v>
      </c>
      <c r="H864" s="13">
        <f t="shared" si="52"/>
        <v>67.5</v>
      </c>
      <c r="I864" s="7" t="str">
        <f t="shared" si="53"/>
        <v>Norte</v>
      </c>
      <c r="J864" s="7" t="str">
        <f t="shared" si="54"/>
        <v>SE</v>
      </c>
      <c r="K864" t="str">
        <f t="shared" si="55"/>
        <v>79</v>
      </c>
    </row>
    <row r="865" spans="1:11">
      <c r="A865" s="11">
        <v>864</v>
      </c>
      <c r="B865" s="7" t="s">
        <v>21</v>
      </c>
      <c r="C865" s="7">
        <v>51994241814</v>
      </c>
      <c r="D865" s="7">
        <v>4</v>
      </c>
      <c r="E865" s="12">
        <v>44343</v>
      </c>
      <c r="F865" s="7" t="s">
        <v>18</v>
      </c>
      <c r="G865" s="7" t="s">
        <v>34</v>
      </c>
      <c r="H865" s="13">
        <f t="shared" si="52"/>
        <v>180</v>
      </c>
      <c r="I865" s="7" t="str">
        <f t="shared" si="53"/>
        <v>Norte</v>
      </c>
      <c r="J865" s="7" t="str">
        <f t="shared" si="54"/>
        <v>RS</v>
      </c>
      <c r="K865" t="str">
        <f t="shared" si="55"/>
        <v>51</v>
      </c>
    </row>
    <row r="866" spans="1:11">
      <c r="A866" s="11">
        <v>865</v>
      </c>
      <c r="B866" s="7" t="s">
        <v>106</v>
      </c>
      <c r="C866" s="7">
        <v>91995210336</v>
      </c>
      <c r="D866" s="7">
        <v>7</v>
      </c>
      <c r="E866" s="12">
        <v>44343</v>
      </c>
      <c r="F866" s="7" t="s">
        <v>11</v>
      </c>
      <c r="G866" s="7" t="s">
        <v>30</v>
      </c>
      <c r="H866" s="13">
        <f t="shared" si="52"/>
        <v>157.5</v>
      </c>
      <c r="I866" s="7" t="str">
        <f t="shared" si="53"/>
        <v>Sul</v>
      </c>
      <c r="J866" s="7" t="str">
        <f t="shared" si="54"/>
        <v>PA</v>
      </c>
      <c r="K866" t="str">
        <f t="shared" si="55"/>
        <v>91</v>
      </c>
    </row>
    <row r="867" spans="1:11">
      <c r="A867" s="11">
        <v>866</v>
      </c>
      <c r="B867" s="7" t="s">
        <v>57</v>
      </c>
      <c r="C867" s="7">
        <v>11971705604</v>
      </c>
      <c r="D867" s="7">
        <v>3</v>
      </c>
      <c r="E867" s="12">
        <v>44344</v>
      </c>
      <c r="F867" s="7" t="s">
        <v>11</v>
      </c>
      <c r="G867" s="7" t="s">
        <v>12</v>
      </c>
      <c r="H867" s="13">
        <f t="shared" si="52"/>
        <v>67.5</v>
      </c>
      <c r="I867" s="7" t="str">
        <f t="shared" si="53"/>
        <v>Sul</v>
      </c>
      <c r="J867" s="7" t="str">
        <f t="shared" si="54"/>
        <v>SP</v>
      </c>
      <c r="K867" t="str">
        <f t="shared" si="55"/>
        <v>11</v>
      </c>
    </row>
    <row r="868" spans="1:11">
      <c r="A868" s="11">
        <v>867</v>
      </c>
      <c r="B868" s="7" t="s">
        <v>431</v>
      </c>
      <c r="C868" s="7">
        <v>51964296895</v>
      </c>
      <c r="D868" s="7">
        <v>2</v>
      </c>
      <c r="E868" s="12">
        <v>44344</v>
      </c>
      <c r="F868" s="7" t="s">
        <v>40</v>
      </c>
      <c r="G868" s="7" t="s">
        <v>21</v>
      </c>
      <c r="H868" s="13">
        <f t="shared" si="52"/>
        <v>144</v>
      </c>
      <c r="I868" s="7" t="str">
        <f t="shared" si="53"/>
        <v>Sul</v>
      </c>
      <c r="J868" s="7" t="str">
        <f t="shared" si="54"/>
        <v>RS</v>
      </c>
      <c r="K868" t="str">
        <f t="shared" si="55"/>
        <v>51</v>
      </c>
    </row>
    <row r="869" spans="1:11">
      <c r="A869" s="11">
        <v>868</v>
      </c>
      <c r="B869" s="7" t="s">
        <v>105</v>
      </c>
      <c r="C869" s="7">
        <v>12996490292</v>
      </c>
      <c r="D869" s="7">
        <v>4</v>
      </c>
      <c r="E869" s="12">
        <v>44344</v>
      </c>
      <c r="F869" s="7" t="s">
        <v>23</v>
      </c>
      <c r="G869" s="7" t="s">
        <v>34</v>
      </c>
      <c r="H869" s="13">
        <f t="shared" si="52"/>
        <v>324</v>
      </c>
      <c r="I869" s="7" t="str">
        <f t="shared" si="53"/>
        <v>Sul</v>
      </c>
      <c r="J869" s="7" t="str">
        <f t="shared" si="54"/>
        <v>SP</v>
      </c>
      <c r="K869" t="str">
        <f t="shared" si="55"/>
        <v>12</v>
      </c>
    </row>
    <row r="870" spans="1:11">
      <c r="A870" s="11">
        <v>869</v>
      </c>
      <c r="B870" s="7" t="s">
        <v>432</v>
      </c>
      <c r="C870" s="7">
        <v>31991976226</v>
      </c>
      <c r="D870" s="7">
        <v>1</v>
      </c>
      <c r="E870" s="12">
        <v>44345</v>
      </c>
      <c r="F870" s="7" t="s">
        <v>11</v>
      </c>
      <c r="G870" s="7" t="s">
        <v>34</v>
      </c>
      <c r="H870" s="13">
        <f t="shared" si="52"/>
        <v>25</v>
      </c>
      <c r="I870" s="7" t="str">
        <f t="shared" si="53"/>
        <v>Sul</v>
      </c>
      <c r="J870" s="7" t="str">
        <f t="shared" si="54"/>
        <v>MG</v>
      </c>
      <c r="K870" t="str">
        <f t="shared" si="55"/>
        <v>31</v>
      </c>
    </row>
    <row r="871" spans="1:11">
      <c r="A871" s="11">
        <v>870</v>
      </c>
      <c r="B871" s="7" t="s">
        <v>90</v>
      </c>
      <c r="C871" s="7">
        <v>91975218905</v>
      </c>
      <c r="D871" s="7">
        <v>5</v>
      </c>
      <c r="E871" s="12">
        <v>44345</v>
      </c>
      <c r="F871" s="7" t="s">
        <v>18</v>
      </c>
      <c r="G871" s="7" t="s">
        <v>12</v>
      </c>
      <c r="H871" s="13">
        <f t="shared" si="52"/>
        <v>225</v>
      </c>
      <c r="I871" s="7" t="str">
        <f t="shared" si="53"/>
        <v>Norte</v>
      </c>
      <c r="J871" s="7" t="str">
        <f t="shared" si="54"/>
        <v>PA</v>
      </c>
      <c r="K871" t="str">
        <f t="shared" si="55"/>
        <v>91</v>
      </c>
    </row>
    <row r="872" spans="1:11">
      <c r="A872" s="11">
        <v>871</v>
      </c>
      <c r="B872" s="7" t="s">
        <v>56</v>
      </c>
      <c r="C872" s="7">
        <v>19983530283</v>
      </c>
      <c r="D872" s="7">
        <v>3</v>
      </c>
      <c r="E872" s="12">
        <v>44345</v>
      </c>
      <c r="F872" s="7" t="s">
        <v>14</v>
      </c>
      <c r="G872" s="7" t="s">
        <v>30</v>
      </c>
      <c r="H872" s="13">
        <f t="shared" si="52"/>
        <v>243</v>
      </c>
      <c r="I872" s="7" t="str">
        <f t="shared" si="53"/>
        <v>Norte</v>
      </c>
      <c r="J872" s="7" t="str">
        <f t="shared" si="54"/>
        <v>SP</v>
      </c>
      <c r="K872" t="str">
        <f t="shared" si="55"/>
        <v>19</v>
      </c>
    </row>
    <row r="873" spans="1:11">
      <c r="A873" s="11">
        <v>872</v>
      </c>
      <c r="B873" s="7" t="s">
        <v>433</v>
      </c>
      <c r="C873" s="7">
        <v>61975491071</v>
      </c>
      <c r="D873" s="7">
        <v>3</v>
      </c>
      <c r="E873" s="12">
        <v>44346</v>
      </c>
      <c r="F873" s="7" t="s">
        <v>18</v>
      </c>
      <c r="G873" s="7" t="s">
        <v>19</v>
      </c>
      <c r="H873" s="13">
        <f t="shared" si="52"/>
        <v>135</v>
      </c>
      <c r="I873" s="7" t="str">
        <f t="shared" si="53"/>
        <v>Norte</v>
      </c>
      <c r="J873" s="7" t="str">
        <f t="shared" si="54"/>
        <v>DF</v>
      </c>
      <c r="K873" t="str">
        <f t="shared" si="55"/>
        <v>61</v>
      </c>
    </row>
    <row r="874" spans="1:11">
      <c r="A874" s="11">
        <v>873</v>
      </c>
      <c r="B874" s="7" t="s">
        <v>378</v>
      </c>
      <c r="C874" s="7">
        <v>51979276669</v>
      </c>
      <c r="D874" s="7">
        <v>4</v>
      </c>
      <c r="E874" s="12">
        <v>44346</v>
      </c>
      <c r="F874" s="7" t="s">
        <v>14</v>
      </c>
      <c r="G874" s="7" t="s">
        <v>34</v>
      </c>
      <c r="H874" s="13">
        <f t="shared" si="52"/>
        <v>324</v>
      </c>
      <c r="I874" s="7" t="str">
        <f t="shared" si="53"/>
        <v>Norte</v>
      </c>
      <c r="J874" s="7" t="str">
        <f t="shared" si="54"/>
        <v>RS</v>
      </c>
      <c r="K874" t="str">
        <f t="shared" si="55"/>
        <v>51</v>
      </c>
    </row>
    <row r="875" spans="1:11">
      <c r="A875" s="11">
        <v>874</v>
      </c>
      <c r="B875" s="7" t="s">
        <v>343</v>
      </c>
      <c r="C875" s="7">
        <v>51988696554</v>
      </c>
      <c r="D875" s="7">
        <v>1</v>
      </c>
      <c r="E875" s="12">
        <v>44346</v>
      </c>
      <c r="F875" s="7" t="s">
        <v>40</v>
      </c>
      <c r="G875" s="7" t="s">
        <v>28</v>
      </c>
      <c r="H875" s="13">
        <f t="shared" si="52"/>
        <v>80</v>
      </c>
      <c r="I875" s="7" t="str">
        <f t="shared" si="53"/>
        <v>Sul</v>
      </c>
      <c r="J875" s="7" t="str">
        <f t="shared" si="54"/>
        <v>RS</v>
      </c>
      <c r="K875" t="str">
        <f t="shared" si="55"/>
        <v>51</v>
      </c>
    </row>
    <row r="876" spans="1:11">
      <c r="A876" s="11">
        <v>875</v>
      </c>
      <c r="B876" s="7" t="s">
        <v>149</v>
      </c>
      <c r="C876" s="7">
        <v>21998478668</v>
      </c>
      <c r="D876" s="7">
        <v>2</v>
      </c>
      <c r="E876" s="12">
        <v>44347</v>
      </c>
      <c r="F876" s="7" t="s">
        <v>11</v>
      </c>
      <c r="G876" s="7" t="s">
        <v>34</v>
      </c>
      <c r="H876" s="13">
        <f t="shared" si="52"/>
        <v>45</v>
      </c>
      <c r="I876" s="7" t="str">
        <f t="shared" si="53"/>
        <v>Sul</v>
      </c>
      <c r="J876" s="7" t="str">
        <f t="shared" si="54"/>
        <v>RJ</v>
      </c>
      <c r="K876" t="str">
        <f t="shared" si="55"/>
        <v>21</v>
      </c>
    </row>
    <row r="877" spans="1:11">
      <c r="A877" s="11">
        <v>876</v>
      </c>
      <c r="B877" s="7" t="s">
        <v>434</v>
      </c>
      <c r="C877" s="7">
        <v>51982287595</v>
      </c>
      <c r="D877" s="7">
        <v>1</v>
      </c>
      <c r="E877" s="12">
        <v>44347</v>
      </c>
      <c r="F877" s="7" t="s">
        <v>18</v>
      </c>
      <c r="G877" s="7" t="s">
        <v>30</v>
      </c>
      <c r="H877" s="13">
        <f t="shared" si="52"/>
        <v>50</v>
      </c>
      <c r="I877" s="7" t="str">
        <f t="shared" si="53"/>
        <v>Norte</v>
      </c>
      <c r="J877" s="7" t="str">
        <f t="shared" si="54"/>
        <v>RS</v>
      </c>
      <c r="K877" t="str">
        <f t="shared" si="55"/>
        <v>51</v>
      </c>
    </row>
    <row r="878" spans="1:11">
      <c r="A878" s="11">
        <v>877</v>
      </c>
      <c r="B878" s="7" t="s">
        <v>435</v>
      </c>
      <c r="C878" s="7">
        <v>31999905604</v>
      </c>
      <c r="D878" s="7">
        <v>4</v>
      </c>
      <c r="E878" s="12">
        <v>44347</v>
      </c>
      <c r="F878" s="7" t="s">
        <v>36</v>
      </c>
      <c r="G878" s="7" t="s">
        <v>34</v>
      </c>
      <c r="H878" s="13">
        <f t="shared" si="52"/>
        <v>90</v>
      </c>
      <c r="I878" s="7" t="str">
        <f t="shared" si="53"/>
        <v>Norte</v>
      </c>
      <c r="J878" s="7" t="str">
        <f t="shared" si="54"/>
        <v>MG</v>
      </c>
      <c r="K878" t="str">
        <f t="shared" si="55"/>
        <v>31</v>
      </c>
    </row>
    <row r="879" spans="1:11">
      <c r="A879" s="11">
        <v>878</v>
      </c>
      <c r="B879" s="7" t="s">
        <v>123</v>
      </c>
      <c r="C879" s="7">
        <v>41983912760</v>
      </c>
      <c r="D879" s="7">
        <v>4</v>
      </c>
      <c r="E879" s="12">
        <v>44348</v>
      </c>
      <c r="F879" s="7" t="s">
        <v>18</v>
      </c>
      <c r="G879" s="7" t="s">
        <v>12</v>
      </c>
      <c r="H879" s="13">
        <f t="shared" si="52"/>
        <v>180</v>
      </c>
      <c r="I879" s="7" t="str">
        <f t="shared" si="53"/>
        <v>Norte</v>
      </c>
      <c r="J879" s="7" t="str">
        <f t="shared" si="54"/>
        <v>PR</v>
      </c>
      <c r="K879" t="str">
        <f t="shared" si="55"/>
        <v>41</v>
      </c>
    </row>
    <row r="880" spans="1:11">
      <c r="A880" s="11">
        <v>879</v>
      </c>
      <c r="B880" s="7" t="s">
        <v>241</v>
      </c>
      <c r="C880" s="7">
        <v>21999097949</v>
      </c>
      <c r="D880" s="7">
        <v>4</v>
      </c>
      <c r="E880" s="12">
        <v>44348</v>
      </c>
      <c r="F880" s="7" t="s">
        <v>18</v>
      </c>
      <c r="G880" s="7" t="s">
        <v>30</v>
      </c>
      <c r="H880" s="13">
        <f t="shared" si="52"/>
        <v>180</v>
      </c>
      <c r="I880" s="7" t="str">
        <f t="shared" si="53"/>
        <v>Norte</v>
      </c>
      <c r="J880" s="7" t="str">
        <f t="shared" si="54"/>
        <v>RJ</v>
      </c>
      <c r="K880" t="str">
        <f t="shared" si="55"/>
        <v>21</v>
      </c>
    </row>
    <row r="881" spans="1:11">
      <c r="A881" s="11">
        <v>880</v>
      </c>
      <c r="B881" s="7" t="s">
        <v>62</v>
      </c>
      <c r="C881" s="7">
        <v>81965595521</v>
      </c>
      <c r="D881" s="7">
        <v>1</v>
      </c>
      <c r="E881" s="12">
        <v>44348</v>
      </c>
      <c r="F881" s="7" t="s">
        <v>40</v>
      </c>
      <c r="G881" s="7" t="s">
        <v>21</v>
      </c>
      <c r="H881" s="13">
        <f t="shared" si="52"/>
        <v>80</v>
      </c>
      <c r="I881" s="7" t="str">
        <f t="shared" si="53"/>
        <v>Sul</v>
      </c>
      <c r="J881" s="7" t="str">
        <f t="shared" si="54"/>
        <v>PE</v>
      </c>
      <c r="K881" t="str">
        <f t="shared" si="55"/>
        <v>81</v>
      </c>
    </row>
    <row r="882" spans="1:11">
      <c r="A882" s="11">
        <v>881</v>
      </c>
      <c r="B882" s="7" t="s">
        <v>436</v>
      </c>
      <c r="C882" s="7">
        <v>11999682288</v>
      </c>
      <c r="D882" s="7">
        <v>10</v>
      </c>
      <c r="E882" s="12">
        <v>44348</v>
      </c>
      <c r="F882" s="7" t="s">
        <v>25</v>
      </c>
      <c r="G882" s="7" t="s">
        <v>19</v>
      </c>
      <c r="H882" s="13">
        <f t="shared" si="52"/>
        <v>315</v>
      </c>
      <c r="I882" s="7" t="str">
        <f t="shared" si="53"/>
        <v>Norte</v>
      </c>
      <c r="J882" s="7" t="str">
        <f t="shared" si="54"/>
        <v>SP</v>
      </c>
      <c r="K882" t="str">
        <f t="shared" si="55"/>
        <v>11</v>
      </c>
    </row>
    <row r="883" spans="1:11">
      <c r="A883" s="11">
        <v>882</v>
      </c>
      <c r="B883" s="7" t="s">
        <v>12</v>
      </c>
      <c r="C883" s="7">
        <v>91966364445</v>
      </c>
      <c r="D883" s="7">
        <v>6</v>
      </c>
      <c r="E883" s="12">
        <v>44348</v>
      </c>
      <c r="F883" s="7" t="s">
        <v>55</v>
      </c>
      <c r="G883" s="7" t="s">
        <v>12</v>
      </c>
      <c r="H883" s="13">
        <f t="shared" si="52"/>
        <v>135</v>
      </c>
      <c r="I883" s="7" t="str">
        <f t="shared" si="53"/>
        <v>Norte</v>
      </c>
      <c r="J883" s="7" t="str">
        <f t="shared" si="54"/>
        <v>PA</v>
      </c>
      <c r="K883" t="str">
        <f t="shared" si="55"/>
        <v>91</v>
      </c>
    </row>
    <row r="884" spans="1:11">
      <c r="A884" s="11">
        <v>883</v>
      </c>
      <c r="B884" s="7" t="s">
        <v>21</v>
      </c>
      <c r="C884" s="7">
        <v>81986178591</v>
      </c>
      <c r="D884" s="7">
        <v>2</v>
      </c>
      <c r="E884" s="12">
        <v>44349</v>
      </c>
      <c r="F884" s="7" t="s">
        <v>14</v>
      </c>
      <c r="G884" s="7" t="s">
        <v>30</v>
      </c>
      <c r="H884" s="13">
        <f t="shared" si="52"/>
        <v>162</v>
      </c>
      <c r="I884" s="7" t="str">
        <f t="shared" si="53"/>
        <v>Norte</v>
      </c>
      <c r="J884" s="7" t="str">
        <f t="shared" si="54"/>
        <v>PE</v>
      </c>
      <c r="K884" t="str">
        <f t="shared" si="55"/>
        <v>81</v>
      </c>
    </row>
    <row r="885" spans="1:11">
      <c r="A885" s="11">
        <v>884</v>
      </c>
      <c r="B885" s="7" t="s">
        <v>437</v>
      </c>
      <c r="C885" s="7">
        <v>71980691019</v>
      </c>
      <c r="D885" s="7">
        <v>1</v>
      </c>
      <c r="E885" s="12">
        <v>44349</v>
      </c>
      <c r="F885" s="7" t="s">
        <v>14</v>
      </c>
      <c r="G885" s="7" t="s">
        <v>12</v>
      </c>
      <c r="H885" s="13">
        <f t="shared" si="52"/>
        <v>90</v>
      </c>
      <c r="I885" s="7" t="str">
        <f t="shared" si="53"/>
        <v>Norte</v>
      </c>
      <c r="J885" s="7" t="str">
        <f t="shared" si="54"/>
        <v>BA</v>
      </c>
      <c r="K885" t="str">
        <f t="shared" si="55"/>
        <v>71</v>
      </c>
    </row>
    <row r="886" spans="1:11">
      <c r="A886" s="11">
        <v>885</v>
      </c>
      <c r="B886" s="7" t="s">
        <v>271</v>
      </c>
      <c r="C886" s="7">
        <v>21997336436</v>
      </c>
      <c r="D886" s="7">
        <v>3</v>
      </c>
      <c r="E886" s="12">
        <v>44349</v>
      </c>
      <c r="F886" s="7" t="s">
        <v>27</v>
      </c>
      <c r="G886" s="7" t="s">
        <v>34</v>
      </c>
      <c r="H886" s="13">
        <f t="shared" si="52"/>
        <v>270</v>
      </c>
      <c r="I886" s="7" t="str">
        <f t="shared" si="53"/>
        <v>Norte</v>
      </c>
      <c r="J886" s="7" t="str">
        <f t="shared" si="54"/>
        <v>RJ</v>
      </c>
      <c r="K886" t="str">
        <f t="shared" si="55"/>
        <v>21</v>
      </c>
    </row>
    <row r="887" spans="1:11">
      <c r="A887" s="11">
        <v>886</v>
      </c>
      <c r="B887" s="7" t="s">
        <v>61</v>
      </c>
      <c r="C887" s="7">
        <v>71994501066</v>
      </c>
      <c r="D887" s="7">
        <v>2</v>
      </c>
      <c r="E887" s="12">
        <v>44350</v>
      </c>
      <c r="F887" s="7" t="s">
        <v>14</v>
      </c>
      <c r="G887" s="7" t="s">
        <v>30</v>
      </c>
      <c r="H887" s="13">
        <f t="shared" si="52"/>
        <v>162</v>
      </c>
      <c r="I887" s="7" t="str">
        <f t="shared" si="53"/>
        <v>Norte</v>
      </c>
      <c r="J887" s="7" t="str">
        <f t="shared" si="54"/>
        <v>BA</v>
      </c>
      <c r="K887" t="str">
        <f t="shared" si="55"/>
        <v>71</v>
      </c>
    </row>
    <row r="888" spans="1:11">
      <c r="A888" s="11">
        <v>887</v>
      </c>
      <c r="B888" s="7" t="s">
        <v>438</v>
      </c>
      <c r="C888" s="7">
        <v>81980369039</v>
      </c>
      <c r="D888" s="7">
        <v>4</v>
      </c>
      <c r="E888" s="12">
        <v>44350</v>
      </c>
      <c r="F888" s="7" t="s">
        <v>63</v>
      </c>
      <c r="G888" s="7" t="s">
        <v>34</v>
      </c>
      <c r="H888" s="13">
        <f t="shared" si="52"/>
        <v>360</v>
      </c>
      <c r="I888" s="7" t="str">
        <f t="shared" si="53"/>
        <v>Sul</v>
      </c>
      <c r="J888" s="7" t="str">
        <f t="shared" si="54"/>
        <v>PE</v>
      </c>
      <c r="K888" t="str">
        <f t="shared" si="55"/>
        <v>81</v>
      </c>
    </row>
    <row r="889" spans="1:11">
      <c r="A889" s="11">
        <v>888</v>
      </c>
      <c r="B889" s="7" t="s">
        <v>12</v>
      </c>
      <c r="C889" s="7">
        <v>11995346249</v>
      </c>
      <c r="D889" s="7">
        <v>3</v>
      </c>
      <c r="E889" s="12">
        <v>44350</v>
      </c>
      <c r="F889" s="7" t="s">
        <v>14</v>
      </c>
      <c r="G889" s="7" t="s">
        <v>12</v>
      </c>
      <c r="H889" s="13">
        <f t="shared" si="52"/>
        <v>243</v>
      </c>
      <c r="I889" s="7" t="str">
        <f t="shared" si="53"/>
        <v>Norte</v>
      </c>
      <c r="J889" s="7" t="str">
        <f t="shared" si="54"/>
        <v>SP</v>
      </c>
      <c r="K889" t="str">
        <f t="shared" si="55"/>
        <v>11</v>
      </c>
    </row>
    <row r="890" spans="1:11">
      <c r="A890" s="11">
        <v>889</v>
      </c>
      <c r="B890" s="7" t="s">
        <v>67</v>
      </c>
      <c r="C890" s="7">
        <v>21996018747</v>
      </c>
      <c r="D890" s="7">
        <v>3</v>
      </c>
      <c r="E890" s="12">
        <v>44351</v>
      </c>
      <c r="F890" s="7" t="s">
        <v>14</v>
      </c>
      <c r="G890" s="7" t="s">
        <v>21</v>
      </c>
      <c r="H890" s="13">
        <f t="shared" si="52"/>
        <v>243</v>
      </c>
      <c r="I890" s="7" t="str">
        <f t="shared" si="53"/>
        <v>Norte</v>
      </c>
      <c r="J890" s="7" t="str">
        <f t="shared" si="54"/>
        <v>RJ</v>
      </c>
      <c r="K890" t="str">
        <f t="shared" si="55"/>
        <v>21</v>
      </c>
    </row>
    <row r="891" spans="1:11">
      <c r="A891" s="11">
        <v>890</v>
      </c>
      <c r="B891" s="7" t="s">
        <v>439</v>
      </c>
      <c r="C891" s="7">
        <v>91993590283</v>
      </c>
      <c r="D891" s="7">
        <v>2</v>
      </c>
      <c r="E891" s="12">
        <v>44351</v>
      </c>
      <c r="F891" s="7" t="s">
        <v>27</v>
      </c>
      <c r="G891" s="7" t="s">
        <v>28</v>
      </c>
      <c r="H891" s="13">
        <f t="shared" si="52"/>
        <v>180</v>
      </c>
      <c r="I891" s="7" t="str">
        <f t="shared" si="53"/>
        <v>Norte</v>
      </c>
      <c r="J891" s="7" t="str">
        <f t="shared" si="54"/>
        <v>PA</v>
      </c>
      <c r="K891" t="str">
        <f t="shared" si="55"/>
        <v>91</v>
      </c>
    </row>
    <row r="892" spans="1:11">
      <c r="A892" s="11">
        <v>891</v>
      </c>
      <c r="B892" s="7" t="s">
        <v>339</v>
      </c>
      <c r="C892" s="7">
        <v>43996224100</v>
      </c>
      <c r="D892" s="7">
        <v>4</v>
      </c>
      <c r="E892" s="12">
        <v>44352</v>
      </c>
      <c r="F892" s="7" t="s">
        <v>14</v>
      </c>
      <c r="G892" s="7" t="s">
        <v>30</v>
      </c>
      <c r="H892" s="13">
        <f t="shared" si="52"/>
        <v>324</v>
      </c>
      <c r="I892" s="7" t="str">
        <f t="shared" si="53"/>
        <v>Norte</v>
      </c>
      <c r="J892" s="7" t="str">
        <f t="shared" si="54"/>
        <v>PR</v>
      </c>
      <c r="K892" t="str">
        <f t="shared" si="55"/>
        <v>43</v>
      </c>
    </row>
    <row r="893" spans="1:11">
      <c r="A893" s="11">
        <v>892</v>
      </c>
      <c r="B893" s="7" t="s">
        <v>440</v>
      </c>
      <c r="C893" s="7">
        <v>21997685864</v>
      </c>
      <c r="D893" s="7">
        <v>1</v>
      </c>
      <c r="E893" s="12">
        <v>44354</v>
      </c>
      <c r="F893" s="7" t="s">
        <v>11</v>
      </c>
      <c r="G893" s="7" t="s">
        <v>12</v>
      </c>
      <c r="H893" s="13">
        <f t="shared" si="52"/>
        <v>25</v>
      </c>
      <c r="I893" s="7" t="str">
        <f t="shared" si="53"/>
        <v>Sul</v>
      </c>
      <c r="J893" s="7" t="str">
        <f t="shared" si="54"/>
        <v>RJ</v>
      </c>
      <c r="K893" t="str">
        <f t="shared" si="55"/>
        <v>21</v>
      </c>
    </row>
    <row r="894" spans="1:11">
      <c r="A894" s="11">
        <v>893</v>
      </c>
      <c r="B894" s="7" t="s">
        <v>131</v>
      </c>
      <c r="C894" s="7">
        <v>51994336054</v>
      </c>
      <c r="D894" s="7">
        <v>3</v>
      </c>
      <c r="E894" s="12">
        <v>44355</v>
      </c>
      <c r="F894" s="7" t="s">
        <v>16</v>
      </c>
      <c r="G894" s="7" t="s">
        <v>19</v>
      </c>
      <c r="H894" s="13">
        <f t="shared" si="52"/>
        <v>324</v>
      </c>
      <c r="I894" s="7" t="str">
        <f t="shared" si="53"/>
        <v>Norte</v>
      </c>
      <c r="J894" s="7" t="str">
        <f t="shared" si="54"/>
        <v>RS</v>
      </c>
      <c r="K894" t="str">
        <f t="shared" si="55"/>
        <v>51</v>
      </c>
    </row>
    <row r="895" spans="1:11">
      <c r="A895" s="11">
        <v>894</v>
      </c>
      <c r="B895" s="7" t="s">
        <v>266</v>
      </c>
      <c r="C895" s="7">
        <v>17996540132</v>
      </c>
      <c r="D895" s="7">
        <v>9</v>
      </c>
      <c r="E895" s="12">
        <v>44355</v>
      </c>
      <c r="F895" s="7" t="s">
        <v>18</v>
      </c>
      <c r="G895" s="7" t="s">
        <v>12</v>
      </c>
      <c r="H895" s="13">
        <f t="shared" si="52"/>
        <v>405</v>
      </c>
      <c r="I895" s="7" t="str">
        <f t="shared" si="53"/>
        <v>Norte</v>
      </c>
      <c r="J895" s="7" t="str">
        <f t="shared" si="54"/>
        <v>SP</v>
      </c>
      <c r="K895" t="str">
        <f t="shared" si="55"/>
        <v>17</v>
      </c>
    </row>
    <row r="896" spans="1:11">
      <c r="A896" s="11">
        <v>895</v>
      </c>
      <c r="B896" s="7" t="s">
        <v>125</v>
      </c>
      <c r="C896" s="7">
        <v>31993484548</v>
      </c>
      <c r="D896" s="7">
        <v>1</v>
      </c>
      <c r="E896" s="12">
        <v>44355</v>
      </c>
      <c r="F896" s="7" t="s">
        <v>16</v>
      </c>
      <c r="G896" s="7" t="s">
        <v>19</v>
      </c>
      <c r="H896" s="13">
        <f t="shared" si="52"/>
        <v>120</v>
      </c>
      <c r="I896" s="7" t="str">
        <f t="shared" si="53"/>
        <v>Norte</v>
      </c>
      <c r="J896" s="7" t="str">
        <f t="shared" si="54"/>
        <v>MG</v>
      </c>
      <c r="K896" t="str">
        <f t="shared" si="55"/>
        <v>31</v>
      </c>
    </row>
    <row r="897" spans="1:11">
      <c r="A897" s="11">
        <v>896</v>
      </c>
      <c r="B897" s="7" t="s">
        <v>59</v>
      </c>
      <c r="C897" s="7">
        <v>13974224662</v>
      </c>
      <c r="D897" s="7">
        <v>3</v>
      </c>
      <c r="E897" s="12">
        <v>44355</v>
      </c>
      <c r="F897" s="7" t="s">
        <v>36</v>
      </c>
      <c r="G897" s="7" t="s">
        <v>21</v>
      </c>
      <c r="H897" s="13">
        <f t="shared" si="52"/>
        <v>67.5</v>
      </c>
      <c r="I897" s="7" t="str">
        <f t="shared" si="53"/>
        <v>Norte</v>
      </c>
      <c r="J897" s="7" t="str">
        <f t="shared" si="54"/>
        <v>SP</v>
      </c>
      <c r="K897" t="str">
        <f t="shared" si="55"/>
        <v>13</v>
      </c>
    </row>
    <row r="898" spans="1:11">
      <c r="A898" s="11">
        <v>897</v>
      </c>
      <c r="B898" s="7" t="s">
        <v>12</v>
      </c>
      <c r="C898" s="7">
        <v>61988651709</v>
      </c>
      <c r="D898" s="7">
        <v>5</v>
      </c>
      <c r="E898" s="12">
        <v>44356</v>
      </c>
      <c r="F898" s="7" t="s">
        <v>18</v>
      </c>
      <c r="G898" s="7" t="s">
        <v>12</v>
      </c>
      <c r="H898" s="13">
        <f t="shared" ref="H898:H961" si="56">D898*VLOOKUP(F898,tabela_passeio,3,FALSE)*IF(D898&gt;1,90%,100%)</f>
        <v>225</v>
      </c>
      <c r="I898" s="7" t="str">
        <f t="shared" ref="I898:I961" si="57">VLOOKUP(F898,tabela_passeio,2,FALSE)</f>
        <v>Norte</v>
      </c>
      <c r="J898" s="7" t="str">
        <f t="shared" ref="J898:J961" si="58">VLOOKUP(LEFT(C898,2)*1,tabela_DDD,3,FALSE)</f>
        <v>DF</v>
      </c>
      <c r="K898" t="str">
        <f t="shared" si="55"/>
        <v>61</v>
      </c>
    </row>
    <row r="899" spans="1:11">
      <c r="A899" s="11">
        <v>898</v>
      </c>
      <c r="B899" s="7" t="s">
        <v>441</v>
      </c>
      <c r="C899" s="7">
        <v>82996436833</v>
      </c>
      <c r="D899" s="7">
        <v>2</v>
      </c>
      <c r="E899" s="12">
        <v>44356</v>
      </c>
      <c r="F899" s="7" t="s">
        <v>25</v>
      </c>
      <c r="G899" s="7" t="s">
        <v>19</v>
      </c>
      <c r="H899" s="13">
        <f t="shared" si="56"/>
        <v>63</v>
      </c>
      <c r="I899" s="7" t="str">
        <f t="shared" si="57"/>
        <v>Norte</v>
      </c>
      <c r="J899" s="7" t="str">
        <f t="shared" si="58"/>
        <v>AL</v>
      </c>
      <c r="K899" t="str">
        <f t="shared" ref="K899:K962" si="59">LEFT(C899,2)</f>
        <v>82</v>
      </c>
    </row>
    <row r="900" spans="1:11">
      <c r="A900" s="11">
        <v>899</v>
      </c>
      <c r="B900" s="7" t="s">
        <v>376</v>
      </c>
      <c r="C900" s="7">
        <v>11991812003</v>
      </c>
      <c r="D900" s="7">
        <v>3</v>
      </c>
      <c r="E900" s="12">
        <v>44357</v>
      </c>
      <c r="F900" s="7" t="s">
        <v>11</v>
      </c>
      <c r="G900" s="7" t="s">
        <v>34</v>
      </c>
      <c r="H900" s="13">
        <f t="shared" si="56"/>
        <v>67.5</v>
      </c>
      <c r="I900" s="7" t="str">
        <f t="shared" si="57"/>
        <v>Sul</v>
      </c>
      <c r="J900" s="7" t="str">
        <f t="shared" si="58"/>
        <v>SP</v>
      </c>
      <c r="K900" t="str">
        <f t="shared" si="59"/>
        <v>11</v>
      </c>
    </row>
    <row r="901" spans="1:11">
      <c r="A901" s="11">
        <v>900</v>
      </c>
      <c r="B901" s="7" t="s">
        <v>427</v>
      </c>
      <c r="C901" s="7">
        <v>81993685867</v>
      </c>
      <c r="D901" s="7">
        <v>2</v>
      </c>
      <c r="E901" s="12">
        <v>44357</v>
      </c>
      <c r="F901" s="7" t="s">
        <v>16</v>
      </c>
      <c r="G901" s="7" t="s">
        <v>19</v>
      </c>
      <c r="H901" s="13">
        <f t="shared" si="56"/>
        <v>216</v>
      </c>
      <c r="I901" s="7" t="str">
        <f t="shared" si="57"/>
        <v>Norte</v>
      </c>
      <c r="J901" s="7" t="str">
        <f t="shared" si="58"/>
        <v>PE</v>
      </c>
      <c r="K901" t="str">
        <f t="shared" si="59"/>
        <v>81</v>
      </c>
    </row>
    <row r="902" spans="1:11">
      <c r="A902" s="11">
        <v>901</v>
      </c>
      <c r="B902" s="7" t="s">
        <v>131</v>
      </c>
      <c r="C902" s="7">
        <v>71973862709</v>
      </c>
      <c r="D902" s="7">
        <v>1</v>
      </c>
      <c r="E902" s="12">
        <v>44358</v>
      </c>
      <c r="F902" s="7" t="s">
        <v>16</v>
      </c>
      <c r="G902" s="7" t="s">
        <v>19</v>
      </c>
      <c r="H902" s="13">
        <f t="shared" si="56"/>
        <v>120</v>
      </c>
      <c r="I902" s="7" t="str">
        <f t="shared" si="57"/>
        <v>Norte</v>
      </c>
      <c r="J902" s="7" t="str">
        <f t="shared" si="58"/>
        <v>BA</v>
      </c>
      <c r="K902" t="str">
        <f t="shared" si="59"/>
        <v>71</v>
      </c>
    </row>
    <row r="903" spans="1:11">
      <c r="A903" s="11">
        <v>902</v>
      </c>
      <c r="B903" s="7" t="s">
        <v>41</v>
      </c>
      <c r="C903" s="7">
        <v>81974465972</v>
      </c>
      <c r="D903" s="7">
        <v>1</v>
      </c>
      <c r="E903" s="12">
        <v>44358</v>
      </c>
      <c r="F903" s="7" t="s">
        <v>18</v>
      </c>
      <c r="G903" s="7" t="s">
        <v>30</v>
      </c>
      <c r="H903" s="13">
        <f t="shared" si="56"/>
        <v>50</v>
      </c>
      <c r="I903" s="7" t="str">
        <f t="shared" si="57"/>
        <v>Norte</v>
      </c>
      <c r="J903" s="7" t="str">
        <f t="shared" si="58"/>
        <v>PE</v>
      </c>
      <c r="K903" t="str">
        <f t="shared" si="59"/>
        <v>81</v>
      </c>
    </row>
    <row r="904" spans="1:11">
      <c r="A904" s="11">
        <v>903</v>
      </c>
      <c r="B904" s="7" t="s">
        <v>47</v>
      </c>
      <c r="C904" s="7">
        <v>19994949631</v>
      </c>
      <c r="D904" s="7">
        <v>2</v>
      </c>
      <c r="E904" s="12">
        <v>44358</v>
      </c>
      <c r="F904" s="7" t="s">
        <v>14</v>
      </c>
      <c r="G904" s="7" t="s">
        <v>19</v>
      </c>
      <c r="H904" s="13">
        <f t="shared" si="56"/>
        <v>162</v>
      </c>
      <c r="I904" s="7" t="str">
        <f t="shared" si="57"/>
        <v>Norte</v>
      </c>
      <c r="J904" s="7" t="str">
        <f t="shared" si="58"/>
        <v>SP</v>
      </c>
      <c r="K904" t="str">
        <f t="shared" si="59"/>
        <v>19</v>
      </c>
    </row>
    <row r="905" spans="1:11">
      <c r="A905" s="11">
        <v>904</v>
      </c>
      <c r="B905" s="7" t="s">
        <v>61</v>
      </c>
      <c r="C905" s="7">
        <v>91971539481</v>
      </c>
      <c r="D905" s="7">
        <v>3</v>
      </c>
      <c r="E905" s="12">
        <v>44358</v>
      </c>
      <c r="F905" s="7" t="s">
        <v>18</v>
      </c>
      <c r="G905" s="7" t="s">
        <v>30</v>
      </c>
      <c r="H905" s="13">
        <f t="shared" si="56"/>
        <v>135</v>
      </c>
      <c r="I905" s="7" t="str">
        <f t="shared" si="57"/>
        <v>Norte</v>
      </c>
      <c r="J905" s="7" t="str">
        <f t="shared" si="58"/>
        <v>PA</v>
      </c>
      <c r="K905" t="str">
        <f t="shared" si="59"/>
        <v>91</v>
      </c>
    </row>
    <row r="906" spans="1:11">
      <c r="A906" s="11">
        <v>905</v>
      </c>
      <c r="B906" s="7" t="s">
        <v>41</v>
      </c>
      <c r="C906" s="7">
        <v>12991634394</v>
      </c>
      <c r="D906" s="7">
        <v>4</v>
      </c>
      <c r="E906" s="12">
        <v>44358</v>
      </c>
      <c r="F906" s="7" t="s">
        <v>40</v>
      </c>
      <c r="G906" s="7" t="s">
        <v>30</v>
      </c>
      <c r="H906" s="13">
        <f t="shared" si="56"/>
        <v>288</v>
      </c>
      <c r="I906" s="7" t="str">
        <f t="shared" si="57"/>
        <v>Sul</v>
      </c>
      <c r="J906" s="7" t="str">
        <f t="shared" si="58"/>
        <v>SP</v>
      </c>
      <c r="K906" t="str">
        <f t="shared" si="59"/>
        <v>12</v>
      </c>
    </row>
    <row r="907" spans="1:11">
      <c r="A907" s="11">
        <v>906</v>
      </c>
      <c r="B907" s="7" t="s">
        <v>442</v>
      </c>
      <c r="C907" s="7">
        <v>81993562013</v>
      </c>
      <c r="D907" s="7">
        <v>4</v>
      </c>
      <c r="E907" s="12">
        <v>44359</v>
      </c>
      <c r="F907" s="7" t="s">
        <v>11</v>
      </c>
      <c r="G907" s="7" t="s">
        <v>12</v>
      </c>
      <c r="H907" s="13">
        <f t="shared" si="56"/>
        <v>90</v>
      </c>
      <c r="I907" s="7" t="str">
        <f t="shared" si="57"/>
        <v>Sul</v>
      </c>
      <c r="J907" s="7" t="str">
        <f t="shared" si="58"/>
        <v>PE</v>
      </c>
      <c r="K907" t="str">
        <f t="shared" si="59"/>
        <v>81</v>
      </c>
    </row>
    <row r="908" spans="1:11">
      <c r="A908" s="11">
        <v>907</v>
      </c>
      <c r="B908" s="7" t="s">
        <v>21</v>
      </c>
      <c r="C908" s="7">
        <v>91976550656</v>
      </c>
      <c r="D908" s="7">
        <v>4</v>
      </c>
      <c r="E908" s="12">
        <v>44359</v>
      </c>
      <c r="F908" s="7" t="s">
        <v>16</v>
      </c>
      <c r="G908" s="7" t="s">
        <v>19</v>
      </c>
      <c r="H908" s="13">
        <f t="shared" si="56"/>
        <v>432</v>
      </c>
      <c r="I908" s="7" t="str">
        <f t="shared" si="57"/>
        <v>Norte</v>
      </c>
      <c r="J908" s="7" t="str">
        <f t="shared" si="58"/>
        <v>PA</v>
      </c>
      <c r="K908" t="str">
        <f t="shared" si="59"/>
        <v>91</v>
      </c>
    </row>
    <row r="909" spans="1:11">
      <c r="A909" s="11">
        <v>908</v>
      </c>
      <c r="B909" s="7" t="s">
        <v>443</v>
      </c>
      <c r="C909" s="7">
        <v>71976979280</v>
      </c>
      <c r="D909" s="7">
        <v>2</v>
      </c>
      <c r="E909" s="12">
        <v>44359</v>
      </c>
      <c r="F909" s="7" t="s">
        <v>25</v>
      </c>
      <c r="G909" s="7" t="s">
        <v>30</v>
      </c>
      <c r="H909" s="13">
        <f t="shared" si="56"/>
        <v>63</v>
      </c>
      <c r="I909" s="7" t="str">
        <f t="shared" si="57"/>
        <v>Norte</v>
      </c>
      <c r="J909" s="7" t="str">
        <f t="shared" si="58"/>
        <v>BA</v>
      </c>
      <c r="K909" t="str">
        <f t="shared" si="59"/>
        <v>71</v>
      </c>
    </row>
    <row r="910" spans="1:11">
      <c r="A910" s="11">
        <v>909</v>
      </c>
      <c r="B910" s="7" t="s">
        <v>444</v>
      </c>
      <c r="C910" s="7">
        <v>81985675130</v>
      </c>
      <c r="D910" s="7">
        <v>4</v>
      </c>
      <c r="E910" s="12">
        <v>44360</v>
      </c>
      <c r="F910" s="7" t="s">
        <v>38</v>
      </c>
      <c r="G910" s="7" t="s">
        <v>19</v>
      </c>
      <c r="H910" s="13">
        <f t="shared" si="56"/>
        <v>180</v>
      </c>
      <c r="I910" s="7" t="str">
        <f t="shared" si="57"/>
        <v>Sul</v>
      </c>
      <c r="J910" s="7" t="str">
        <f t="shared" si="58"/>
        <v>PE</v>
      </c>
      <c r="K910" t="str">
        <f t="shared" si="59"/>
        <v>81</v>
      </c>
    </row>
    <row r="911" spans="1:11">
      <c r="A911" s="11">
        <v>910</v>
      </c>
      <c r="B911" s="7" t="s">
        <v>230</v>
      </c>
      <c r="C911" s="7">
        <v>41995661812</v>
      </c>
      <c r="D911" s="7">
        <v>4</v>
      </c>
      <c r="E911" s="12">
        <v>44361</v>
      </c>
      <c r="F911" s="7" t="s">
        <v>16</v>
      </c>
      <c r="G911" s="7" t="s">
        <v>30</v>
      </c>
      <c r="H911" s="13">
        <f t="shared" si="56"/>
        <v>432</v>
      </c>
      <c r="I911" s="7" t="str">
        <f t="shared" si="57"/>
        <v>Norte</v>
      </c>
      <c r="J911" s="7" t="str">
        <f t="shared" si="58"/>
        <v>PR</v>
      </c>
      <c r="K911" t="str">
        <f t="shared" si="59"/>
        <v>41</v>
      </c>
    </row>
    <row r="912" spans="1:11">
      <c r="A912" s="11">
        <v>911</v>
      </c>
      <c r="B912" s="7" t="s">
        <v>445</v>
      </c>
      <c r="C912" s="7">
        <v>21997661686</v>
      </c>
      <c r="D912" s="7">
        <v>2</v>
      </c>
      <c r="E912" s="12">
        <v>44361</v>
      </c>
      <c r="F912" s="7" t="s">
        <v>16</v>
      </c>
      <c r="G912" s="7" t="s">
        <v>34</v>
      </c>
      <c r="H912" s="13">
        <f t="shared" si="56"/>
        <v>216</v>
      </c>
      <c r="I912" s="7" t="str">
        <f t="shared" si="57"/>
        <v>Norte</v>
      </c>
      <c r="J912" s="7" t="str">
        <f t="shared" si="58"/>
        <v>RJ</v>
      </c>
      <c r="K912" t="str">
        <f t="shared" si="59"/>
        <v>21</v>
      </c>
    </row>
    <row r="913" spans="1:11">
      <c r="A913" s="11">
        <v>912</v>
      </c>
      <c r="B913" s="7" t="s">
        <v>306</v>
      </c>
      <c r="C913" s="7">
        <v>61964054415</v>
      </c>
      <c r="D913" s="7">
        <v>2</v>
      </c>
      <c r="E913" s="12">
        <v>44361</v>
      </c>
      <c r="F913" s="7" t="s">
        <v>25</v>
      </c>
      <c r="G913" s="7" t="s">
        <v>12</v>
      </c>
      <c r="H913" s="13">
        <f t="shared" si="56"/>
        <v>63</v>
      </c>
      <c r="I913" s="7" t="str">
        <f t="shared" si="57"/>
        <v>Norte</v>
      </c>
      <c r="J913" s="7" t="str">
        <f t="shared" si="58"/>
        <v>DF</v>
      </c>
      <c r="K913" t="str">
        <f t="shared" si="59"/>
        <v>61</v>
      </c>
    </row>
    <row r="914" spans="1:11">
      <c r="A914" s="11">
        <v>913</v>
      </c>
      <c r="B914" s="7" t="s">
        <v>317</v>
      </c>
      <c r="C914" s="7">
        <v>17996169244</v>
      </c>
      <c r="D914" s="7">
        <v>3</v>
      </c>
      <c r="E914" s="12">
        <v>44361</v>
      </c>
      <c r="F914" s="7" t="s">
        <v>40</v>
      </c>
      <c r="G914" s="7" t="s">
        <v>28</v>
      </c>
      <c r="H914" s="13">
        <f t="shared" si="56"/>
        <v>216</v>
      </c>
      <c r="I914" s="7" t="str">
        <f t="shared" si="57"/>
        <v>Sul</v>
      </c>
      <c r="J914" s="7" t="str">
        <f t="shared" si="58"/>
        <v>SP</v>
      </c>
      <c r="K914" t="str">
        <f t="shared" si="59"/>
        <v>17</v>
      </c>
    </row>
    <row r="915" spans="1:11">
      <c r="A915" s="11">
        <v>914</v>
      </c>
      <c r="B915" s="7" t="s">
        <v>446</v>
      </c>
      <c r="C915" s="7">
        <v>21992679332</v>
      </c>
      <c r="D915" s="7">
        <v>2</v>
      </c>
      <c r="E915" s="12">
        <v>44362</v>
      </c>
      <c r="F915" s="7" t="s">
        <v>11</v>
      </c>
      <c r="G915" s="7" t="s">
        <v>34</v>
      </c>
      <c r="H915" s="13">
        <f t="shared" si="56"/>
        <v>45</v>
      </c>
      <c r="I915" s="7" t="str">
        <f t="shared" si="57"/>
        <v>Sul</v>
      </c>
      <c r="J915" s="7" t="str">
        <f t="shared" si="58"/>
        <v>RJ</v>
      </c>
      <c r="K915" t="str">
        <f t="shared" si="59"/>
        <v>21</v>
      </c>
    </row>
    <row r="916" spans="1:11">
      <c r="A916" s="11">
        <v>915</v>
      </c>
      <c r="B916" s="7" t="s">
        <v>92</v>
      </c>
      <c r="C916" s="7">
        <v>11991926249</v>
      </c>
      <c r="D916" s="7">
        <v>4</v>
      </c>
      <c r="E916" s="12">
        <v>44364</v>
      </c>
      <c r="F916" s="7" t="s">
        <v>11</v>
      </c>
      <c r="G916" s="7" t="s">
        <v>30</v>
      </c>
      <c r="H916" s="13">
        <f t="shared" si="56"/>
        <v>90</v>
      </c>
      <c r="I916" s="7" t="str">
        <f t="shared" si="57"/>
        <v>Sul</v>
      </c>
      <c r="J916" s="7" t="str">
        <f t="shared" si="58"/>
        <v>SP</v>
      </c>
      <c r="K916" t="str">
        <f t="shared" si="59"/>
        <v>11</v>
      </c>
    </row>
    <row r="917" spans="1:11">
      <c r="A917" s="11">
        <v>916</v>
      </c>
      <c r="B917" s="7" t="s">
        <v>272</v>
      </c>
      <c r="C917" s="7">
        <v>21997989801</v>
      </c>
      <c r="D917" s="7">
        <v>4</v>
      </c>
      <c r="E917" s="12">
        <v>44365</v>
      </c>
      <c r="F917" s="7" t="s">
        <v>11</v>
      </c>
      <c r="G917" s="7" t="s">
        <v>12</v>
      </c>
      <c r="H917" s="13">
        <f t="shared" si="56"/>
        <v>90</v>
      </c>
      <c r="I917" s="7" t="str">
        <f t="shared" si="57"/>
        <v>Sul</v>
      </c>
      <c r="J917" s="7" t="str">
        <f t="shared" si="58"/>
        <v>RJ</v>
      </c>
      <c r="K917" t="str">
        <f t="shared" si="59"/>
        <v>21</v>
      </c>
    </row>
    <row r="918" spans="1:11">
      <c r="A918" s="11">
        <v>917</v>
      </c>
      <c r="B918" s="7" t="s">
        <v>344</v>
      </c>
      <c r="C918" s="7">
        <v>81987851066</v>
      </c>
      <c r="D918" s="7">
        <v>3</v>
      </c>
      <c r="E918" s="12">
        <v>44365</v>
      </c>
      <c r="F918" s="7" t="s">
        <v>14</v>
      </c>
      <c r="G918" s="7" t="s">
        <v>19</v>
      </c>
      <c r="H918" s="13">
        <f t="shared" si="56"/>
        <v>243</v>
      </c>
      <c r="I918" s="7" t="str">
        <f t="shared" si="57"/>
        <v>Norte</v>
      </c>
      <c r="J918" s="7" t="str">
        <f t="shared" si="58"/>
        <v>PE</v>
      </c>
      <c r="K918" t="str">
        <f t="shared" si="59"/>
        <v>81</v>
      </c>
    </row>
    <row r="919" spans="1:11">
      <c r="A919" s="11">
        <v>918</v>
      </c>
      <c r="B919" s="7" t="s">
        <v>447</v>
      </c>
      <c r="C919" s="7">
        <v>21999932778</v>
      </c>
      <c r="D919" s="7">
        <v>9</v>
      </c>
      <c r="E919" s="12">
        <v>44365</v>
      </c>
      <c r="F919" s="7" t="s">
        <v>16</v>
      </c>
      <c r="G919" s="7" t="s">
        <v>12</v>
      </c>
      <c r="H919" s="13">
        <f t="shared" si="56"/>
        <v>972</v>
      </c>
      <c r="I919" s="7" t="str">
        <f t="shared" si="57"/>
        <v>Norte</v>
      </c>
      <c r="J919" s="7" t="str">
        <f t="shared" si="58"/>
        <v>RJ</v>
      </c>
      <c r="K919" t="str">
        <f t="shared" si="59"/>
        <v>21</v>
      </c>
    </row>
    <row r="920" spans="1:11">
      <c r="A920" s="11">
        <v>919</v>
      </c>
      <c r="B920" s="7" t="s">
        <v>82</v>
      </c>
      <c r="C920" s="7">
        <v>71986642254</v>
      </c>
      <c r="D920" s="7">
        <v>2</v>
      </c>
      <c r="E920" s="12">
        <v>44366</v>
      </c>
      <c r="F920" s="7" t="s">
        <v>14</v>
      </c>
      <c r="G920" s="7" t="s">
        <v>19</v>
      </c>
      <c r="H920" s="13">
        <f t="shared" si="56"/>
        <v>162</v>
      </c>
      <c r="I920" s="7" t="str">
        <f t="shared" si="57"/>
        <v>Norte</v>
      </c>
      <c r="J920" s="7" t="str">
        <f t="shared" si="58"/>
        <v>BA</v>
      </c>
      <c r="K920" t="str">
        <f t="shared" si="59"/>
        <v>71</v>
      </c>
    </row>
    <row r="921" spans="1:11">
      <c r="A921" s="11">
        <v>920</v>
      </c>
      <c r="B921" s="7" t="s">
        <v>231</v>
      </c>
      <c r="C921" s="7">
        <v>61971848306</v>
      </c>
      <c r="D921" s="7">
        <v>4</v>
      </c>
      <c r="E921" s="12">
        <v>44366</v>
      </c>
      <c r="F921" s="7" t="s">
        <v>14</v>
      </c>
      <c r="G921" s="7" t="s">
        <v>12</v>
      </c>
      <c r="H921" s="13">
        <f t="shared" si="56"/>
        <v>324</v>
      </c>
      <c r="I921" s="7" t="str">
        <f t="shared" si="57"/>
        <v>Norte</v>
      </c>
      <c r="J921" s="7" t="str">
        <f t="shared" si="58"/>
        <v>DF</v>
      </c>
      <c r="K921" t="str">
        <f t="shared" si="59"/>
        <v>61</v>
      </c>
    </row>
    <row r="922" spans="1:11">
      <c r="A922" s="11">
        <v>921</v>
      </c>
      <c r="B922" s="7" t="s">
        <v>166</v>
      </c>
      <c r="C922" s="7">
        <v>61980411744</v>
      </c>
      <c r="D922" s="7">
        <v>2</v>
      </c>
      <c r="E922" s="12">
        <v>44367</v>
      </c>
      <c r="F922" s="7" t="s">
        <v>63</v>
      </c>
      <c r="G922" s="7" t="s">
        <v>28</v>
      </c>
      <c r="H922" s="13">
        <f t="shared" si="56"/>
        <v>180</v>
      </c>
      <c r="I922" s="7" t="str">
        <f t="shared" si="57"/>
        <v>Sul</v>
      </c>
      <c r="J922" s="7" t="str">
        <f t="shared" si="58"/>
        <v>DF</v>
      </c>
      <c r="K922" t="str">
        <f t="shared" si="59"/>
        <v>61</v>
      </c>
    </row>
    <row r="923" spans="1:11">
      <c r="A923" s="11">
        <v>922</v>
      </c>
      <c r="B923" s="7" t="s">
        <v>120</v>
      </c>
      <c r="C923" s="7">
        <v>91984609370</v>
      </c>
      <c r="D923" s="7">
        <v>3</v>
      </c>
      <c r="E923" s="12">
        <v>44367</v>
      </c>
      <c r="F923" s="7" t="s">
        <v>36</v>
      </c>
      <c r="G923" s="7" t="s">
        <v>28</v>
      </c>
      <c r="H923" s="13">
        <f t="shared" si="56"/>
        <v>67.5</v>
      </c>
      <c r="I923" s="7" t="str">
        <f t="shared" si="57"/>
        <v>Norte</v>
      </c>
      <c r="J923" s="7" t="str">
        <f t="shared" si="58"/>
        <v>PA</v>
      </c>
      <c r="K923" t="str">
        <f t="shared" si="59"/>
        <v>91</v>
      </c>
    </row>
    <row r="924" spans="1:11">
      <c r="A924" s="11">
        <v>923</v>
      </c>
      <c r="B924" s="7" t="s">
        <v>271</v>
      </c>
      <c r="C924" s="7">
        <v>81972011210</v>
      </c>
      <c r="D924" s="7">
        <v>1</v>
      </c>
      <c r="E924" s="12">
        <v>44368</v>
      </c>
      <c r="F924" s="7" t="s">
        <v>11</v>
      </c>
      <c r="G924" s="7" t="s">
        <v>12</v>
      </c>
      <c r="H924" s="13">
        <f t="shared" si="56"/>
        <v>25</v>
      </c>
      <c r="I924" s="7" t="str">
        <f t="shared" si="57"/>
        <v>Sul</v>
      </c>
      <c r="J924" s="7" t="str">
        <f t="shared" si="58"/>
        <v>PE</v>
      </c>
      <c r="K924" t="str">
        <f t="shared" si="59"/>
        <v>81</v>
      </c>
    </row>
    <row r="925" spans="1:11">
      <c r="A925" s="11">
        <v>924</v>
      </c>
      <c r="B925" s="7" t="s">
        <v>189</v>
      </c>
      <c r="C925" s="7">
        <v>21998087462</v>
      </c>
      <c r="D925" s="7">
        <v>1</v>
      </c>
      <c r="E925" s="12">
        <v>44368</v>
      </c>
      <c r="F925" s="7" t="s">
        <v>16</v>
      </c>
      <c r="G925" s="7" t="s">
        <v>19</v>
      </c>
      <c r="H925" s="13">
        <f t="shared" si="56"/>
        <v>120</v>
      </c>
      <c r="I925" s="7" t="str">
        <f t="shared" si="57"/>
        <v>Norte</v>
      </c>
      <c r="J925" s="7" t="str">
        <f t="shared" si="58"/>
        <v>RJ</v>
      </c>
      <c r="K925" t="str">
        <f t="shared" si="59"/>
        <v>21</v>
      </c>
    </row>
    <row r="926" spans="1:11">
      <c r="A926" s="11">
        <v>925</v>
      </c>
      <c r="B926" s="7" t="s">
        <v>56</v>
      </c>
      <c r="C926" s="7">
        <v>21997960679</v>
      </c>
      <c r="D926" s="7">
        <v>5</v>
      </c>
      <c r="E926" s="12">
        <v>44368</v>
      </c>
      <c r="F926" s="7" t="s">
        <v>16</v>
      </c>
      <c r="G926" s="7" t="s">
        <v>30</v>
      </c>
      <c r="H926" s="13">
        <f t="shared" si="56"/>
        <v>540</v>
      </c>
      <c r="I926" s="7" t="str">
        <f t="shared" si="57"/>
        <v>Norte</v>
      </c>
      <c r="J926" s="7" t="str">
        <f t="shared" si="58"/>
        <v>RJ</v>
      </c>
      <c r="K926" t="str">
        <f t="shared" si="59"/>
        <v>21</v>
      </c>
    </row>
    <row r="927" spans="1:11">
      <c r="A927" s="11">
        <v>926</v>
      </c>
      <c r="B927" s="7" t="s">
        <v>166</v>
      </c>
      <c r="C927" s="7">
        <v>75932616608</v>
      </c>
      <c r="D927" s="7">
        <v>1</v>
      </c>
      <c r="E927" s="12">
        <v>44368</v>
      </c>
      <c r="F927" s="7" t="s">
        <v>55</v>
      </c>
      <c r="G927" s="7" t="s">
        <v>28</v>
      </c>
      <c r="H927" s="13">
        <f t="shared" si="56"/>
        <v>25</v>
      </c>
      <c r="I927" s="7" t="str">
        <f t="shared" si="57"/>
        <v>Norte</v>
      </c>
      <c r="J927" s="7" t="str">
        <f t="shared" si="58"/>
        <v>BA</v>
      </c>
      <c r="K927" t="str">
        <f t="shared" si="59"/>
        <v>75</v>
      </c>
    </row>
    <row r="928" spans="1:11">
      <c r="A928" s="11">
        <v>927</v>
      </c>
      <c r="B928" s="7" t="s">
        <v>136</v>
      </c>
      <c r="C928" s="7">
        <v>81974463305</v>
      </c>
      <c r="D928" s="7">
        <v>4</v>
      </c>
      <c r="E928" s="12">
        <v>44369</v>
      </c>
      <c r="F928" s="7" t="s">
        <v>44</v>
      </c>
      <c r="G928" s="7" t="s">
        <v>21</v>
      </c>
      <c r="H928" s="13">
        <f t="shared" si="56"/>
        <v>180</v>
      </c>
      <c r="I928" s="7" t="str">
        <f t="shared" si="57"/>
        <v>Sul</v>
      </c>
      <c r="J928" s="7" t="str">
        <f t="shared" si="58"/>
        <v>PE</v>
      </c>
      <c r="K928" t="str">
        <f t="shared" si="59"/>
        <v>81</v>
      </c>
    </row>
    <row r="929" spans="1:11">
      <c r="A929" s="11">
        <v>928</v>
      </c>
      <c r="B929" s="7" t="s">
        <v>61</v>
      </c>
      <c r="C929" s="7">
        <v>71987619962</v>
      </c>
      <c r="D929" s="7">
        <v>2</v>
      </c>
      <c r="E929" s="12">
        <v>44369</v>
      </c>
      <c r="F929" s="7" t="s">
        <v>16</v>
      </c>
      <c r="G929" s="7" t="s">
        <v>19</v>
      </c>
      <c r="H929" s="13">
        <f t="shared" si="56"/>
        <v>216</v>
      </c>
      <c r="I929" s="7" t="str">
        <f t="shared" si="57"/>
        <v>Norte</v>
      </c>
      <c r="J929" s="7" t="str">
        <f t="shared" si="58"/>
        <v>BA</v>
      </c>
      <c r="K929" t="str">
        <f t="shared" si="59"/>
        <v>71</v>
      </c>
    </row>
    <row r="930" spans="1:11">
      <c r="A930" s="11">
        <v>929</v>
      </c>
      <c r="B930" s="7" t="s">
        <v>230</v>
      </c>
      <c r="C930" s="7">
        <v>81992196763</v>
      </c>
      <c r="D930" s="7">
        <v>2</v>
      </c>
      <c r="E930" s="12">
        <v>44369</v>
      </c>
      <c r="F930" s="7" t="s">
        <v>40</v>
      </c>
      <c r="G930" s="7" t="s">
        <v>30</v>
      </c>
      <c r="H930" s="13">
        <f t="shared" si="56"/>
        <v>144</v>
      </c>
      <c r="I930" s="7" t="str">
        <f t="shared" si="57"/>
        <v>Sul</v>
      </c>
      <c r="J930" s="7" t="str">
        <f t="shared" si="58"/>
        <v>PE</v>
      </c>
      <c r="K930" t="str">
        <f t="shared" si="59"/>
        <v>81</v>
      </c>
    </row>
    <row r="931" spans="1:11">
      <c r="A931" s="11">
        <v>930</v>
      </c>
      <c r="B931" s="7" t="s">
        <v>448</v>
      </c>
      <c r="C931" s="7">
        <v>91975338084</v>
      </c>
      <c r="D931" s="7">
        <v>4</v>
      </c>
      <c r="E931" s="12">
        <v>44370</v>
      </c>
      <c r="F931" s="7" t="s">
        <v>14</v>
      </c>
      <c r="G931" s="7" t="s">
        <v>12</v>
      </c>
      <c r="H931" s="13">
        <f t="shared" si="56"/>
        <v>324</v>
      </c>
      <c r="I931" s="7" t="str">
        <f t="shared" si="57"/>
        <v>Norte</v>
      </c>
      <c r="J931" s="7" t="str">
        <f t="shared" si="58"/>
        <v>PA</v>
      </c>
      <c r="K931" t="str">
        <f t="shared" si="59"/>
        <v>91</v>
      </c>
    </row>
    <row r="932" spans="1:11">
      <c r="A932" s="11">
        <v>931</v>
      </c>
      <c r="B932" s="7" t="s">
        <v>57</v>
      </c>
      <c r="C932" s="7">
        <v>47984003566</v>
      </c>
      <c r="D932" s="7">
        <v>4</v>
      </c>
      <c r="E932" s="12">
        <v>44371</v>
      </c>
      <c r="F932" s="7" t="s">
        <v>18</v>
      </c>
      <c r="G932" s="7" t="s">
        <v>34</v>
      </c>
      <c r="H932" s="13">
        <f t="shared" si="56"/>
        <v>180</v>
      </c>
      <c r="I932" s="7" t="str">
        <f t="shared" si="57"/>
        <v>Norte</v>
      </c>
      <c r="J932" s="7" t="str">
        <f t="shared" si="58"/>
        <v>SC</v>
      </c>
      <c r="K932" t="str">
        <f t="shared" si="59"/>
        <v>47</v>
      </c>
    </row>
    <row r="933" spans="1:11">
      <c r="A933" s="11">
        <v>932</v>
      </c>
      <c r="B933" s="7" t="s">
        <v>449</v>
      </c>
      <c r="C933" s="7">
        <v>81981106320</v>
      </c>
      <c r="D933" s="7">
        <v>4</v>
      </c>
      <c r="E933" s="12">
        <v>44372</v>
      </c>
      <c r="F933" s="7" t="s">
        <v>16</v>
      </c>
      <c r="G933" s="7" t="s">
        <v>19</v>
      </c>
      <c r="H933" s="13">
        <f t="shared" si="56"/>
        <v>432</v>
      </c>
      <c r="I933" s="7" t="str">
        <f t="shared" si="57"/>
        <v>Norte</v>
      </c>
      <c r="J933" s="7" t="str">
        <f t="shared" si="58"/>
        <v>PE</v>
      </c>
      <c r="K933" t="str">
        <f t="shared" si="59"/>
        <v>81</v>
      </c>
    </row>
    <row r="934" spans="1:11">
      <c r="A934" s="11">
        <v>933</v>
      </c>
      <c r="B934" s="7" t="s">
        <v>450</v>
      </c>
      <c r="C934" s="7">
        <v>21999693418</v>
      </c>
      <c r="D934" s="7">
        <v>3</v>
      </c>
      <c r="E934" s="12">
        <v>44372</v>
      </c>
      <c r="F934" s="7" t="s">
        <v>36</v>
      </c>
      <c r="G934" s="7" t="s">
        <v>12</v>
      </c>
      <c r="H934" s="13">
        <f t="shared" si="56"/>
        <v>67.5</v>
      </c>
      <c r="I934" s="7" t="str">
        <f t="shared" si="57"/>
        <v>Norte</v>
      </c>
      <c r="J934" s="7" t="str">
        <f t="shared" si="58"/>
        <v>RJ</v>
      </c>
      <c r="K934" t="str">
        <f t="shared" si="59"/>
        <v>21</v>
      </c>
    </row>
    <row r="935" spans="1:11">
      <c r="A935" s="11">
        <v>934</v>
      </c>
      <c r="B935" s="7" t="s">
        <v>98</v>
      </c>
      <c r="C935" s="7">
        <v>31971662530</v>
      </c>
      <c r="D935" s="7">
        <v>6</v>
      </c>
      <c r="E935" s="12">
        <v>44372</v>
      </c>
      <c r="F935" s="7" t="s">
        <v>63</v>
      </c>
      <c r="G935" s="7" t="s">
        <v>21</v>
      </c>
      <c r="H935" s="13">
        <f t="shared" si="56"/>
        <v>540</v>
      </c>
      <c r="I935" s="7" t="str">
        <f t="shared" si="57"/>
        <v>Sul</v>
      </c>
      <c r="J935" s="7" t="str">
        <f t="shared" si="58"/>
        <v>MG</v>
      </c>
      <c r="K935" t="str">
        <f t="shared" si="59"/>
        <v>31</v>
      </c>
    </row>
    <row r="936" spans="1:11">
      <c r="A936" s="11">
        <v>935</v>
      </c>
      <c r="B936" s="7" t="s">
        <v>451</v>
      </c>
      <c r="C936" s="7">
        <v>71964330396</v>
      </c>
      <c r="D936" s="7">
        <v>3</v>
      </c>
      <c r="E936" s="12">
        <v>44372</v>
      </c>
      <c r="F936" s="7" t="s">
        <v>40</v>
      </c>
      <c r="G936" s="7" t="s">
        <v>12</v>
      </c>
      <c r="H936" s="13">
        <f t="shared" si="56"/>
        <v>216</v>
      </c>
      <c r="I936" s="7" t="str">
        <f t="shared" si="57"/>
        <v>Sul</v>
      </c>
      <c r="J936" s="7" t="str">
        <f t="shared" si="58"/>
        <v>BA</v>
      </c>
      <c r="K936" t="str">
        <f t="shared" si="59"/>
        <v>71</v>
      </c>
    </row>
    <row r="937" spans="1:11">
      <c r="A937" s="11">
        <v>936</v>
      </c>
      <c r="B937" s="7" t="s">
        <v>67</v>
      </c>
      <c r="C937" s="7">
        <v>19971443102</v>
      </c>
      <c r="D937" s="7">
        <v>2</v>
      </c>
      <c r="E937" s="12">
        <v>44372</v>
      </c>
      <c r="F937" s="7" t="s">
        <v>44</v>
      </c>
      <c r="G937" s="7" t="s">
        <v>30</v>
      </c>
      <c r="H937" s="13">
        <f t="shared" si="56"/>
        <v>90</v>
      </c>
      <c r="I937" s="7" t="str">
        <f t="shared" si="57"/>
        <v>Sul</v>
      </c>
      <c r="J937" s="7" t="str">
        <f t="shared" si="58"/>
        <v>SP</v>
      </c>
      <c r="K937" t="str">
        <f t="shared" si="59"/>
        <v>19</v>
      </c>
    </row>
    <row r="938" spans="1:11">
      <c r="A938" s="11">
        <v>937</v>
      </c>
      <c r="B938" s="7" t="s">
        <v>15</v>
      </c>
      <c r="C938" s="7">
        <v>41992620806</v>
      </c>
      <c r="D938" s="7">
        <v>3</v>
      </c>
      <c r="E938" s="12">
        <v>44373</v>
      </c>
      <c r="F938" s="7" t="s">
        <v>55</v>
      </c>
      <c r="G938" s="7" t="s">
        <v>19</v>
      </c>
      <c r="H938" s="13">
        <f t="shared" si="56"/>
        <v>67.5</v>
      </c>
      <c r="I938" s="7" t="str">
        <f t="shared" si="57"/>
        <v>Norte</v>
      </c>
      <c r="J938" s="7" t="str">
        <f t="shared" si="58"/>
        <v>PR</v>
      </c>
      <c r="K938" t="str">
        <f t="shared" si="59"/>
        <v>41</v>
      </c>
    </row>
    <row r="939" spans="1:11">
      <c r="A939" s="11">
        <v>938</v>
      </c>
      <c r="B939" s="7" t="s">
        <v>353</v>
      </c>
      <c r="C939" s="7">
        <v>16999627976</v>
      </c>
      <c r="D939" s="7">
        <v>3</v>
      </c>
      <c r="E939" s="12">
        <v>44373</v>
      </c>
      <c r="F939" s="7" t="s">
        <v>16</v>
      </c>
      <c r="G939" s="7" t="s">
        <v>28</v>
      </c>
      <c r="H939" s="13">
        <f t="shared" si="56"/>
        <v>324</v>
      </c>
      <c r="I939" s="7" t="str">
        <f t="shared" si="57"/>
        <v>Norte</v>
      </c>
      <c r="J939" s="7" t="str">
        <f t="shared" si="58"/>
        <v>SP</v>
      </c>
      <c r="K939" t="str">
        <f t="shared" si="59"/>
        <v>16</v>
      </c>
    </row>
    <row r="940" spans="1:11">
      <c r="A940" s="11">
        <v>939</v>
      </c>
      <c r="B940" s="7" t="s">
        <v>150</v>
      </c>
      <c r="C940" s="7">
        <v>71968629926</v>
      </c>
      <c r="D940" s="7">
        <v>3</v>
      </c>
      <c r="E940" s="12">
        <v>44374</v>
      </c>
      <c r="F940" s="7" t="s">
        <v>11</v>
      </c>
      <c r="G940" s="7" t="s">
        <v>34</v>
      </c>
      <c r="H940" s="13">
        <f t="shared" si="56"/>
        <v>67.5</v>
      </c>
      <c r="I940" s="7" t="str">
        <f t="shared" si="57"/>
        <v>Sul</v>
      </c>
      <c r="J940" s="7" t="str">
        <f t="shared" si="58"/>
        <v>BA</v>
      </c>
      <c r="K940" t="str">
        <f t="shared" si="59"/>
        <v>71</v>
      </c>
    </row>
    <row r="941" spans="1:11">
      <c r="A941" s="11">
        <v>940</v>
      </c>
      <c r="B941" s="7" t="s">
        <v>70</v>
      </c>
      <c r="C941" s="7">
        <v>21997159079</v>
      </c>
      <c r="D941" s="7">
        <v>2</v>
      </c>
      <c r="E941" s="12">
        <v>44374</v>
      </c>
      <c r="F941" s="7" t="s">
        <v>14</v>
      </c>
      <c r="G941" s="7" t="s">
        <v>19</v>
      </c>
      <c r="H941" s="13">
        <f t="shared" si="56"/>
        <v>162</v>
      </c>
      <c r="I941" s="7" t="str">
        <f t="shared" si="57"/>
        <v>Norte</v>
      </c>
      <c r="J941" s="7" t="str">
        <f t="shared" si="58"/>
        <v>RJ</v>
      </c>
      <c r="K941" t="str">
        <f t="shared" si="59"/>
        <v>21</v>
      </c>
    </row>
    <row r="942" spans="1:11">
      <c r="A942" s="11">
        <v>941</v>
      </c>
      <c r="B942" s="7" t="s">
        <v>102</v>
      </c>
      <c r="C942" s="7">
        <v>31975488601</v>
      </c>
      <c r="D942" s="7">
        <v>2</v>
      </c>
      <c r="E942" s="12">
        <v>44374</v>
      </c>
      <c r="F942" s="7" t="s">
        <v>16</v>
      </c>
      <c r="G942" s="7" t="s">
        <v>19</v>
      </c>
      <c r="H942" s="13">
        <f t="shared" si="56"/>
        <v>216</v>
      </c>
      <c r="I942" s="7" t="str">
        <f t="shared" si="57"/>
        <v>Norte</v>
      </c>
      <c r="J942" s="7" t="str">
        <f t="shared" si="58"/>
        <v>MG</v>
      </c>
      <c r="K942" t="str">
        <f t="shared" si="59"/>
        <v>31</v>
      </c>
    </row>
    <row r="943" spans="1:11">
      <c r="A943" s="11">
        <v>942</v>
      </c>
      <c r="B943" s="7" t="s">
        <v>59</v>
      </c>
      <c r="C943" s="7">
        <v>31968050914</v>
      </c>
      <c r="D943" s="7">
        <v>2</v>
      </c>
      <c r="E943" s="12">
        <v>44374</v>
      </c>
      <c r="F943" s="7" t="s">
        <v>11</v>
      </c>
      <c r="G943" s="7" t="s">
        <v>28</v>
      </c>
      <c r="H943" s="13">
        <f t="shared" si="56"/>
        <v>45</v>
      </c>
      <c r="I943" s="7" t="str">
        <f t="shared" si="57"/>
        <v>Sul</v>
      </c>
      <c r="J943" s="7" t="str">
        <f t="shared" si="58"/>
        <v>MG</v>
      </c>
      <c r="K943" t="str">
        <f t="shared" si="59"/>
        <v>31</v>
      </c>
    </row>
    <row r="944" spans="1:11">
      <c r="A944" s="11">
        <v>943</v>
      </c>
      <c r="B944" s="7" t="s">
        <v>434</v>
      </c>
      <c r="C944" s="7">
        <v>91988584947</v>
      </c>
      <c r="D944" s="7">
        <v>2</v>
      </c>
      <c r="E944" s="12">
        <v>44375</v>
      </c>
      <c r="F944" s="7" t="s">
        <v>11</v>
      </c>
      <c r="G944" s="7" t="s">
        <v>30</v>
      </c>
      <c r="H944" s="13">
        <f t="shared" si="56"/>
        <v>45</v>
      </c>
      <c r="I944" s="7" t="str">
        <f t="shared" si="57"/>
        <v>Sul</v>
      </c>
      <c r="J944" s="7" t="str">
        <f t="shared" si="58"/>
        <v>PA</v>
      </c>
      <c r="K944" t="str">
        <f t="shared" si="59"/>
        <v>91</v>
      </c>
    </row>
    <row r="945" spans="1:11">
      <c r="A945" s="11">
        <v>944</v>
      </c>
      <c r="B945" s="7" t="s">
        <v>169</v>
      </c>
      <c r="C945" s="7">
        <v>31972520353</v>
      </c>
      <c r="D945" s="7">
        <v>3</v>
      </c>
      <c r="E945" s="12">
        <v>44375</v>
      </c>
      <c r="F945" s="7" t="s">
        <v>16</v>
      </c>
      <c r="G945" s="7" t="s">
        <v>30</v>
      </c>
      <c r="H945" s="13">
        <f t="shared" si="56"/>
        <v>324</v>
      </c>
      <c r="I945" s="7" t="str">
        <f t="shared" si="57"/>
        <v>Norte</v>
      </c>
      <c r="J945" s="7" t="str">
        <f t="shared" si="58"/>
        <v>MG</v>
      </c>
      <c r="K945" t="str">
        <f t="shared" si="59"/>
        <v>31</v>
      </c>
    </row>
    <row r="946" spans="1:11">
      <c r="A946" s="11">
        <v>945</v>
      </c>
      <c r="B946" s="7" t="s">
        <v>452</v>
      </c>
      <c r="C946" s="7">
        <v>41971846149</v>
      </c>
      <c r="D946" s="7">
        <v>1</v>
      </c>
      <c r="E946" s="12">
        <v>44375</v>
      </c>
      <c r="F946" s="7" t="s">
        <v>14</v>
      </c>
      <c r="G946" s="7" t="s">
        <v>30</v>
      </c>
      <c r="H946" s="13">
        <f t="shared" si="56"/>
        <v>90</v>
      </c>
      <c r="I946" s="7" t="str">
        <f t="shared" si="57"/>
        <v>Norte</v>
      </c>
      <c r="J946" s="7" t="str">
        <f t="shared" si="58"/>
        <v>PR</v>
      </c>
      <c r="K946" t="str">
        <f t="shared" si="59"/>
        <v>41</v>
      </c>
    </row>
    <row r="947" spans="1:11">
      <c r="A947" s="11">
        <v>946</v>
      </c>
      <c r="B947" s="7" t="s">
        <v>88</v>
      </c>
      <c r="C947" s="7">
        <v>31993836454</v>
      </c>
      <c r="D947" s="7">
        <v>3</v>
      </c>
      <c r="E947" s="12">
        <v>44375</v>
      </c>
      <c r="F947" s="7" t="s">
        <v>11</v>
      </c>
      <c r="G947" s="7" t="s">
        <v>12</v>
      </c>
      <c r="H947" s="13">
        <f t="shared" si="56"/>
        <v>67.5</v>
      </c>
      <c r="I947" s="7" t="str">
        <f t="shared" si="57"/>
        <v>Sul</v>
      </c>
      <c r="J947" s="7" t="str">
        <f t="shared" si="58"/>
        <v>MG</v>
      </c>
      <c r="K947" t="str">
        <f t="shared" si="59"/>
        <v>31</v>
      </c>
    </row>
    <row r="948" spans="1:11">
      <c r="A948" s="11">
        <v>947</v>
      </c>
      <c r="B948" s="7" t="s">
        <v>89</v>
      </c>
      <c r="C948" s="7">
        <v>51988694454</v>
      </c>
      <c r="D948" s="7">
        <v>3</v>
      </c>
      <c r="E948" s="12">
        <v>44376</v>
      </c>
      <c r="F948" s="7" t="s">
        <v>14</v>
      </c>
      <c r="G948" s="7" t="s">
        <v>12</v>
      </c>
      <c r="H948" s="13">
        <f t="shared" si="56"/>
        <v>243</v>
      </c>
      <c r="I948" s="7" t="str">
        <f t="shared" si="57"/>
        <v>Norte</v>
      </c>
      <c r="J948" s="7" t="str">
        <f t="shared" si="58"/>
        <v>RS</v>
      </c>
      <c r="K948" t="str">
        <f t="shared" si="59"/>
        <v>51</v>
      </c>
    </row>
    <row r="949" spans="1:11">
      <c r="A949" s="11">
        <v>948</v>
      </c>
      <c r="B949" s="7" t="s">
        <v>46</v>
      </c>
      <c r="C949" s="7">
        <v>21996485755</v>
      </c>
      <c r="D949" s="7">
        <v>10</v>
      </c>
      <c r="E949" s="12">
        <v>44376</v>
      </c>
      <c r="F949" s="7" t="s">
        <v>27</v>
      </c>
      <c r="G949" s="7" t="s">
        <v>19</v>
      </c>
      <c r="H949" s="13">
        <f t="shared" si="56"/>
        <v>900</v>
      </c>
      <c r="I949" s="7" t="str">
        <f t="shared" si="57"/>
        <v>Norte</v>
      </c>
      <c r="J949" s="7" t="str">
        <f t="shared" si="58"/>
        <v>RJ</v>
      </c>
      <c r="K949" t="str">
        <f t="shared" si="59"/>
        <v>21</v>
      </c>
    </row>
    <row r="950" spans="1:11">
      <c r="A950" s="11">
        <v>949</v>
      </c>
      <c r="B950" s="7" t="s">
        <v>78</v>
      </c>
      <c r="C950" s="7">
        <v>41979662013</v>
      </c>
      <c r="D950" s="7">
        <v>1</v>
      </c>
      <c r="E950" s="12">
        <v>44377</v>
      </c>
      <c r="F950" s="7" t="s">
        <v>11</v>
      </c>
      <c r="G950" s="7" t="s">
        <v>34</v>
      </c>
      <c r="H950" s="13">
        <f t="shared" si="56"/>
        <v>25</v>
      </c>
      <c r="I950" s="7" t="str">
        <f t="shared" si="57"/>
        <v>Sul</v>
      </c>
      <c r="J950" s="7" t="str">
        <f t="shared" si="58"/>
        <v>PR</v>
      </c>
      <c r="K950" t="str">
        <f t="shared" si="59"/>
        <v>41</v>
      </c>
    </row>
    <row r="951" spans="1:11">
      <c r="A951" s="11">
        <v>950</v>
      </c>
      <c r="B951" s="7" t="s">
        <v>434</v>
      </c>
      <c r="C951" s="7">
        <v>21999977681</v>
      </c>
      <c r="D951" s="7">
        <v>1</v>
      </c>
      <c r="E951" s="12">
        <v>44377</v>
      </c>
      <c r="F951" s="7" t="s">
        <v>14</v>
      </c>
      <c r="G951" s="7" t="s">
        <v>34</v>
      </c>
      <c r="H951" s="13">
        <f t="shared" si="56"/>
        <v>90</v>
      </c>
      <c r="I951" s="7" t="str">
        <f t="shared" si="57"/>
        <v>Norte</v>
      </c>
      <c r="J951" s="7" t="str">
        <f t="shared" si="58"/>
        <v>RJ</v>
      </c>
      <c r="K951" t="str">
        <f t="shared" si="59"/>
        <v>21</v>
      </c>
    </row>
    <row r="952" spans="1:11">
      <c r="A952" s="11">
        <v>951</v>
      </c>
      <c r="B952" s="7" t="s">
        <v>12</v>
      </c>
      <c r="C952" s="7">
        <v>21998563149</v>
      </c>
      <c r="D952" s="7">
        <v>7</v>
      </c>
      <c r="E952" s="12">
        <v>44377</v>
      </c>
      <c r="F952" s="7" t="s">
        <v>18</v>
      </c>
      <c r="G952" s="7" t="s">
        <v>12</v>
      </c>
      <c r="H952" s="13">
        <f t="shared" si="56"/>
        <v>315</v>
      </c>
      <c r="I952" s="7" t="str">
        <f t="shared" si="57"/>
        <v>Norte</v>
      </c>
      <c r="J952" s="7" t="str">
        <f t="shared" si="58"/>
        <v>RJ</v>
      </c>
      <c r="K952" t="str">
        <f t="shared" si="59"/>
        <v>21</v>
      </c>
    </row>
    <row r="953" spans="1:11">
      <c r="A953" s="11">
        <v>952</v>
      </c>
      <c r="B953" s="7" t="s">
        <v>80</v>
      </c>
      <c r="C953" s="7">
        <v>41980862317</v>
      </c>
      <c r="D953" s="7">
        <v>5</v>
      </c>
      <c r="E953" s="12">
        <v>44377</v>
      </c>
      <c r="F953" s="7" t="s">
        <v>63</v>
      </c>
      <c r="G953" s="7" t="s">
        <v>12</v>
      </c>
      <c r="H953" s="13">
        <f t="shared" si="56"/>
        <v>450</v>
      </c>
      <c r="I953" s="7" t="str">
        <f t="shared" si="57"/>
        <v>Sul</v>
      </c>
      <c r="J953" s="7" t="str">
        <f t="shared" si="58"/>
        <v>PR</v>
      </c>
      <c r="K953" t="str">
        <f t="shared" si="59"/>
        <v>41</v>
      </c>
    </row>
    <row r="954" spans="1:11">
      <c r="A954" s="11">
        <v>953</v>
      </c>
      <c r="B954" s="7" t="s">
        <v>61</v>
      </c>
      <c r="C954" s="7">
        <v>21999590907</v>
      </c>
      <c r="D954" s="7">
        <v>1</v>
      </c>
      <c r="E954" s="12">
        <v>44377</v>
      </c>
      <c r="F954" s="7" t="s">
        <v>55</v>
      </c>
      <c r="G954" s="7" t="s">
        <v>19</v>
      </c>
      <c r="H954" s="13">
        <f t="shared" si="56"/>
        <v>25</v>
      </c>
      <c r="I954" s="7" t="str">
        <f t="shared" si="57"/>
        <v>Norte</v>
      </c>
      <c r="J954" s="7" t="str">
        <f t="shared" si="58"/>
        <v>RJ</v>
      </c>
      <c r="K954" t="str">
        <f t="shared" si="59"/>
        <v>21</v>
      </c>
    </row>
    <row r="955" spans="1:11">
      <c r="A955" s="11">
        <v>954</v>
      </c>
      <c r="B955" s="7" t="s">
        <v>21</v>
      </c>
      <c r="C955" s="7">
        <v>21996012184</v>
      </c>
      <c r="D955" s="7">
        <v>3</v>
      </c>
      <c r="E955" s="12">
        <v>44378</v>
      </c>
      <c r="F955" s="7" t="s">
        <v>11</v>
      </c>
      <c r="G955" s="7" t="s">
        <v>34</v>
      </c>
      <c r="H955" s="13">
        <f t="shared" si="56"/>
        <v>67.5</v>
      </c>
      <c r="I955" s="7" t="str">
        <f t="shared" si="57"/>
        <v>Sul</v>
      </c>
      <c r="J955" s="7" t="str">
        <f t="shared" si="58"/>
        <v>RJ</v>
      </c>
      <c r="K955" t="str">
        <f t="shared" si="59"/>
        <v>21</v>
      </c>
    </row>
    <row r="956" spans="1:11">
      <c r="A956" s="11">
        <v>955</v>
      </c>
      <c r="B956" s="7" t="s">
        <v>383</v>
      </c>
      <c r="C956" s="7">
        <v>51990584103</v>
      </c>
      <c r="D956" s="7">
        <v>1</v>
      </c>
      <c r="E956" s="12">
        <v>44378</v>
      </c>
      <c r="F956" s="7" t="s">
        <v>11</v>
      </c>
      <c r="G956" s="7" t="s">
        <v>12</v>
      </c>
      <c r="H956" s="13">
        <f t="shared" si="56"/>
        <v>25</v>
      </c>
      <c r="I956" s="7" t="str">
        <f t="shared" si="57"/>
        <v>Sul</v>
      </c>
      <c r="J956" s="7" t="str">
        <f t="shared" si="58"/>
        <v>RS</v>
      </c>
      <c r="K956" t="str">
        <f t="shared" si="59"/>
        <v>51</v>
      </c>
    </row>
    <row r="957" spans="1:11">
      <c r="A957" s="11">
        <v>956</v>
      </c>
      <c r="B957" s="7" t="s">
        <v>453</v>
      </c>
      <c r="C957" s="7">
        <v>85987346738</v>
      </c>
      <c r="D957" s="7">
        <v>1</v>
      </c>
      <c r="E957" s="12">
        <v>44378</v>
      </c>
      <c r="F957" s="7" t="s">
        <v>14</v>
      </c>
      <c r="G957" s="7" t="s">
        <v>19</v>
      </c>
      <c r="H957" s="13">
        <f t="shared" si="56"/>
        <v>90</v>
      </c>
      <c r="I957" s="7" t="str">
        <f t="shared" si="57"/>
        <v>Norte</v>
      </c>
      <c r="J957" s="7" t="str">
        <f t="shared" si="58"/>
        <v>CE</v>
      </c>
      <c r="K957" t="str">
        <f t="shared" si="59"/>
        <v>85</v>
      </c>
    </row>
    <row r="958" spans="1:11">
      <c r="A958" s="11">
        <v>957</v>
      </c>
      <c r="B958" s="7" t="s">
        <v>454</v>
      </c>
      <c r="C958" s="7">
        <v>61964985513</v>
      </c>
      <c r="D958" s="7">
        <v>1</v>
      </c>
      <c r="E958" s="12">
        <v>44378</v>
      </c>
      <c r="F958" s="7" t="s">
        <v>25</v>
      </c>
      <c r="G958" s="7" t="s">
        <v>28</v>
      </c>
      <c r="H958" s="13">
        <f t="shared" si="56"/>
        <v>35</v>
      </c>
      <c r="I958" s="7" t="str">
        <f t="shared" si="57"/>
        <v>Norte</v>
      </c>
      <c r="J958" s="7" t="str">
        <f t="shared" si="58"/>
        <v>DF</v>
      </c>
      <c r="K958" t="str">
        <f t="shared" si="59"/>
        <v>61</v>
      </c>
    </row>
    <row r="959" spans="1:11">
      <c r="A959" s="11">
        <v>958</v>
      </c>
      <c r="B959" s="7" t="s">
        <v>257</v>
      </c>
      <c r="C959" s="7">
        <v>31983708525</v>
      </c>
      <c r="D959" s="7">
        <v>4</v>
      </c>
      <c r="E959" s="12">
        <v>44378</v>
      </c>
      <c r="F959" s="7" t="s">
        <v>36</v>
      </c>
      <c r="G959" s="7" t="s">
        <v>19</v>
      </c>
      <c r="H959" s="13">
        <f t="shared" si="56"/>
        <v>90</v>
      </c>
      <c r="I959" s="7" t="str">
        <f t="shared" si="57"/>
        <v>Norte</v>
      </c>
      <c r="J959" s="7" t="str">
        <f t="shared" si="58"/>
        <v>MG</v>
      </c>
      <c r="K959" t="str">
        <f t="shared" si="59"/>
        <v>31</v>
      </c>
    </row>
    <row r="960" spans="1:11">
      <c r="A960" s="11">
        <v>959</v>
      </c>
      <c r="B960" s="7" t="s">
        <v>258</v>
      </c>
      <c r="C960" s="7">
        <v>31985099524</v>
      </c>
      <c r="D960" s="7">
        <v>1</v>
      </c>
      <c r="E960" s="12">
        <v>44378</v>
      </c>
      <c r="F960" s="7" t="s">
        <v>53</v>
      </c>
      <c r="G960" s="7" t="s">
        <v>12</v>
      </c>
      <c r="H960" s="13">
        <f t="shared" si="56"/>
        <v>25</v>
      </c>
      <c r="I960" s="7" t="str">
        <f t="shared" si="57"/>
        <v>Norte</v>
      </c>
      <c r="J960" s="7" t="str">
        <f t="shared" si="58"/>
        <v>MG</v>
      </c>
      <c r="K960" t="str">
        <f t="shared" si="59"/>
        <v>31</v>
      </c>
    </row>
    <row r="961" spans="1:11">
      <c r="A961" s="11">
        <v>960</v>
      </c>
      <c r="B961" s="7" t="s">
        <v>90</v>
      </c>
      <c r="C961" s="7">
        <v>51987302317</v>
      </c>
      <c r="D961" s="7">
        <v>3</v>
      </c>
      <c r="E961" s="12">
        <v>44379</v>
      </c>
      <c r="F961" s="7" t="s">
        <v>11</v>
      </c>
      <c r="G961" s="7" t="s">
        <v>12</v>
      </c>
      <c r="H961" s="13">
        <f t="shared" si="56"/>
        <v>67.5</v>
      </c>
      <c r="I961" s="7" t="str">
        <f t="shared" si="57"/>
        <v>Sul</v>
      </c>
      <c r="J961" s="7" t="str">
        <f t="shared" si="58"/>
        <v>RS</v>
      </c>
      <c r="K961" t="str">
        <f t="shared" si="59"/>
        <v>51</v>
      </c>
    </row>
    <row r="962" spans="1:11">
      <c r="A962" s="11">
        <v>961</v>
      </c>
      <c r="B962" s="7" t="s">
        <v>455</v>
      </c>
      <c r="C962" s="7">
        <v>19983582112</v>
      </c>
      <c r="D962" s="7">
        <v>2</v>
      </c>
      <c r="E962" s="12">
        <v>44379</v>
      </c>
      <c r="F962" s="7" t="s">
        <v>38</v>
      </c>
      <c r="G962" s="7" t="s">
        <v>19</v>
      </c>
      <c r="H962" s="13">
        <f t="shared" ref="H962:H1025" si="60">D962*VLOOKUP(F962,tabela_passeio,3,FALSE)*IF(D962&gt;1,90%,100%)</f>
        <v>90</v>
      </c>
      <c r="I962" s="7" t="str">
        <f t="shared" ref="I962:I1025" si="61">VLOOKUP(F962,tabela_passeio,2,FALSE)</f>
        <v>Sul</v>
      </c>
      <c r="J962" s="7" t="str">
        <f t="shared" ref="J962:J1025" si="62">VLOOKUP(LEFT(C962,2)*1,tabela_DDD,3,FALSE)</f>
        <v>SP</v>
      </c>
      <c r="K962" t="str">
        <f t="shared" si="59"/>
        <v>19</v>
      </c>
    </row>
    <row r="963" spans="1:11">
      <c r="A963" s="11">
        <v>962</v>
      </c>
      <c r="B963" s="7" t="s">
        <v>456</v>
      </c>
      <c r="C963" s="7">
        <v>71980831962</v>
      </c>
      <c r="D963" s="7">
        <v>3</v>
      </c>
      <c r="E963" s="12">
        <v>44379</v>
      </c>
      <c r="F963" s="7" t="s">
        <v>23</v>
      </c>
      <c r="G963" s="7" t="s">
        <v>30</v>
      </c>
      <c r="H963" s="13">
        <f t="shared" si="60"/>
        <v>243</v>
      </c>
      <c r="I963" s="7" t="str">
        <f t="shared" si="61"/>
        <v>Sul</v>
      </c>
      <c r="J963" s="7" t="str">
        <f t="shared" si="62"/>
        <v>BA</v>
      </c>
      <c r="K963" t="str">
        <f t="shared" ref="K963:K1026" si="63">LEFT(C963,2)</f>
        <v>71</v>
      </c>
    </row>
    <row r="964" spans="1:11">
      <c r="A964" s="11">
        <v>963</v>
      </c>
      <c r="B964" s="7" t="s">
        <v>62</v>
      </c>
      <c r="C964" s="7">
        <v>34991983229</v>
      </c>
      <c r="D964" s="7">
        <v>3</v>
      </c>
      <c r="E964" s="12">
        <v>44380</v>
      </c>
      <c r="F964" s="7" t="s">
        <v>11</v>
      </c>
      <c r="G964" s="7" t="s">
        <v>19</v>
      </c>
      <c r="H964" s="13">
        <f t="shared" si="60"/>
        <v>67.5</v>
      </c>
      <c r="I964" s="7" t="str">
        <f t="shared" si="61"/>
        <v>Sul</v>
      </c>
      <c r="J964" s="7" t="str">
        <f t="shared" si="62"/>
        <v>MG</v>
      </c>
      <c r="K964" t="str">
        <f t="shared" si="63"/>
        <v>34</v>
      </c>
    </row>
    <row r="965" spans="1:11">
      <c r="A965" s="11">
        <v>964</v>
      </c>
      <c r="B965" s="7" t="s">
        <v>457</v>
      </c>
      <c r="C965" s="7">
        <v>31987223049</v>
      </c>
      <c r="D965" s="7">
        <v>4</v>
      </c>
      <c r="E965" s="12">
        <v>44380</v>
      </c>
      <c r="F965" s="7" t="s">
        <v>18</v>
      </c>
      <c r="G965" s="7" t="s">
        <v>34</v>
      </c>
      <c r="H965" s="13">
        <f t="shared" si="60"/>
        <v>180</v>
      </c>
      <c r="I965" s="7" t="str">
        <f t="shared" si="61"/>
        <v>Norte</v>
      </c>
      <c r="J965" s="7" t="str">
        <f t="shared" si="62"/>
        <v>MG</v>
      </c>
      <c r="K965" t="str">
        <f t="shared" si="63"/>
        <v>31</v>
      </c>
    </row>
    <row r="966" spans="1:11">
      <c r="A966" s="11">
        <v>965</v>
      </c>
      <c r="B966" s="7" t="s">
        <v>458</v>
      </c>
      <c r="C966" s="7">
        <v>41966507595</v>
      </c>
      <c r="D966" s="7">
        <v>4</v>
      </c>
      <c r="E966" s="12">
        <v>44380</v>
      </c>
      <c r="F966" s="7" t="s">
        <v>11</v>
      </c>
      <c r="G966" s="7" t="s">
        <v>30</v>
      </c>
      <c r="H966" s="13">
        <f t="shared" si="60"/>
        <v>90</v>
      </c>
      <c r="I966" s="7" t="str">
        <f t="shared" si="61"/>
        <v>Sul</v>
      </c>
      <c r="J966" s="7" t="str">
        <f t="shared" si="62"/>
        <v>PR</v>
      </c>
      <c r="K966" t="str">
        <f t="shared" si="63"/>
        <v>41</v>
      </c>
    </row>
    <row r="967" spans="1:11">
      <c r="A967" s="11">
        <v>966</v>
      </c>
      <c r="B967" s="7" t="s">
        <v>459</v>
      </c>
      <c r="C967" s="7">
        <v>41964996519</v>
      </c>
      <c r="D967" s="7">
        <v>4</v>
      </c>
      <c r="E967" s="12">
        <v>44380</v>
      </c>
      <c r="F967" s="7" t="s">
        <v>23</v>
      </c>
      <c r="G967" s="7" t="s">
        <v>30</v>
      </c>
      <c r="H967" s="13">
        <f t="shared" si="60"/>
        <v>324</v>
      </c>
      <c r="I967" s="7" t="str">
        <f t="shared" si="61"/>
        <v>Sul</v>
      </c>
      <c r="J967" s="7" t="str">
        <f t="shared" si="62"/>
        <v>PR</v>
      </c>
      <c r="K967" t="str">
        <f t="shared" si="63"/>
        <v>41</v>
      </c>
    </row>
    <row r="968" spans="1:11">
      <c r="A968" s="11">
        <v>967</v>
      </c>
      <c r="B968" s="7" t="s">
        <v>456</v>
      </c>
      <c r="C968" s="7">
        <v>19987214839</v>
      </c>
      <c r="D968" s="7">
        <v>3</v>
      </c>
      <c r="E968" s="12">
        <v>44381</v>
      </c>
      <c r="F968" s="7" t="s">
        <v>18</v>
      </c>
      <c r="G968" s="7" t="s">
        <v>34</v>
      </c>
      <c r="H968" s="13">
        <f t="shared" si="60"/>
        <v>135</v>
      </c>
      <c r="I968" s="7" t="str">
        <f t="shared" si="61"/>
        <v>Norte</v>
      </c>
      <c r="J968" s="7" t="str">
        <f t="shared" si="62"/>
        <v>SP</v>
      </c>
      <c r="K968" t="str">
        <f t="shared" si="63"/>
        <v>19</v>
      </c>
    </row>
    <row r="969" spans="1:11">
      <c r="A969" s="11">
        <v>968</v>
      </c>
      <c r="B969" s="7" t="s">
        <v>460</v>
      </c>
      <c r="C969" s="7">
        <v>61983172138</v>
      </c>
      <c r="D969" s="7">
        <v>2</v>
      </c>
      <c r="E969" s="12">
        <v>44381</v>
      </c>
      <c r="F969" s="7" t="s">
        <v>16</v>
      </c>
      <c r="G969" s="7" t="s">
        <v>12</v>
      </c>
      <c r="H969" s="13">
        <f t="shared" si="60"/>
        <v>216</v>
      </c>
      <c r="I969" s="7" t="str">
        <f t="shared" si="61"/>
        <v>Norte</v>
      </c>
      <c r="J969" s="7" t="str">
        <f t="shared" si="62"/>
        <v>DF</v>
      </c>
      <c r="K969" t="str">
        <f t="shared" si="63"/>
        <v>61</v>
      </c>
    </row>
    <row r="970" spans="1:11">
      <c r="A970" s="11">
        <v>969</v>
      </c>
      <c r="B970" s="7" t="s">
        <v>50</v>
      </c>
      <c r="C970" s="7">
        <v>71984486624</v>
      </c>
      <c r="D970" s="7">
        <v>3</v>
      </c>
      <c r="E970" s="12">
        <v>44381</v>
      </c>
      <c r="F970" s="7" t="s">
        <v>16</v>
      </c>
      <c r="G970" s="7" t="s">
        <v>34</v>
      </c>
      <c r="H970" s="13">
        <f t="shared" si="60"/>
        <v>324</v>
      </c>
      <c r="I970" s="7" t="str">
        <f t="shared" si="61"/>
        <v>Norte</v>
      </c>
      <c r="J970" s="7" t="str">
        <f t="shared" si="62"/>
        <v>BA</v>
      </c>
      <c r="K970" t="str">
        <f t="shared" si="63"/>
        <v>71</v>
      </c>
    </row>
    <row r="971" spans="1:11">
      <c r="A971" s="11">
        <v>970</v>
      </c>
      <c r="B971" s="7" t="s">
        <v>461</v>
      </c>
      <c r="C971" s="7">
        <v>61994862103</v>
      </c>
      <c r="D971" s="7">
        <v>4</v>
      </c>
      <c r="E971" s="12">
        <v>44382</v>
      </c>
      <c r="F971" s="7" t="s">
        <v>11</v>
      </c>
      <c r="G971" s="7" t="s">
        <v>12</v>
      </c>
      <c r="H971" s="13">
        <f t="shared" si="60"/>
        <v>90</v>
      </c>
      <c r="I971" s="7" t="str">
        <f t="shared" si="61"/>
        <v>Sul</v>
      </c>
      <c r="J971" s="7" t="str">
        <f t="shared" si="62"/>
        <v>DF</v>
      </c>
      <c r="K971" t="str">
        <f t="shared" si="63"/>
        <v>61</v>
      </c>
    </row>
    <row r="972" spans="1:11">
      <c r="A972" s="11">
        <v>971</v>
      </c>
      <c r="B972" s="7" t="s">
        <v>462</v>
      </c>
      <c r="C972" s="7">
        <v>91974515731</v>
      </c>
      <c r="D972" s="7">
        <v>2</v>
      </c>
      <c r="E972" s="12">
        <v>44382</v>
      </c>
      <c r="F972" s="7" t="s">
        <v>53</v>
      </c>
      <c r="G972" s="7" t="s">
        <v>28</v>
      </c>
      <c r="H972" s="13">
        <f t="shared" si="60"/>
        <v>45</v>
      </c>
      <c r="I972" s="7" t="str">
        <f t="shared" si="61"/>
        <v>Norte</v>
      </c>
      <c r="J972" s="7" t="str">
        <f t="shared" si="62"/>
        <v>PA</v>
      </c>
      <c r="K972" t="str">
        <f t="shared" si="63"/>
        <v>91</v>
      </c>
    </row>
    <row r="973" spans="1:11">
      <c r="A973" s="11">
        <v>972</v>
      </c>
      <c r="B973" s="7" t="s">
        <v>95</v>
      </c>
      <c r="C973" s="7">
        <v>81970032478</v>
      </c>
      <c r="D973" s="7">
        <v>2</v>
      </c>
      <c r="E973" s="12">
        <v>44382</v>
      </c>
      <c r="F973" s="7" t="s">
        <v>14</v>
      </c>
      <c r="G973" s="7" t="s">
        <v>19</v>
      </c>
      <c r="H973" s="13">
        <f t="shared" si="60"/>
        <v>162</v>
      </c>
      <c r="I973" s="7" t="str">
        <f t="shared" si="61"/>
        <v>Norte</v>
      </c>
      <c r="J973" s="7" t="str">
        <f t="shared" si="62"/>
        <v>PE</v>
      </c>
      <c r="K973" t="str">
        <f t="shared" si="63"/>
        <v>81</v>
      </c>
    </row>
    <row r="974" spans="1:11">
      <c r="A974" s="11">
        <v>973</v>
      </c>
      <c r="B974" s="7" t="s">
        <v>57</v>
      </c>
      <c r="C974" s="7">
        <v>71967334066</v>
      </c>
      <c r="D974" s="7">
        <v>4</v>
      </c>
      <c r="E974" s="12">
        <v>44382</v>
      </c>
      <c r="F974" s="7" t="s">
        <v>18</v>
      </c>
      <c r="G974" s="7" t="s">
        <v>34</v>
      </c>
      <c r="H974" s="13">
        <f t="shared" si="60"/>
        <v>180</v>
      </c>
      <c r="I974" s="7" t="str">
        <f t="shared" si="61"/>
        <v>Norte</v>
      </c>
      <c r="J974" s="7" t="str">
        <f t="shared" si="62"/>
        <v>BA</v>
      </c>
      <c r="K974" t="str">
        <f t="shared" si="63"/>
        <v>71</v>
      </c>
    </row>
    <row r="975" spans="1:11">
      <c r="A975" s="11">
        <v>974</v>
      </c>
      <c r="B975" s="7" t="s">
        <v>50</v>
      </c>
      <c r="C975" s="7">
        <v>51975398828</v>
      </c>
      <c r="D975" s="7">
        <v>3</v>
      </c>
      <c r="E975" s="12">
        <v>44382</v>
      </c>
      <c r="F975" s="7" t="s">
        <v>16</v>
      </c>
      <c r="G975" s="7" t="s">
        <v>19</v>
      </c>
      <c r="H975" s="13">
        <f t="shared" si="60"/>
        <v>324</v>
      </c>
      <c r="I975" s="7" t="str">
        <f t="shared" si="61"/>
        <v>Norte</v>
      </c>
      <c r="J975" s="7" t="str">
        <f t="shared" si="62"/>
        <v>RS</v>
      </c>
      <c r="K975" t="str">
        <f t="shared" si="63"/>
        <v>51</v>
      </c>
    </row>
    <row r="976" spans="1:11">
      <c r="A976" s="11">
        <v>975</v>
      </c>
      <c r="B976" s="7" t="s">
        <v>232</v>
      </c>
      <c r="C976" s="7">
        <v>31971534833</v>
      </c>
      <c r="D976" s="7">
        <v>3</v>
      </c>
      <c r="E976" s="12">
        <v>44383</v>
      </c>
      <c r="F976" s="7" t="s">
        <v>11</v>
      </c>
      <c r="G976" s="7" t="s">
        <v>34</v>
      </c>
      <c r="H976" s="13">
        <f t="shared" si="60"/>
        <v>67.5</v>
      </c>
      <c r="I976" s="7" t="str">
        <f t="shared" si="61"/>
        <v>Sul</v>
      </c>
      <c r="J976" s="7" t="str">
        <f t="shared" si="62"/>
        <v>MG</v>
      </c>
      <c r="K976" t="str">
        <f t="shared" si="63"/>
        <v>31</v>
      </c>
    </row>
    <row r="977" spans="1:11">
      <c r="A977" s="11">
        <v>976</v>
      </c>
      <c r="B977" s="7" t="s">
        <v>463</v>
      </c>
      <c r="C977" s="7">
        <v>85996165599</v>
      </c>
      <c r="D977" s="7">
        <v>4</v>
      </c>
      <c r="E977" s="12">
        <v>44383</v>
      </c>
      <c r="F977" s="7" t="s">
        <v>11</v>
      </c>
      <c r="G977" s="7" t="s">
        <v>19</v>
      </c>
      <c r="H977" s="13">
        <f t="shared" si="60"/>
        <v>90</v>
      </c>
      <c r="I977" s="7" t="str">
        <f t="shared" si="61"/>
        <v>Sul</v>
      </c>
      <c r="J977" s="7" t="str">
        <f t="shared" si="62"/>
        <v>CE</v>
      </c>
      <c r="K977" t="str">
        <f t="shared" si="63"/>
        <v>85</v>
      </c>
    </row>
    <row r="978" spans="1:11">
      <c r="A978" s="11">
        <v>977</v>
      </c>
      <c r="B978" s="7" t="s">
        <v>464</v>
      </c>
      <c r="C978" s="7">
        <v>44997168591</v>
      </c>
      <c r="D978" s="7">
        <v>2</v>
      </c>
      <c r="E978" s="12">
        <v>44383</v>
      </c>
      <c r="F978" s="7" t="s">
        <v>18</v>
      </c>
      <c r="G978" s="7" t="s">
        <v>34</v>
      </c>
      <c r="H978" s="13">
        <f t="shared" si="60"/>
        <v>90</v>
      </c>
      <c r="I978" s="7" t="str">
        <f t="shared" si="61"/>
        <v>Norte</v>
      </c>
      <c r="J978" s="7" t="str">
        <f t="shared" si="62"/>
        <v>PR</v>
      </c>
      <c r="K978" t="str">
        <f t="shared" si="63"/>
        <v>44</v>
      </c>
    </row>
    <row r="979" spans="1:11">
      <c r="A979" s="11">
        <v>978</v>
      </c>
      <c r="B979" s="7" t="s">
        <v>20</v>
      </c>
      <c r="C979" s="7">
        <v>71990057861</v>
      </c>
      <c r="D979" s="7">
        <v>4</v>
      </c>
      <c r="E979" s="12">
        <v>44383</v>
      </c>
      <c r="F979" s="7" t="s">
        <v>63</v>
      </c>
      <c r="G979" s="7" t="s">
        <v>30</v>
      </c>
      <c r="H979" s="13">
        <f t="shared" si="60"/>
        <v>360</v>
      </c>
      <c r="I979" s="7" t="str">
        <f t="shared" si="61"/>
        <v>Sul</v>
      </c>
      <c r="J979" s="7" t="str">
        <f t="shared" si="62"/>
        <v>BA</v>
      </c>
      <c r="K979" t="str">
        <f t="shared" si="63"/>
        <v>71</v>
      </c>
    </row>
    <row r="980" spans="1:11">
      <c r="A980" s="11">
        <v>979</v>
      </c>
      <c r="B980" s="7" t="s">
        <v>84</v>
      </c>
      <c r="C980" s="7">
        <v>11993188828</v>
      </c>
      <c r="D980" s="7">
        <v>2</v>
      </c>
      <c r="E980" s="12">
        <v>44383</v>
      </c>
      <c r="F980" s="7" t="s">
        <v>27</v>
      </c>
      <c r="G980" s="7" t="s">
        <v>12</v>
      </c>
      <c r="H980" s="13">
        <f t="shared" si="60"/>
        <v>180</v>
      </c>
      <c r="I980" s="7" t="str">
        <f t="shared" si="61"/>
        <v>Norte</v>
      </c>
      <c r="J980" s="7" t="str">
        <f t="shared" si="62"/>
        <v>SP</v>
      </c>
      <c r="K980" t="str">
        <f t="shared" si="63"/>
        <v>11</v>
      </c>
    </row>
    <row r="981" spans="1:11">
      <c r="A981" s="11">
        <v>980</v>
      </c>
      <c r="B981" s="7" t="s">
        <v>48</v>
      </c>
      <c r="C981" s="7">
        <v>21999449655</v>
      </c>
      <c r="D981" s="7">
        <v>2</v>
      </c>
      <c r="E981" s="12">
        <v>44383</v>
      </c>
      <c r="F981" s="7" t="s">
        <v>25</v>
      </c>
      <c r="G981" s="7" t="s">
        <v>19</v>
      </c>
      <c r="H981" s="13">
        <f t="shared" si="60"/>
        <v>63</v>
      </c>
      <c r="I981" s="7" t="str">
        <f t="shared" si="61"/>
        <v>Norte</v>
      </c>
      <c r="J981" s="7" t="str">
        <f t="shared" si="62"/>
        <v>RJ</v>
      </c>
      <c r="K981" t="str">
        <f t="shared" si="63"/>
        <v>21</v>
      </c>
    </row>
    <row r="982" spans="1:11">
      <c r="A982" s="11">
        <v>981</v>
      </c>
      <c r="B982" s="7" t="s">
        <v>196</v>
      </c>
      <c r="C982" s="7">
        <v>91968749494</v>
      </c>
      <c r="D982" s="7">
        <v>1</v>
      </c>
      <c r="E982" s="12">
        <v>44384</v>
      </c>
      <c r="F982" s="7" t="s">
        <v>11</v>
      </c>
      <c r="G982" s="7" t="s">
        <v>34</v>
      </c>
      <c r="H982" s="13">
        <f t="shared" si="60"/>
        <v>25</v>
      </c>
      <c r="I982" s="7" t="str">
        <f t="shared" si="61"/>
        <v>Sul</v>
      </c>
      <c r="J982" s="7" t="str">
        <f t="shared" si="62"/>
        <v>PA</v>
      </c>
      <c r="K982" t="str">
        <f t="shared" si="63"/>
        <v>91</v>
      </c>
    </row>
    <row r="983" spans="1:11">
      <c r="A983" s="11">
        <v>982</v>
      </c>
      <c r="B983" s="7" t="s">
        <v>62</v>
      </c>
      <c r="C983" s="7">
        <v>24981526763</v>
      </c>
      <c r="D983" s="7">
        <v>4</v>
      </c>
      <c r="E983" s="12">
        <v>44384</v>
      </c>
      <c r="F983" s="7" t="s">
        <v>18</v>
      </c>
      <c r="G983" s="7" t="s">
        <v>30</v>
      </c>
      <c r="H983" s="13">
        <f t="shared" si="60"/>
        <v>180</v>
      </c>
      <c r="I983" s="7" t="str">
        <f t="shared" si="61"/>
        <v>Norte</v>
      </c>
      <c r="J983" s="7" t="str">
        <f t="shared" si="62"/>
        <v>RJ</v>
      </c>
      <c r="K983" t="str">
        <f t="shared" si="63"/>
        <v>24</v>
      </c>
    </row>
    <row r="984" spans="1:11">
      <c r="A984" s="11">
        <v>983</v>
      </c>
      <c r="B984" s="7" t="s">
        <v>465</v>
      </c>
      <c r="C984" s="7">
        <v>81973959056</v>
      </c>
      <c r="D984" s="7">
        <v>1</v>
      </c>
      <c r="E984" s="12">
        <v>44384</v>
      </c>
      <c r="F984" s="7" t="s">
        <v>16</v>
      </c>
      <c r="G984" s="7" t="s">
        <v>30</v>
      </c>
      <c r="H984" s="13">
        <f t="shared" si="60"/>
        <v>120</v>
      </c>
      <c r="I984" s="7" t="str">
        <f t="shared" si="61"/>
        <v>Norte</v>
      </c>
      <c r="J984" s="7" t="str">
        <f t="shared" si="62"/>
        <v>PE</v>
      </c>
      <c r="K984" t="str">
        <f t="shared" si="63"/>
        <v>81</v>
      </c>
    </row>
    <row r="985" spans="1:11">
      <c r="A985" s="11">
        <v>984</v>
      </c>
      <c r="B985" s="7" t="s">
        <v>61</v>
      </c>
      <c r="C985" s="7">
        <v>31991462225</v>
      </c>
      <c r="D985" s="7">
        <v>2</v>
      </c>
      <c r="E985" s="12">
        <v>44384</v>
      </c>
      <c r="F985" s="7" t="s">
        <v>27</v>
      </c>
      <c r="G985" s="7" t="s">
        <v>19</v>
      </c>
      <c r="H985" s="13">
        <f t="shared" si="60"/>
        <v>180</v>
      </c>
      <c r="I985" s="7" t="str">
        <f t="shared" si="61"/>
        <v>Norte</v>
      </c>
      <c r="J985" s="7" t="str">
        <f t="shared" si="62"/>
        <v>MG</v>
      </c>
      <c r="K985" t="str">
        <f t="shared" si="63"/>
        <v>31</v>
      </c>
    </row>
    <row r="986" spans="1:11">
      <c r="A986" s="11">
        <v>985</v>
      </c>
      <c r="B986" s="7" t="s">
        <v>62</v>
      </c>
      <c r="C986" s="7">
        <v>31982036554</v>
      </c>
      <c r="D986" s="7">
        <v>2</v>
      </c>
      <c r="E986" s="12">
        <v>44384</v>
      </c>
      <c r="F986" s="7" t="s">
        <v>63</v>
      </c>
      <c r="G986" s="7" t="s">
        <v>30</v>
      </c>
      <c r="H986" s="13">
        <f t="shared" si="60"/>
        <v>180</v>
      </c>
      <c r="I986" s="7" t="str">
        <f t="shared" si="61"/>
        <v>Sul</v>
      </c>
      <c r="J986" s="7" t="str">
        <f t="shared" si="62"/>
        <v>MG</v>
      </c>
      <c r="K986" t="str">
        <f t="shared" si="63"/>
        <v>31</v>
      </c>
    </row>
    <row r="987" spans="1:11">
      <c r="A987" s="11">
        <v>986</v>
      </c>
      <c r="B987" s="7" t="s">
        <v>429</v>
      </c>
      <c r="C987" s="7">
        <v>81987540111</v>
      </c>
      <c r="D987" s="7">
        <v>3</v>
      </c>
      <c r="E987" s="12">
        <v>44385</v>
      </c>
      <c r="F987" s="7" t="s">
        <v>16</v>
      </c>
      <c r="G987" s="7" t="s">
        <v>12</v>
      </c>
      <c r="H987" s="13">
        <f t="shared" si="60"/>
        <v>324</v>
      </c>
      <c r="I987" s="7" t="str">
        <f t="shared" si="61"/>
        <v>Norte</v>
      </c>
      <c r="J987" s="7" t="str">
        <f t="shared" si="62"/>
        <v>PE</v>
      </c>
      <c r="K987" t="str">
        <f t="shared" si="63"/>
        <v>81</v>
      </c>
    </row>
    <row r="988" spans="1:11">
      <c r="A988" s="11">
        <v>987</v>
      </c>
      <c r="B988" s="7" t="s">
        <v>111</v>
      </c>
      <c r="C988" s="7">
        <v>81979024886</v>
      </c>
      <c r="D988" s="7">
        <v>4</v>
      </c>
      <c r="E988" s="12">
        <v>44385</v>
      </c>
      <c r="F988" s="7" t="s">
        <v>18</v>
      </c>
      <c r="G988" s="7" t="s">
        <v>30</v>
      </c>
      <c r="H988" s="13">
        <f t="shared" si="60"/>
        <v>180</v>
      </c>
      <c r="I988" s="7" t="str">
        <f t="shared" si="61"/>
        <v>Norte</v>
      </c>
      <c r="J988" s="7" t="str">
        <f t="shared" si="62"/>
        <v>PE</v>
      </c>
      <c r="K988" t="str">
        <f t="shared" si="63"/>
        <v>81</v>
      </c>
    </row>
    <row r="989" spans="1:11">
      <c r="A989" s="11">
        <v>988</v>
      </c>
      <c r="B989" s="7" t="s">
        <v>149</v>
      </c>
      <c r="C989" s="7">
        <v>11985046977</v>
      </c>
      <c r="D989" s="7">
        <v>3</v>
      </c>
      <c r="E989" s="12">
        <v>44385</v>
      </c>
      <c r="F989" s="7" t="s">
        <v>16</v>
      </c>
      <c r="G989" s="7" t="s">
        <v>30</v>
      </c>
      <c r="H989" s="13">
        <f t="shared" si="60"/>
        <v>324</v>
      </c>
      <c r="I989" s="7" t="str">
        <f t="shared" si="61"/>
        <v>Norte</v>
      </c>
      <c r="J989" s="7" t="str">
        <f t="shared" si="62"/>
        <v>SP</v>
      </c>
      <c r="K989" t="str">
        <f t="shared" si="63"/>
        <v>11</v>
      </c>
    </row>
    <row r="990" spans="1:11">
      <c r="A990" s="11">
        <v>989</v>
      </c>
      <c r="B990" s="7" t="s">
        <v>199</v>
      </c>
      <c r="C990" s="7">
        <v>21967385604</v>
      </c>
      <c r="D990" s="7">
        <v>4</v>
      </c>
      <c r="E990" s="12">
        <v>44385</v>
      </c>
      <c r="F990" s="7" t="s">
        <v>18</v>
      </c>
      <c r="G990" s="7" t="s">
        <v>12</v>
      </c>
      <c r="H990" s="13">
        <f t="shared" si="60"/>
        <v>180</v>
      </c>
      <c r="I990" s="7" t="str">
        <f t="shared" si="61"/>
        <v>Norte</v>
      </c>
      <c r="J990" s="7" t="str">
        <f t="shared" si="62"/>
        <v>RJ</v>
      </c>
      <c r="K990" t="str">
        <f t="shared" si="63"/>
        <v>21</v>
      </c>
    </row>
    <row r="991" spans="1:11">
      <c r="A991" s="11">
        <v>990</v>
      </c>
      <c r="B991" s="7" t="s">
        <v>306</v>
      </c>
      <c r="C991" s="7">
        <v>67991601656</v>
      </c>
      <c r="D991" s="7">
        <v>3</v>
      </c>
      <c r="E991" s="12">
        <v>44386</v>
      </c>
      <c r="F991" s="7" t="s">
        <v>11</v>
      </c>
      <c r="G991" s="7" t="s">
        <v>34</v>
      </c>
      <c r="H991" s="13">
        <f t="shared" si="60"/>
        <v>67.5</v>
      </c>
      <c r="I991" s="7" t="str">
        <f t="shared" si="61"/>
        <v>Sul</v>
      </c>
      <c r="J991" s="7" t="str">
        <f t="shared" si="62"/>
        <v>MS</v>
      </c>
      <c r="K991" t="str">
        <f t="shared" si="63"/>
        <v>67</v>
      </c>
    </row>
    <row r="992" spans="1:11">
      <c r="A992" s="11">
        <v>991</v>
      </c>
      <c r="B992" s="7" t="s">
        <v>466</v>
      </c>
      <c r="C992" s="7">
        <v>71995843937</v>
      </c>
      <c r="D992" s="7">
        <v>3</v>
      </c>
      <c r="E992" s="12">
        <v>44386</v>
      </c>
      <c r="F992" s="7" t="s">
        <v>18</v>
      </c>
      <c r="G992" s="7" t="s">
        <v>12</v>
      </c>
      <c r="H992" s="13">
        <f t="shared" si="60"/>
        <v>135</v>
      </c>
      <c r="I992" s="7" t="str">
        <f t="shared" si="61"/>
        <v>Norte</v>
      </c>
      <c r="J992" s="7" t="str">
        <f t="shared" si="62"/>
        <v>BA</v>
      </c>
      <c r="K992" t="str">
        <f t="shared" si="63"/>
        <v>71</v>
      </c>
    </row>
    <row r="993" spans="1:11">
      <c r="A993" s="11">
        <v>992</v>
      </c>
      <c r="B993" s="7" t="s">
        <v>467</v>
      </c>
      <c r="C993" s="7">
        <v>21997227579</v>
      </c>
      <c r="D993" s="7">
        <v>2</v>
      </c>
      <c r="E993" s="12">
        <v>44386</v>
      </c>
      <c r="F993" s="7" t="s">
        <v>14</v>
      </c>
      <c r="G993" s="7" t="s">
        <v>12</v>
      </c>
      <c r="H993" s="13">
        <f t="shared" si="60"/>
        <v>162</v>
      </c>
      <c r="I993" s="7" t="str">
        <f t="shared" si="61"/>
        <v>Norte</v>
      </c>
      <c r="J993" s="7" t="str">
        <f t="shared" si="62"/>
        <v>RJ</v>
      </c>
      <c r="K993" t="str">
        <f t="shared" si="63"/>
        <v>21</v>
      </c>
    </row>
    <row r="994" spans="1:11">
      <c r="A994" s="11">
        <v>993</v>
      </c>
      <c r="B994" s="7" t="s">
        <v>62</v>
      </c>
      <c r="C994" s="7">
        <v>51968699124</v>
      </c>
      <c r="D994" s="7">
        <v>2</v>
      </c>
      <c r="E994" s="12">
        <v>44386</v>
      </c>
      <c r="F994" s="7" t="s">
        <v>16</v>
      </c>
      <c r="G994" s="7" t="s">
        <v>28</v>
      </c>
      <c r="H994" s="13">
        <f t="shared" si="60"/>
        <v>216</v>
      </c>
      <c r="I994" s="7" t="str">
        <f t="shared" si="61"/>
        <v>Norte</v>
      </c>
      <c r="J994" s="7" t="str">
        <f t="shared" si="62"/>
        <v>RS</v>
      </c>
      <c r="K994" t="str">
        <f t="shared" si="63"/>
        <v>51</v>
      </c>
    </row>
    <row r="995" spans="1:11">
      <c r="A995" s="11">
        <v>994</v>
      </c>
      <c r="B995" s="7" t="s">
        <v>17</v>
      </c>
      <c r="C995" s="7">
        <v>81980692132</v>
      </c>
      <c r="D995" s="7">
        <v>2</v>
      </c>
      <c r="E995" s="12">
        <v>44386</v>
      </c>
      <c r="F995" s="7" t="s">
        <v>11</v>
      </c>
      <c r="G995" s="7" t="s">
        <v>34</v>
      </c>
      <c r="H995" s="13">
        <f t="shared" si="60"/>
        <v>45</v>
      </c>
      <c r="I995" s="7" t="str">
        <f t="shared" si="61"/>
        <v>Sul</v>
      </c>
      <c r="J995" s="7" t="str">
        <f t="shared" si="62"/>
        <v>PE</v>
      </c>
      <c r="K995" t="str">
        <f t="shared" si="63"/>
        <v>81</v>
      </c>
    </row>
    <row r="996" spans="1:11">
      <c r="A996" s="11">
        <v>995</v>
      </c>
      <c r="B996" s="7" t="s">
        <v>120</v>
      </c>
      <c r="C996" s="7">
        <v>21965594719</v>
      </c>
      <c r="D996" s="7">
        <v>3</v>
      </c>
      <c r="E996" s="12">
        <v>44386</v>
      </c>
      <c r="F996" s="7" t="s">
        <v>53</v>
      </c>
      <c r="G996" s="7" t="s">
        <v>34</v>
      </c>
      <c r="H996" s="13">
        <f t="shared" si="60"/>
        <v>67.5</v>
      </c>
      <c r="I996" s="7" t="str">
        <f t="shared" si="61"/>
        <v>Norte</v>
      </c>
      <c r="J996" s="7" t="str">
        <f t="shared" si="62"/>
        <v>RJ</v>
      </c>
      <c r="K996" t="str">
        <f t="shared" si="63"/>
        <v>21</v>
      </c>
    </row>
    <row r="997" spans="1:11">
      <c r="A997" s="11">
        <v>996</v>
      </c>
      <c r="B997" s="7" t="s">
        <v>69</v>
      </c>
      <c r="C997" s="7">
        <v>83998335731</v>
      </c>
      <c r="D997" s="7">
        <v>4</v>
      </c>
      <c r="E997" s="12">
        <v>44386</v>
      </c>
      <c r="F997" s="7" t="s">
        <v>18</v>
      </c>
      <c r="G997" s="7" t="s">
        <v>34</v>
      </c>
      <c r="H997" s="13">
        <f t="shared" si="60"/>
        <v>180</v>
      </c>
      <c r="I997" s="7" t="str">
        <f t="shared" si="61"/>
        <v>Norte</v>
      </c>
      <c r="J997" s="7" t="str">
        <f t="shared" si="62"/>
        <v>PB</v>
      </c>
      <c r="K997" t="str">
        <f t="shared" si="63"/>
        <v>83</v>
      </c>
    </row>
    <row r="998" spans="1:11">
      <c r="A998" s="11">
        <v>997</v>
      </c>
      <c r="B998" s="7" t="s">
        <v>154</v>
      </c>
      <c r="C998" s="7">
        <v>21973868905</v>
      </c>
      <c r="D998" s="7">
        <v>1</v>
      </c>
      <c r="E998" s="12">
        <v>44386</v>
      </c>
      <c r="F998" s="7" t="s">
        <v>27</v>
      </c>
      <c r="G998" s="7" t="s">
        <v>19</v>
      </c>
      <c r="H998" s="13">
        <f t="shared" si="60"/>
        <v>100</v>
      </c>
      <c r="I998" s="7" t="str">
        <f t="shared" si="61"/>
        <v>Norte</v>
      </c>
      <c r="J998" s="7" t="str">
        <f t="shared" si="62"/>
        <v>RJ</v>
      </c>
      <c r="K998" t="str">
        <f t="shared" si="63"/>
        <v>21</v>
      </c>
    </row>
    <row r="999" spans="1:11">
      <c r="A999" s="11">
        <v>998</v>
      </c>
      <c r="B999" s="7" t="s">
        <v>77</v>
      </c>
      <c r="C999" s="7">
        <v>61983060764</v>
      </c>
      <c r="D999" s="7">
        <v>3</v>
      </c>
      <c r="E999" s="12">
        <v>44387</v>
      </c>
      <c r="F999" s="7" t="s">
        <v>11</v>
      </c>
      <c r="G999" s="7" t="s">
        <v>19</v>
      </c>
      <c r="H999" s="13">
        <f t="shared" si="60"/>
        <v>67.5</v>
      </c>
      <c r="I999" s="7" t="str">
        <f t="shared" si="61"/>
        <v>Sul</v>
      </c>
      <c r="J999" s="7" t="str">
        <f t="shared" si="62"/>
        <v>DF</v>
      </c>
      <c r="K999" t="str">
        <f t="shared" si="63"/>
        <v>61</v>
      </c>
    </row>
    <row r="1000" spans="1:11">
      <c r="A1000" s="11">
        <v>999</v>
      </c>
      <c r="B1000" s="7" t="s">
        <v>468</v>
      </c>
      <c r="C1000" s="7">
        <v>41986170973</v>
      </c>
      <c r="D1000" s="7">
        <v>1</v>
      </c>
      <c r="E1000" s="12">
        <v>44387</v>
      </c>
      <c r="F1000" s="7" t="s">
        <v>14</v>
      </c>
      <c r="G1000" s="7" t="s">
        <v>12</v>
      </c>
      <c r="H1000" s="13">
        <f t="shared" si="60"/>
        <v>90</v>
      </c>
      <c r="I1000" s="7" t="str">
        <f t="shared" si="61"/>
        <v>Norte</v>
      </c>
      <c r="J1000" s="7" t="str">
        <f t="shared" si="62"/>
        <v>PR</v>
      </c>
      <c r="K1000" t="str">
        <f t="shared" si="63"/>
        <v>41</v>
      </c>
    </row>
    <row r="1001" spans="1:11">
      <c r="A1001" s="11">
        <v>1000</v>
      </c>
      <c r="B1001" s="7" t="s">
        <v>469</v>
      </c>
      <c r="C1001" s="7">
        <v>61964824585</v>
      </c>
      <c r="D1001" s="7">
        <v>2</v>
      </c>
      <c r="E1001" s="12">
        <v>44387</v>
      </c>
      <c r="F1001" s="7" t="s">
        <v>16</v>
      </c>
      <c r="G1001" s="7" t="s">
        <v>19</v>
      </c>
      <c r="H1001" s="13">
        <f t="shared" si="60"/>
        <v>216</v>
      </c>
      <c r="I1001" s="7" t="str">
        <f t="shared" si="61"/>
        <v>Norte</v>
      </c>
      <c r="J1001" s="7" t="str">
        <f t="shared" si="62"/>
        <v>DF</v>
      </c>
      <c r="K1001" t="str">
        <f t="shared" si="63"/>
        <v>61</v>
      </c>
    </row>
    <row r="1002" spans="1:11">
      <c r="A1002" s="11">
        <v>1001</v>
      </c>
      <c r="B1002" s="7" t="s">
        <v>170</v>
      </c>
      <c r="C1002" s="7">
        <v>81979023632</v>
      </c>
      <c r="D1002" s="7">
        <v>1</v>
      </c>
      <c r="E1002" s="12">
        <v>44388</v>
      </c>
      <c r="F1002" s="7" t="s">
        <v>16</v>
      </c>
      <c r="G1002" s="7" t="s">
        <v>30</v>
      </c>
      <c r="H1002" s="13">
        <f t="shared" si="60"/>
        <v>120</v>
      </c>
      <c r="I1002" s="7" t="str">
        <f t="shared" si="61"/>
        <v>Norte</v>
      </c>
      <c r="J1002" s="7" t="str">
        <f t="shared" si="62"/>
        <v>PE</v>
      </c>
      <c r="K1002" t="str">
        <f t="shared" si="63"/>
        <v>81</v>
      </c>
    </row>
    <row r="1003" spans="1:11">
      <c r="A1003" s="11">
        <v>1002</v>
      </c>
      <c r="B1003" s="7" t="s">
        <v>348</v>
      </c>
      <c r="C1003" s="7">
        <v>91993624493</v>
      </c>
      <c r="D1003" s="7">
        <v>1</v>
      </c>
      <c r="E1003" s="12">
        <v>44388</v>
      </c>
      <c r="F1003" s="7" t="s">
        <v>16</v>
      </c>
      <c r="G1003" s="7" t="s">
        <v>12</v>
      </c>
      <c r="H1003" s="13">
        <f t="shared" si="60"/>
        <v>120</v>
      </c>
      <c r="I1003" s="7" t="str">
        <f t="shared" si="61"/>
        <v>Norte</v>
      </c>
      <c r="J1003" s="7" t="str">
        <f t="shared" si="62"/>
        <v>PA</v>
      </c>
      <c r="K1003" t="str">
        <f t="shared" si="63"/>
        <v>91</v>
      </c>
    </row>
    <row r="1004" spans="1:11">
      <c r="A1004" s="11">
        <v>1003</v>
      </c>
      <c r="B1004" s="7" t="s">
        <v>20</v>
      </c>
      <c r="C1004" s="7">
        <v>91983647802</v>
      </c>
      <c r="D1004" s="7">
        <v>2</v>
      </c>
      <c r="E1004" s="12">
        <v>44388</v>
      </c>
      <c r="F1004" s="7" t="s">
        <v>18</v>
      </c>
      <c r="G1004" s="7" t="s">
        <v>12</v>
      </c>
      <c r="H1004" s="13">
        <f t="shared" si="60"/>
        <v>90</v>
      </c>
      <c r="I1004" s="7" t="str">
        <f t="shared" si="61"/>
        <v>Norte</v>
      </c>
      <c r="J1004" s="7" t="str">
        <f t="shared" si="62"/>
        <v>PA</v>
      </c>
      <c r="K1004" t="str">
        <f t="shared" si="63"/>
        <v>91</v>
      </c>
    </row>
    <row r="1005" spans="1:11">
      <c r="A1005" s="11">
        <v>1004</v>
      </c>
      <c r="B1005" s="7" t="s">
        <v>56</v>
      </c>
      <c r="C1005" s="7">
        <v>91970149187</v>
      </c>
      <c r="D1005" s="7">
        <v>2</v>
      </c>
      <c r="E1005" s="12">
        <v>44388</v>
      </c>
      <c r="F1005" s="7" t="s">
        <v>36</v>
      </c>
      <c r="G1005" s="7" t="s">
        <v>34</v>
      </c>
      <c r="H1005" s="13">
        <f t="shared" si="60"/>
        <v>45</v>
      </c>
      <c r="I1005" s="7" t="str">
        <f t="shared" si="61"/>
        <v>Norte</v>
      </c>
      <c r="J1005" s="7" t="str">
        <f t="shared" si="62"/>
        <v>PA</v>
      </c>
      <c r="K1005" t="str">
        <f t="shared" si="63"/>
        <v>91</v>
      </c>
    </row>
    <row r="1006" spans="1:11">
      <c r="A1006" s="11">
        <v>1005</v>
      </c>
      <c r="B1006" s="7" t="s">
        <v>118</v>
      </c>
      <c r="C1006" s="7">
        <v>81980850136</v>
      </c>
      <c r="D1006" s="7">
        <v>2</v>
      </c>
      <c r="E1006" s="12">
        <v>44388</v>
      </c>
      <c r="F1006" s="7" t="s">
        <v>23</v>
      </c>
      <c r="G1006" s="7" t="s">
        <v>12</v>
      </c>
      <c r="H1006" s="13">
        <f t="shared" si="60"/>
        <v>162</v>
      </c>
      <c r="I1006" s="7" t="str">
        <f t="shared" si="61"/>
        <v>Sul</v>
      </c>
      <c r="J1006" s="7" t="str">
        <f t="shared" si="62"/>
        <v>PE</v>
      </c>
      <c r="K1006" t="str">
        <f t="shared" si="63"/>
        <v>81</v>
      </c>
    </row>
    <row r="1007" spans="1:11">
      <c r="A1007" s="11">
        <v>1006</v>
      </c>
      <c r="B1007" s="7" t="s">
        <v>190</v>
      </c>
      <c r="C1007" s="7">
        <v>71994576062</v>
      </c>
      <c r="D1007" s="7">
        <v>1</v>
      </c>
      <c r="E1007" s="12">
        <v>44388</v>
      </c>
      <c r="F1007" s="7" t="s">
        <v>23</v>
      </c>
      <c r="G1007" s="7" t="s">
        <v>30</v>
      </c>
      <c r="H1007" s="13">
        <f t="shared" si="60"/>
        <v>90</v>
      </c>
      <c r="I1007" s="7" t="str">
        <f t="shared" si="61"/>
        <v>Sul</v>
      </c>
      <c r="J1007" s="7" t="str">
        <f t="shared" si="62"/>
        <v>BA</v>
      </c>
      <c r="K1007" t="str">
        <f t="shared" si="63"/>
        <v>71</v>
      </c>
    </row>
    <row r="1008" spans="1:11">
      <c r="A1008" s="11">
        <v>1007</v>
      </c>
      <c r="B1008" s="7" t="s">
        <v>203</v>
      </c>
      <c r="C1008" s="7">
        <v>71988890148</v>
      </c>
      <c r="D1008" s="7">
        <v>4</v>
      </c>
      <c r="E1008" s="12">
        <v>44388</v>
      </c>
      <c r="F1008" s="7" t="s">
        <v>18</v>
      </c>
      <c r="G1008" s="7" t="s">
        <v>28</v>
      </c>
      <c r="H1008" s="13">
        <f t="shared" si="60"/>
        <v>180</v>
      </c>
      <c r="I1008" s="7" t="str">
        <f t="shared" si="61"/>
        <v>Norte</v>
      </c>
      <c r="J1008" s="7" t="str">
        <f t="shared" si="62"/>
        <v>BA</v>
      </c>
      <c r="K1008" t="str">
        <f t="shared" si="63"/>
        <v>71</v>
      </c>
    </row>
    <row r="1009" spans="1:11">
      <c r="A1009" s="11">
        <v>1008</v>
      </c>
      <c r="B1009" s="7" t="s">
        <v>85</v>
      </c>
      <c r="C1009" s="7">
        <v>51994339442</v>
      </c>
      <c r="D1009" s="7">
        <v>1</v>
      </c>
      <c r="E1009" s="12">
        <v>44389</v>
      </c>
      <c r="F1009" s="7" t="s">
        <v>16</v>
      </c>
      <c r="G1009" s="7" t="s">
        <v>12</v>
      </c>
      <c r="H1009" s="13">
        <f t="shared" si="60"/>
        <v>120</v>
      </c>
      <c r="I1009" s="7" t="str">
        <f t="shared" si="61"/>
        <v>Norte</v>
      </c>
      <c r="J1009" s="7" t="str">
        <f t="shared" si="62"/>
        <v>RS</v>
      </c>
      <c r="K1009" t="str">
        <f t="shared" si="63"/>
        <v>51</v>
      </c>
    </row>
    <row r="1010" spans="1:11">
      <c r="A1010" s="11">
        <v>1009</v>
      </c>
      <c r="B1010" s="7" t="s">
        <v>51</v>
      </c>
      <c r="C1010" s="7">
        <v>61994869055</v>
      </c>
      <c r="D1010" s="7">
        <v>2</v>
      </c>
      <c r="E1010" s="12">
        <v>44389</v>
      </c>
      <c r="F1010" s="7" t="s">
        <v>14</v>
      </c>
      <c r="G1010" s="7" t="s">
        <v>19</v>
      </c>
      <c r="H1010" s="13">
        <f t="shared" si="60"/>
        <v>162</v>
      </c>
      <c r="I1010" s="7" t="str">
        <f t="shared" si="61"/>
        <v>Norte</v>
      </c>
      <c r="J1010" s="7" t="str">
        <f t="shared" si="62"/>
        <v>DF</v>
      </c>
      <c r="K1010" t="str">
        <f t="shared" si="63"/>
        <v>61</v>
      </c>
    </row>
    <row r="1011" spans="1:11">
      <c r="A1011" s="11">
        <v>1010</v>
      </c>
      <c r="B1011" s="7" t="s">
        <v>470</v>
      </c>
      <c r="C1011" s="7">
        <v>61993590907</v>
      </c>
      <c r="D1011" s="7">
        <v>3</v>
      </c>
      <c r="E1011" s="12">
        <v>44389</v>
      </c>
      <c r="F1011" s="7" t="s">
        <v>40</v>
      </c>
      <c r="G1011" s="7" t="s">
        <v>21</v>
      </c>
      <c r="H1011" s="13">
        <f t="shared" si="60"/>
        <v>216</v>
      </c>
      <c r="I1011" s="7" t="str">
        <f t="shared" si="61"/>
        <v>Sul</v>
      </c>
      <c r="J1011" s="7" t="str">
        <f t="shared" si="62"/>
        <v>DF</v>
      </c>
      <c r="K1011" t="str">
        <f t="shared" si="63"/>
        <v>61</v>
      </c>
    </row>
    <row r="1012" spans="1:11">
      <c r="A1012" s="11">
        <v>1011</v>
      </c>
      <c r="B1012" s="7" t="s">
        <v>471</v>
      </c>
      <c r="C1012" s="7">
        <v>81995911405</v>
      </c>
      <c r="D1012" s="7">
        <v>4</v>
      </c>
      <c r="E1012" s="12">
        <v>44389</v>
      </c>
      <c r="F1012" s="7" t="s">
        <v>36</v>
      </c>
      <c r="G1012" s="7" t="s">
        <v>19</v>
      </c>
      <c r="H1012" s="13">
        <f t="shared" si="60"/>
        <v>90</v>
      </c>
      <c r="I1012" s="7" t="str">
        <f t="shared" si="61"/>
        <v>Norte</v>
      </c>
      <c r="J1012" s="7" t="str">
        <f t="shared" si="62"/>
        <v>PE</v>
      </c>
      <c r="K1012" t="str">
        <f t="shared" si="63"/>
        <v>81</v>
      </c>
    </row>
    <row r="1013" spans="1:11">
      <c r="A1013" s="11">
        <v>1012</v>
      </c>
      <c r="B1013" s="7" t="s">
        <v>66</v>
      </c>
      <c r="C1013" s="7">
        <v>14981888211</v>
      </c>
      <c r="D1013" s="7">
        <v>2</v>
      </c>
      <c r="E1013" s="12">
        <v>44389</v>
      </c>
      <c r="F1013" s="7" t="s">
        <v>36</v>
      </c>
      <c r="G1013" s="7" t="s">
        <v>12</v>
      </c>
      <c r="H1013" s="13">
        <f t="shared" si="60"/>
        <v>45</v>
      </c>
      <c r="I1013" s="7" t="str">
        <f t="shared" si="61"/>
        <v>Norte</v>
      </c>
      <c r="J1013" s="7" t="str">
        <f t="shared" si="62"/>
        <v>SP</v>
      </c>
      <c r="K1013" t="str">
        <f t="shared" si="63"/>
        <v>14</v>
      </c>
    </row>
    <row r="1014" spans="1:11">
      <c r="A1014" s="11">
        <v>1013</v>
      </c>
      <c r="B1014" s="7" t="s">
        <v>472</v>
      </c>
      <c r="C1014" s="7">
        <v>51994224548</v>
      </c>
      <c r="D1014" s="7">
        <v>2</v>
      </c>
      <c r="E1014" s="12">
        <v>44389</v>
      </c>
      <c r="F1014" s="7" t="s">
        <v>36</v>
      </c>
      <c r="G1014" s="7" t="s">
        <v>19</v>
      </c>
      <c r="H1014" s="13">
        <f t="shared" si="60"/>
        <v>45</v>
      </c>
      <c r="I1014" s="7" t="str">
        <f t="shared" si="61"/>
        <v>Norte</v>
      </c>
      <c r="J1014" s="7" t="str">
        <f t="shared" si="62"/>
        <v>RS</v>
      </c>
      <c r="K1014" t="str">
        <f t="shared" si="63"/>
        <v>51</v>
      </c>
    </row>
    <row r="1015" spans="1:11">
      <c r="A1015" s="11">
        <v>1014</v>
      </c>
      <c r="B1015" s="7" t="s">
        <v>12</v>
      </c>
      <c r="C1015" s="7">
        <v>41994502174</v>
      </c>
      <c r="D1015" s="7">
        <v>5</v>
      </c>
      <c r="E1015" s="12">
        <v>44390</v>
      </c>
      <c r="F1015" s="7" t="s">
        <v>11</v>
      </c>
      <c r="G1015" s="7" t="s">
        <v>19</v>
      </c>
      <c r="H1015" s="13">
        <f t="shared" si="60"/>
        <v>112.5</v>
      </c>
      <c r="I1015" s="7" t="str">
        <f t="shared" si="61"/>
        <v>Sul</v>
      </c>
      <c r="J1015" s="7" t="str">
        <f t="shared" si="62"/>
        <v>PR</v>
      </c>
      <c r="K1015" t="str">
        <f t="shared" si="63"/>
        <v>41</v>
      </c>
    </row>
    <row r="1016" spans="1:11">
      <c r="A1016" s="11">
        <v>1015</v>
      </c>
      <c r="B1016" s="7" t="s">
        <v>50</v>
      </c>
      <c r="C1016" s="7">
        <v>22999715967</v>
      </c>
      <c r="D1016" s="7">
        <v>4</v>
      </c>
      <c r="E1016" s="12">
        <v>44390</v>
      </c>
      <c r="F1016" s="7" t="s">
        <v>16</v>
      </c>
      <c r="G1016" s="7" t="s">
        <v>30</v>
      </c>
      <c r="H1016" s="13">
        <f t="shared" si="60"/>
        <v>432</v>
      </c>
      <c r="I1016" s="7" t="str">
        <f t="shared" si="61"/>
        <v>Norte</v>
      </c>
      <c r="J1016" s="7" t="str">
        <f t="shared" si="62"/>
        <v>RJ</v>
      </c>
      <c r="K1016" t="str">
        <f t="shared" si="63"/>
        <v>22</v>
      </c>
    </row>
    <row r="1017" spans="1:11">
      <c r="A1017" s="11">
        <v>1016</v>
      </c>
      <c r="B1017" s="7" t="s">
        <v>229</v>
      </c>
      <c r="C1017" s="7">
        <v>81979020792</v>
      </c>
      <c r="D1017" s="7">
        <v>1</v>
      </c>
      <c r="E1017" s="12">
        <v>44390</v>
      </c>
      <c r="F1017" s="7" t="s">
        <v>11</v>
      </c>
      <c r="G1017" s="7" t="s">
        <v>21</v>
      </c>
      <c r="H1017" s="13">
        <f t="shared" si="60"/>
        <v>25</v>
      </c>
      <c r="I1017" s="7" t="str">
        <f t="shared" si="61"/>
        <v>Sul</v>
      </c>
      <c r="J1017" s="7" t="str">
        <f t="shared" si="62"/>
        <v>PE</v>
      </c>
      <c r="K1017" t="str">
        <f t="shared" si="63"/>
        <v>81</v>
      </c>
    </row>
    <row r="1018" spans="1:11">
      <c r="A1018" s="11">
        <v>1017</v>
      </c>
      <c r="B1018" s="7" t="s">
        <v>181</v>
      </c>
      <c r="C1018" s="7">
        <v>21997113080</v>
      </c>
      <c r="D1018" s="7">
        <v>4</v>
      </c>
      <c r="E1018" s="12">
        <v>44390</v>
      </c>
      <c r="F1018" s="7" t="s">
        <v>36</v>
      </c>
      <c r="G1018" s="7" t="s">
        <v>21</v>
      </c>
      <c r="H1018" s="13">
        <f t="shared" si="60"/>
        <v>90</v>
      </c>
      <c r="I1018" s="7" t="str">
        <f t="shared" si="61"/>
        <v>Norte</v>
      </c>
      <c r="J1018" s="7" t="str">
        <f t="shared" si="62"/>
        <v>RJ</v>
      </c>
      <c r="K1018" t="str">
        <f t="shared" si="63"/>
        <v>21</v>
      </c>
    </row>
    <row r="1019" spans="1:11">
      <c r="A1019" s="11">
        <v>1018</v>
      </c>
      <c r="B1019" s="7" t="s">
        <v>21</v>
      </c>
      <c r="C1019" s="7">
        <v>71972113140</v>
      </c>
      <c r="D1019" s="7">
        <v>1</v>
      </c>
      <c r="E1019" s="12">
        <v>44390</v>
      </c>
      <c r="F1019" s="7" t="s">
        <v>44</v>
      </c>
      <c r="G1019" s="7" t="s">
        <v>28</v>
      </c>
      <c r="H1019" s="13">
        <f t="shared" si="60"/>
        <v>50</v>
      </c>
      <c r="I1019" s="7" t="str">
        <f t="shared" si="61"/>
        <v>Sul</v>
      </c>
      <c r="J1019" s="7" t="str">
        <f t="shared" si="62"/>
        <v>BA</v>
      </c>
      <c r="K1019" t="str">
        <f t="shared" si="63"/>
        <v>71</v>
      </c>
    </row>
    <row r="1020" spans="1:11">
      <c r="A1020" s="11">
        <v>1019</v>
      </c>
      <c r="B1020" s="7" t="s">
        <v>473</v>
      </c>
      <c r="C1020" s="7">
        <v>71972523991</v>
      </c>
      <c r="D1020" s="7">
        <v>1</v>
      </c>
      <c r="E1020" s="12">
        <v>44390</v>
      </c>
      <c r="F1020" s="7" t="s">
        <v>27</v>
      </c>
      <c r="G1020" s="7" t="s">
        <v>21</v>
      </c>
      <c r="H1020" s="13">
        <f t="shared" si="60"/>
        <v>100</v>
      </c>
      <c r="I1020" s="7" t="str">
        <f t="shared" si="61"/>
        <v>Norte</v>
      </c>
      <c r="J1020" s="7" t="str">
        <f t="shared" si="62"/>
        <v>BA</v>
      </c>
      <c r="K1020" t="str">
        <f t="shared" si="63"/>
        <v>71</v>
      </c>
    </row>
    <row r="1021" spans="1:11">
      <c r="A1021" s="11">
        <v>1020</v>
      </c>
      <c r="B1021" s="7" t="s">
        <v>21</v>
      </c>
      <c r="C1021" s="7">
        <v>31983551125</v>
      </c>
      <c r="D1021" s="7">
        <v>3</v>
      </c>
      <c r="E1021" s="12">
        <v>44390</v>
      </c>
      <c r="F1021" s="7" t="s">
        <v>55</v>
      </c>
      <c r="G1021" s="7" t="s">
        <v>19</v>
      </c>
      <c r="H1021" s="13">
        <f t="shared" si="60"/>
        <v>67.5</v>
      </c>
      <c r="I1021" s="7" t="str">
        <f t="shared" si="61"/>
        <v>Norte</v>
      </c>
      <c r="J1021" s="7" t="str">
        <f t="shared" si="62"/>
        <v>MG</v>
      </c>
      <c r="K1021" t="str">
        <f t="shared" si="63"/>
        <v>31</v>
      </c>
    </row>
    <row r="1022" spans="1:11">
      <c r="A1022" s="11">
        <v>1021</v>
      </c>
      <c r="B1022" s="7" t="s">
        <v>474</v>
      </c>
      <c r="C1022" s="7">
        <v>61982618689</v>
      </c>
      <c r="D1022" s="7">
        <v>4</v>
      </c>
      <c r="E1022" s="12">
        <v>44391</v>
      </c>
      <c r="F1022" s="7" t="s">
        <v>11</v>
      </c>
      <c r="G1022" s="7" t="s">
        <v>34</v>
      </c>
      <c r="H1022" s="13">
        <f t="shared" si="60"/>
        <v>90</v>
      </c>
      <c r="I1022" s="7" t="str">
        <f t="shared" si="61"/>
        <v>Sul</v>
      </c>
      <c r="J1022" s="7" t="str">
        <f t="shared" si="62"/>
        <v>DF</v>
      </c>
      <c r="K1022" t="str">
        <f t="shared" si="63"/>
        <v>61</v>
      </c>
    </row>
    <row r="1023" spans="1:11">
      <c r="A1023" s="11">
        <v>1022</v>
      </c>
      <c r="B1023" s="7" t="s">
        <v>21</v>
      </c>
      <c r="C1023" s="7">
        <v>71973938580</v>
      </c>
      <c r="D1023" s="7">
        <v>1</v>
      </c>
      <c r="E1023" s="12">
        <v>44391</v>
      </c>
      <c r="F1023" s="7" t="s">
        <v>18</v>
      </c>
      <c r="G1023" s="7" t="s">
        <v>34</v>
      </c>
      <c r="H1023" s="13">
        <f t="shared" si="60"/>
        <v>50</v>
      </c>
      <c r="I1023" s="7" t="str">
        <f t="shared" si="61"/>
        <v>Norte</v>
      </c>
      <c r="J1023" s="7" t="str">
        <f t="shared" si="62"/>
        <v>BA</v>
      </c>
      <c r="K1023" t="str">
        <f t="shared" si="63"/>
        <v>71</v>
      </c>
    </row>
    <row r="1024" spans="1:11">
      <c r="A1024" s="11">
        <v>1023</v>
      </c>
      <c r="B1024" s="7" t="s">
        <v>447</v>
      </c>
      <c r="C1024" s="7">
        <v>51994224631</v>
      </c>
      <c r="D1024" s="7">
        <v>8</v>
      </c>
      <c r="E1024" s="12">
        <v>44391</v>
      </c>
      <c r="F1024" s="7" t="s">
        <v>63</v>
      </c>
      <c r="G1024" s="7" t="s">
        <v>19</v>
      </c>
      <c r="H1024" s="13">
        <f t="shared" si="60"/>
        <v>720</v>
      </c>
      <c r="I1024" s="7" t="str">
        <f t="shared" si="61"/>
        <v>Sul</v>
      </c>
      <c r="J1024" s="7" t="str">
        <f t="shared" si="62"/>
        <v>RS</v>
      </c>
      <c r="K1024" t="str">
        <f t="shared" si="63"/>
        <v>51</v>
      </c>
    </row>
    <row r="1025" spans="1:11">
      <c r="A1025" s="11">
        <v>1024</v>
      </c>
      <c r="B1025" s="7" t="s">
        <v>450</v>
      </c>
      <c r="C1025" s="7">
        <v>71974863149</v>
      </c>
      <c r="D1025" s="7">
        <v>3</v>
      </c>
      <c r="E1025" s="12">
        <v>44391</v>
      </c>
      <c r="F1025" s="7" t="s">
        <v>63</v>
      </c>
      <c r="G1025" s="7" t="s">
        <v>21</v>
      </c>
      <c r="H1025" s="13">
        <f t="shared" si="60"/>
        <v>270</v>
      </c>
      <c r="I1025" s="7" t="str">
        <f t="shared" si="61"/>
        <v>Sul</v>
      </c>
      <c r="J1025" s="7" t="str">
        <f t="shared" si="62"/>
        <v>BA</v>
      </c>
      <c r="K1025" t="str">
        <f t="shared" si="63"/>
        <v>71</v>
      </c>
    </row>
    <row r="1026" spans="1:11">
      <c r="A1026" s="11">
        <v>1025</v>
      </c>
      <c r="B1026" s="7" t="s">
        <v>57</v>
      </c>
      <c r="C1026" s="7">
        <v>71976312092</v>
      </c>
      <c r="D1026" s="7">
        <v>2</v>
      </c>
      <c r="E1026" s="12">
        <v>44391</v>
      </c>
      <c r="F1026" s="7" t="s">
        <v>53</v>
      </c>
      <c r="G1026" s="7" t="s">
        <v>21</v>
      </c>
      <c r="H1026" s="13">
        <f t="shared" ref="H1026:H1089" si="64">D1026*VLOOKUP(F1026,tabela_passeio,3,FALSE)*IF(D1026&gt;1,90%,100%)</f>
        <v>45</v>
      </c>
      <c r="I1026" s="7" t="str">
        <f t="shared" ref="I1026:I1089" si="65">VLOOKUP(F1026,tabela_passeio,2,FALSE)</f>
        <v>Norte</v>
      </c>
      <c r="J1026" s="7" t="str">
        <f t="shared" ref="J1026:J1089" si="66">VLOOKUP(LEFT(C1026,2)*1,tabela_DDD,3,FALSE)</f>
        <v>BA</v>
      </c>
      <c r="K1026" t="str">
        <f t="shared" si="63"/>
        <v>71</v>
      </c>
    </row>
    <row r="1027" spans="1:11">
      <c r="A1027" s="11">
        <v>1026</v>
      </c>
      <c r="B1027" s="7" t="s">
        <v>61</v>
      </c>
      <c r="C1027" s="7">
        <v>11989530649</v>
      </c>
      <c r="D1027" s="7">
        <v>3</v>
      </c>
      <c r="E1027" s="12">
        <v>44392</v>
      </c>
      <c r="F1027" s="7" t="s">
        <v>11</v>
      </c>
      <c r="G1027" s="7" t="s">
        <v>12</v>
      </c>
      <c r="H1027" s="13">
        <f t="shared" si="64"/>
        <v>67.5</v>
      </c>
      <c r="I1027" s="7" t="str">
        <f t="shared" si="65"/>
        <v>Sul</v>
      </c>
      <c r="J1027" s="7" t="str">
        <f t="shared" si="66"/>
        <v>SP</v>
      </c>
      <c r="K1027" t="str">
        <f t="shared" ref="K1027:K1090" si="67">LEFT(C1027,2)</f>
        <v>11</v>
      </c>
    </row>
    <row r="1028" spans="1:11">
      <c r="A1028" s="11">
        <v>1027</v>
      </c>
      <c r="B1028" s="7" t="s">
        <v>306</v>
      </c>
      <c r="C1028" s="7">
        <v>31981752151</v>
      </c>
      <c r="D1028" s="7">
        <v>1</v>
      </c>
      <c r="E1028" s="12">
        <v>44392</v>
      </c>
      <c r="F1028" s="7" t="s">
        <v>11</v>
      </c>
      <c r="G1028" s="7" t="s">
        <v>12</v>
      </c>
      <c r="H1028" s="13">
        <f t="shared" si="64"/>
        <v>25</v>
      </c>
      <c r="I1028" s="7" t="str">
        <f t="shared" si="65"/>
        <v>Sul</v>
      </c>
      <c r="J1028" s="7" t="str">
        <f t="shared" si="66"/>
        <v>MG</v>
      </c>
      <c r="K1028" t="str">
        <f t="shared" si="67"/>
        <v>31</v>
      </c>
    </row>
    <row r="1029" spans="1:11">
      <c r="A1029" s="11">
        <v>1028</v>
      </c>
      <c r="B1029" s="7" t="s">
        <v>463</v>
      </c>
      <c r="C1029" s="7">
        <v>31980950123</v>
      </c>
      <c r="D1029" s="7">
        <v>4</v>
      </c>
      <c r="E1029" s="12">
        <v>44392</v>
      </c>
      <c r="F1029" s="7" t="s">
        <v>27</v>
      </c>
      <c r="G1029" s="7" t="s">
        <v>30</v>
      </c>
      <c r="H1029" s="13">
        <f t="shared" si="64"/>
        <v>360</v>
      </c>
      <c r="I1029" s="7" t="str">
        <f t="shared" si="65"/>
        <v>Norte</v>
      </c>
      <c r="J1029" s="7" t="str">
        <f t="shared" si="66"/>
        <v>MG</v>
      </c>
      <c r="K1029" t="str">
        <f t="shared" si="67"/>
        <v>31</v>
      </c>
    </row>
    <row r="1030" spans="1:11">
      <c r="A1030" s="11">
        <v>1029</v>
      </c>
      <c r="B1030" s="7" t="s">
        <v>108</v>
      </c>
      <c r="C1030" s="7">
        <v>71992302710</v>
      </c>
      <c r="D1030" s="7">
        <v>3</v>
      </c>
      <c r="E1030" s="12">
        <v>44392</v>
      </c>
      <c r="F1030" s="7" t="s">
        <v>23</v>
      </c>
      <c r="G1030" s="7" t="s">
        <v>21</v>
      </c>
      <c r="H1030" s="13">
        <f t="shared" si="64"/>
        <v>243</v>
      </c>
      <c r="I1030" s="7" t="str">
        <f t="shared" si="65"/>
        <v>Sul</v>
      </c>
      <c r="J1030" s="7" t="str">
        <f t="shared" si="66"/>
        <v>BA</v>
      </c>
      <c r="K1030" t="str">
        <f t="shared" si="67"/>
        <v>71</v>
      </c>
    </row>
    <row r="1031" spans="1:11">
      <c r="A1031" s="11">
        <v>1030</v>
      </c>
      <c r="B1031" s="7" t="s">
        <v>475</v>
      </c>
      <c r="C1031" s="7">
        <v>51982665008</v>
      </c>
      <c r="D1031" s="7">
        <v>4</v>
      </c>
      <c r="E1031" s="12">
        <v>44392</v>
      </c>
      <c r="F1031" s="7" t="s">
        <v>25</v>
      </c>
      <c r="G1031" s="7" t="s">
        <v>34</v>
      </c>
      <c r="H1031" s="13">
        <f t="shared" si="64"/>
        <v>126</v>
      </c>
      <c r="I1031" s="7" t="str">
        <f t="shared" si="65"/>
        <v>Norte</v>
      </c>
      <c r="J1031" s="7" t="str">
        <f t="shared" si="66"/>
        <v>RS</v>
      </c>
      <c r="K1031" t="str">
        <f t="shared" si="67"/>
        <v>51</v>
      </c>
    </row>
    <row r="1032" spans="1:11">
      <c r="A1032" s="11">
        <v>1031</v>
      </c>
      <c r="B1032" s="7" t="s">
        <v>49</v>
      </c>
      <c r="C1032" s="7">
        <v>81994324886</v>
      </c>
      <c r="D1032" s="7">
        <v>4</v>
      </c>
      <c r="E1032" s="12">
        <v>44393</v>
      </c>
      <c r="F1032" s="7" t="s">
        <v>18</v>
      </c>
      <c r="G1032" s="7" t="s">
        <v>19</v>
      </c>
      <c r="H1032" s="13">
        <f t="shared" si="64"/>
        <v>180</v>
      </c>
      <c r="I1032" s="7" t="str">
        <f t="shared" si="65"/>
        <v>Norte</v>
      </c>
      <c r="J1032" s="7" t="str">
        <f t="shared" si="66"/>
        <v>PE</v>
      </c>
      <c r="K1032" t="str">
        <f t="shared" si="67"/>
        <v>81</v>
      </c>
    </row>
    <row r="1033" spans="1:11">
      <c r="A1033" s="11">
        <v>1032</v>
      </c>
      <c r="B1033" s="7" t="s">
        <v>271</v>
      </c>
      <c r="C1033" s="7">
        <v>61993958180</v>
      </c>
      <c r="D1033" s="7">
        <v>6</v>
      </c>
      <c r="E1033" s="12">
        <v>44393</v>
      </c>
      <c r="F1033" s="7" t="s">
        <v>16</v>
      </c>
      <c r="G1033" s="7" t="s">
        <v>12</v>
      </c>
      <c r="H1033" s="13">
        <f t="shared" si="64"/>
        <v>648</v>
      </c>
      <c r="I1033" s="7" t="str">
        <f t="shared" si="65"/>
        <v>Norte</v>
      </c>
      <c r="J1033" s="7" t="str">
        <f t="shared" si="66"/>
        <v>DF</v>
      </c>
      <c r="K1033" t="str">
        <f t="shared" si="67"/>
        <v>61</v>
      </c>
    </row>
    <row r="1034" spans="1:11">
      <c r="A1034" s="11">
        <v>1033</v>
      </c>
      <c r="B1034" s="7" t="s">
        <v>123</v>
      </c>
      <c r="C1034" s="7">
        <v>11971922150</v>
      </c>
      <c r="D1034" s="7">
        <v>4</v>
      </c>
      <c r="E1034" s="12">
        <v>44393</v>
      </c>
      <c r="F1034" s="7" t="s">
        <v>16</v>
      </c>
      <c r="G1034" s="7" t="s">
        <v>34</v>
      </c>
      <c r="H1034" s="13">
        <f t="shared" si="64"/>
        <v>432</v>
      </c>
      <c r="I1034" s="7" t="str">
        <f t="shared" si="65"/>
        <v>Norte</v>
      </c>
      <c r="J1034" s="7" t="str">
        <f t="shared" si="66"/>
        <v>SP</v>
      </c>
      <c r="K1034" t="str">
        <f t="shared" si="67"/>
        <v>11</v>
      </c>
    </row>
    <row r="1035" spans="1:11">
      <c r="A1035" s="11">
        <v>1034</v>
      </c>
      <c r="B1035" s="7" t="s">
        <v>476</v>
      </c>
      <c r="C1035" s="7">
        <v>32999356858</v>
      </c>
      <c r="D1035" s="7">
        <v>1</v>
      </c>
      <c r="E1035" s="12">
        <v>44393</v>
      </c>
      <c r="F1035" s="7" t="s">
        <v>40</v>
      </c>
      <c r="G1035" s="7" t="s">
        <v>12</v>
      </c>
      <c r="H1035" s="13">
        <f t="shared" si="64"/>
        <v>80</v>
      </c>
      <c r="I1035" s="7" t="str">
        <f t="shared" si="65"/>
        <v>Sul</v>
      </c>
      <c r="J1035" s="7" t="str">
        <f t="shared" si="66"/>
        <v>MG</v>
      </c>
      <c r="K1035" t="str">
        <f t="shared" si="67"/>
        <v>32</v>
      </c>
    </row>
    <row r="1036" spans="1:11">
      <c r="A1036" s="11">
        <v>1035</v>
      </c>
      <c r="B1036" s="7" t="s">
        <v>21</v>
      </c>
      <c r="C1036" s="7">
        <v>91993622209</v>
      </c>
      <c r="D1036" s="7">
        <v>1</v>
      </c>
      <c r="E1036" s="12">
        <v>44393</v>
      </c>
      <c r="F1036" s="7" t="s">
        <v>14</v>
      </c>
      <c r="G1036" s="7" t="s">
        <v>12</v>
      </c>
      <c r="H1036" s="13">
        <f t="shared" si="64"/>
        <v>90</v>
      </c>
      <c r="I1036" s="7" t="str">
        <f t="shared" si="65"/>
        <v>Norte</v>
      </c>
      <c r="J1036" s="7" t="str">
        <f t="shared" si="66"/>
        <v>PA</v>
      </c>
      <c r="K1036" t="str">
        <f t="shared" si="67"/>
        <v>91</v>
      </c>
    </row>
    <row r="1037" spans="1:11">
      <c r="A1037" s="11">
        <v>1036</v>
      </c>
      <c r="B1037" s="7" t="s">
        <v>90</v>
      </c>
      <c r="C1037" s="7">
        <v>71993677003</v>
      </c>
      <c r="D1037" s="7">
        <v>3</v>
      </c>
      <c r="E1037" s="12">
        <v>44394</v>
      </c>
      <c r="F1037" s="7" t="s">
        <v>11</v>
      </c>
      <c r="G1037" s="7" t="s">
        <v>30</v>
      </c>
      <c r="H1037" s="13">
        <f t="shared" si="64"/>
        <v>67.5</v>
      </c>
      <c r="I1037" s="7" t="str">
        <f t="shared" si="65"/>
        <v>Sul</v>
      </c>
      <c r="J1037" s="7" t="str">
        <f t="shared" si="66"/>
        <v>BA</v>
      </c>
      <c r="K1037" t="str">
        <f t="shared" si="67"/>
        <v>71</v>
      </c>
    </row>
    <row r="1038" spans="1:11">
      <c r="A1038" s="11">
        <v>1037</v>
      </c>
      <c r="B1038" s="7" t="s">
        <v>477</v>
      </c>
      <c r="C1038" s="7">
        <v>15997973923</v>
      </c>
      <c r="D1038" s="7">
        <v>4</v>
      </c>
      <c r="E1038" s="12">
        <v>44394</v>
      </c>
      <c r="F1038" s="7" t="s">
        <v>11</v>
      </c>
      <c r="G1038" s="7" t="s">
        <v>12</v>
      </c>
      <c r="H1038" s="13">
        <f t="shared" si="64"/>
        <v>90</v>
      </c>
      <c r="I1038" s="7" t="str">
        <f t="shared" si="65"/>
        <v>Sul</v>
      </c>
      <c r="J1038" s="7" t="str">
        <f t="shared" si="66"/>
        <v>SP</v>
      </c>
      <c r="K1038" t="str">
        <f t="shared" si="67"/>
        <v>15</v>
      </c>
    </row>
    <row r="1039" spans="1:11">
      <c r="A1039" s="11">
        <v>1038</v>
      </c>
      <c r="B1039" s="7" t="s">
        <v>92</v>
      </c>
      <c r="C1039" s="7">
        <v>43996370973</v>
      </c>
      <c r="D1039" s="7">
        <v>1</v>
      </c>
      <c r="E1039" s="12">
        <v>44394</v>
      </c>
      <c r="F1039" s="7" t="s">
        <v>18</v>
      </c>
      <c r="G1039" s="7" t="s">
        <v>30</v>
      </c>
      <c r="H1039" s="13">
        <f t="shared" si="64"/>
        <v>50</v>
      </c>
      <c r="I1039" s="7" t="str">
        <f t="shared" si="65"/>
        <v>Norte</v>
      </c>
      <c r="J1039" s="7" t="str">
        <f t="shared" si="66"/>
        <v>PR</v>
      </c>
      <c r="K1039" t="str">
        <f t="shared" si="67"/>
        <v>43</v>
      </c>
    </row>
    <row r="1040" spans="1:11">
      <c r="A1040" s="11">
        <v>1039</v>
      </c>
      <c r="B1040" s="7" t="s">
        <v>39</v>
      </c>
      <c r="C1040" s="7">
        <v>31986359655</v>
      </c>
      <c r="D1040" s="7">
        <v>3</v>
      </c>
      <c r="E1040" s="12">
        <v>44394</v>
      </c>
      <c r="F1040" s="7" t="s">
        <v>14</v>
      </c>
      <c r="G1040" s="7" t="s">
        <v>30</v>
      </c>
      <c r="H1040" s="13">
        <f t="shared" si="64"/>
        <v>243</v>
      </c>
      <c r="I1040" s="7" t="str">
        <f t="shared" si="65"/>
        <v>Norte</v>
      </c>
      <c r="J1040" s="7" t="str">
        <f t="shared" si="66"/>
        <v>MG</v>
      </c>
      <c r="K1040" t="str">
        <f t="shared" si="67"/>
        <v>31</v>
      </c>
    </row>
    <row r="1041" spans="1:11">
      <c r="A1041" s="11">
        <v>1040</v>
      </c>
      <c r="B1041" s="7" t="s">
        <v>46</v>
      </c>
      <c r="C1041" s="7">
        <v>91975215224</v>
      </c>
      <c r="D1041" s="7">
        <v>4</v>
      </c>
      <c r="E1041" s="12">
        <v>44395</v>
      </c>
      <c r="F1041" s="7" t="s">
        <v>11</v>
      </c>
      <c r="G1041" s="7" t="s">
        <v>19</v>
      </c>
      <c r="H1041" s="13">
        <f t="shared" si="64"/>
        <v>90</v>
      </c>
      <c r="I1041" s="7" t="str">
        <f t="shared" si="65"/>
        <v>Sul</v>
      </c>
      <c r="J1041" s="7" t="str">
        <f t="shared" si="66"/>
        <v>PA</v>
      </c>
      <c r="K1041" t="str">
        <f t="shared" si="67"/>
        <v>91</v>
      </c>
    </row>
    <row r="1042" spans="1:11">
      <c r="A1042" s="11">
        <v>1041</v>
      </c>
      <c r="B1042" s="7" t="s">
        <v>32</v>
      </c>
      <c r="C1042" s="7">
        <v>41993993049</v>
      </c>
      <c r="D1042" s="7">
        <v>4</v>
      </c>
      <c r="E1042" s="12">
        <v>44395</v>
      </c>
      <c r="F1042" s="7" t="s">
        <v>11</v>
      </c>
      <c r="G1042" s="7" t="s">
        <v>19</v>
      </c>
      <c r="H1042" s="13">
        <f t="shared" si="64"/>
        <v>90</v>
      </c>
      <c r="I1042" s="7" t="str">
        <f t="shared" si="65"/>
        <v>Sul</v>
      </c>
      <c r="J1042" s="7" t="str">
        <f t="shared" si="66"/>
        <v>PR</v>
      </c>
      <c r="K1042" t="str">
        <f t="shared" si="67"/>
        <v>41</v>
      </c>
    </row>
    <row r="1043" spans="1:11">
      <c r="A1043" s="11">
        <v>1042</v>
      </c>
      <c r="B1043" s="7" t="s">
        <v>17</v>
      </c>
      <c r="C1043" s="7">
        <v>61976085557</v>
      </c>
      <c r="D1043" s="7">
        <v>1</v>
      </c>
      <c r="E1043" s="12">
        <v>44395</v>
      </c>
      <c r="F1043" s="7" t="s">
        <v>11</v>
      </c>
      <c r="G1043" s="7" t="s">
        <v>12</v>
      </c>
      <c r="H1043" s="13">
        <f t="shared" si="64"/>
        <v>25</v>
      </c>
      <c r="I1043" s="7" t="str">
        <f t="shared" si="65"/>
        <v>Sul</v>
      </c>
      <c r="J1043" s="7" t="str">
        <f t="shared" si="66"/>
        <v>DF</v>
      </c>
      <c r="K1043" t="str">
        <f t="shared" si="67"/>
        <v>61</v>
      </c>
    </row>
    <row r="1044" spans="1:11">
      <c r="A1044" s="11">
        <v>1043</v>
      </c>
      <c r="B1044" s="7" t="s">
        <v>154</v>
      </c>
      <c r="C1044" s="7">
        <v>35999639801</v>
      </c>
      <c r="D1044" s="7">
        <v>2</v>
      </c>
      <c r="E1044" s="12">
        <v>44395</v>
      </c>
      <c r="F1044" s="7" t="s">
        <v>16</v>
      </c>
      <c r="G1044" s="7" t="s">
        <v>19</v>
      </c>
      <c r="H1044" s="13">
        <f t="shared" si="64"/>
        <v>216</v>
      </c>
      <c r="I1044" s="7" t="str">
        <f t="shared" si="65"/>
        <v>Norte</v>
      </c>
      <c r="J1044" s="7" t="str">
        <f t="shared" si="66"/>
        <v>MG</v>
      </c>
      <c r="K1044" t="str">
        <f t="shared" si="67"/>
        <v>35</v>
      </c>
    </row>
    <row r="1045" spans="1:11">
      <c r="A1045" s="11">
        <v>1044</v>
      </c>
      <c r="B1045" s="7" t="s">
        <v>478</v>
      </c>
      <c r="C1045" s="7">
        <v>91987829528</v>
      </c>
      <c r="D1045" s="7">
        <v>1</v>
      </c>
      <c r="E1045" s="12">
        <v>44395</v>
      </c>
      <c r="F1045" s="7" t="s">
        <v>18</v>
      </c>
      <c r="G1045" s="7" t="s">
        <v>12</v>
      </c>
      <c r="H1045" s="13">
        <f t="shared" si="64"/>
        <v>50</v>
      </c>
      <c r="I1045" s="7" t="str">
        <f t="shared" si="65"/>
        <v>Norte</v>
      </c>
      <c r="J1045" s="7" t="str">
        <f t="shared" si="66"/>
        <v>PA</v>
      </c>
      <c r="K1045" t="str">
        <f t="shared" si="67"/>
        <v>91</v>
      </c>
    </row>
    <row r="1046" spans="1:11">
      <c r="A1046" s="11">
        <v>1045</v>
      </c>
      <c r="B1046" s="7" t="s">
        <v>162</v>
      </c>
      <c r="C1046" s="7">
        <v>81980022463</v>
      </c>
      <c r="D1046" s="7">
        <v>3</v>
      </c>
      <c r="E1046" s="12">
        <v>44395</v>
      </c>
      <c r="F1046" s="7" t="s">
        <v>25</v>
      </c>
      <c r="G1046" s="7" t="s">
        <v>19</v>
      </c>
      <c r="H1046" s="13">
        <f t="shared" si="64"/>
        <v>94.5</v>
      </c>
      <c r="I1046" s="7" t="str">
        <f t="shared" si="65"/>
        <v>Norte</v>
      </c>
      <c r="J1046" s="7" t="str">
        <f t="shared" si="66"/>
        <v>PE</v>
      </c>
      <c r="K1046" t="str">
        <f t="shared" si="67"/>
        <v>81</v>
      </c>
    </row>
    <row r="1047" spans="1:11">
      <c r="A1047" s="11">
        <v>1046</v>
      </c>
      <c r="B1047" s="7" t="s">
        <v>50</v>
      </c>
      <c r="C1047" s="7">
        <v>11911173181</v>
      </c>
      <c r="D1047" s="7">
        <v>2</v>
      </c>
      <c r="E1047" s="12">
        <v>44395</v>
      </c>
      <c r="F1047" s="7" t="s">
        <v>18</v>
      </c>
      <c r="G1047" s="7" t="s">
        <v>19</v>
      </c>
      <c r="H1047" s="13">
        <f t="shared" si="64"/>
        <v>90</v>
      </c>
      <c r="I1047" s="7" t="str">
        <f t="shared" si="65"/>
        <v>Norte</v>
      </c>
      <c r="J1047" s="7" t="str">
        <f t="shared" si="66"/>
        <v>SP</v>
      </c>
      <c r="K1047" t="str">
        <f t="shared" si="67"/>
        <v>11</v>
      </c>
    </row>
    <row r="1048" spans="1:11">
      <c r="A1048" s="11">
        <v>1047</v>
      </c>
      <c r="B1048" s="7" t="s">
        <v>61</v>
      </c>
      <c r="C1048" s="7">
        <v>81964297848</v>
      </c>
      <c r="D1048" s="7">
        <v>3</v>
      </c>
      <c r="E1048" s="12">
        <v>44395</v>
      </c>
      <c r="F1048" s="7" t="s">
        <v>18</v>
      </c>
      <c r="G1048" s="7" t="s">
        <v>12</v>
      </c>
      <c r="H1048" s="13">
        <f t="shared" si="64"/>
        <v>135</v>
      </c>
      <c r="I1048" s="7" t="str">
        <f t="shared" si="65"/>
        <v>Norte</v>
      </c>
      <c r="J1048" s="7" t="str">
        <f t="shared" si="66"/>
        <v>PE</v>
      </c>
      <c r="K1048" t="str">
        <f t="shared" si="67"/>
        <v>81</v>
      </c>
    </row>
    <row r="1049" spans="1:11">
      <c r="A1049" s="11">
        <v>1048</v>
      </c>
      <c r="B1049" s="7" t="s">
        <v>37</v>
      </c>
      <c r="C1049" s="7">
        <v>71971060649</v>
      </c>
      <c r="D1049" s="7">
        <v>1</v>
      </c>
      <c r="E1049" s="12">
        <v>44395</v>
      </c>
      <c r="F1049" s="7" t="s">
        <v>23</v>
      </c>
      <c r="G1049" s="7" t="s">
        <v>19</v>
      </c>
      <c r="H1049" s="13">
        <f t="shared" si="64"/>
        <v>90</v>
      </c>
      <c r="I1049" s="7" t="str">
        <f t="shared" si="65"/>
        <v>Sul</v>
      </c>
      <c r="J1049" s="7" t="str">
        <f t="shared" si="66"/>
        <v>BA</v>
      </c>
      <c r="K1049" t="str">
        <f t="shared" si="67"/>
        <v>71</v>
      </c>
    </row>
    <row r="1050" spans="1:11">
      <c r="A1050" s="11">
        <v>1049</v>
      </c>
      <c r="B1050" s="7" t="s">
        <v>56</v>
      </c>
      <c r="C1050" s="7">
        <v>41995878630</v>
      </c>
      <c r="D1050" s="7">
        <v>1</v>
      </c>
      <c r="E1050" s="12">
        <v>44395</v>
      </c>
      <c r="F1050" s="7" t="s">
        <v>23</v>
      </c>
      <c r="G1050" s="7" t="s">
        <v>28</v>
      </c>
      <c r="H1050" s="13">
        <f t="shared" si="64"/>
        <v>90</v>
      </c>
      <c r="I1050" s="7" t="str">
        <f t="shared" si="65"/>
        <v>Sul</v>
      </c>
      <c r="J1050" s="7" t="str">
        <f t="shared" si="66"/>
        <v>PR</v>
      </c>
      <c r="K1050" t="str">
        <f t="shared" si="67"/>
        <v>41</v>
      </c>
    </row>
    <row r="1051" spans="1:11">
      <c r="A1051" s="11">
        <v>1050</v>
      </c>
      <c r="B1051" s="7" t="s">
        <v>315</v>
      </c>
      <c r="C1051" s="7">
        <v>31988524415</v>
      </c>
      <c r="D1051" s="7">
        <v>2</v>
      </c>
      <c r="E1051" s="12">
        <v>44395</v>
      </c>
      <c r="F1051" s="7" t="s">
        <v>36</v>
      </c>
      <c r="G1051" s="7" t="s">
        <v>21</v>
      </c>
      <c r="H1051" s="13">
        <f t="shared" si="64"/>
        <v>45</v>
      </c>
      <c r="I1051" s="7" t="str">
        <f t="shared" si="65"/>
        <v>Norte</v>
      </c>
      <c r="J1051" s="7" t="str">
        <f t="shared" si="66"/>
        <v>MG</v>
      </c>
      <c r="K1051" t="str">
        <f t="shared" si="67"/>
        <v>31</v>
      </c>
    </row>
    <row r="1052" spans="1:11">
      <c r="A1052" s="11">
        <v>1051</v>
      </c>
      <c r="B1052" s="7" t="s">
        <v>479</v>
      </c>
      <c r="C1052" s="7">
        <v>81995148304</v>
      </c>
      <c r="D1052" s="7">
        <v>1</v>
      </c>
      <c r="E1052" s="12">
        <v>44396</v>
      </c>
      <c r="F1052" s="7" t="s">
        <v>11</v>
      </c>
      <c r="G1052" s="7" t="s">
        <v>30</v>
      </c>
      <c r="H1052" s="13">
        <f t="shared" si="64"/>
        <v>25</v>
      </c>
      <c r="I1052" s="7" t="str">
        <f t="shared" si="65"/>
        <v>Sul</v>
      </c>
      <c r="J1052" s="7" t="str">
        <f t="shared" si="66"/>
        <v>PE</v>
      </c>
      <c r="K1052" t="str">
        <f t="shared" si="67"/>
        <v>81</v>
      </c>
    </row>
    <row r="1053" spans="1:11">
      <c r="A1053" s="11">
        <v>1052</v>
      </c>
      <c r="B1053" s="7" t="s">
        <v>426</v>
      </c>
      <c r="C1053" s="7">
        <v>91967380283</v>
      </c>
      <c r="D1053" s="7">
        <v>3</v>
      </c>
      <c r="E1053" s="12">
        <v>44396</v>
      </c>
      <c r="F1053" s="7" t="s">
        <v>18</v>
      </c>
      <c r="G1053" s="7" t="s">
        <v>30</v>
      </c>
      <c r="H1053" s="13">
        <f t="shared" si="64"/>
        <v>135</v>
      </c>
      <c r="I1053" s="7" t="str">
        <f t="shared" si="65"/>
        <v>Norte</v>
      </c>
      <c r="J1053" s="7" t="str">
        <f t="shared" si="66"/>
        <v>PA</v>
      </c>
      <c r="K1053" t="str">
        <f t="shared" si="67"/>
        <v>91</v>
      </c>
    </row>
    <row r="1054" spans="1:11">
      <c r="A1054" s="11">
        <v>1053</v>
      </c>
      <c r="B1054" s="7" t="s">
        <v>376</v>
      </c>
      <c r="C1054" s="7">
        <v>31989180736</v>
      </c>
      <c r="D1054" s="7">
        <v>1</v>
      </c>
      <c r="E1054" s="12">
        <v>44396</v>
      </c>
      <c r="F1054" s="7" t="s">
        <v>14</v>
      </c>
      <c r="G1054" s="7" t="s">
        <v>19</v>
      </c>
      <c r="H1054" s="13">
        <f t="shared" si="64"/>
        <v>90</v>
      </c>
      <c r="I1054" s="7" t="str">
        <f t="shared" si="65"/>
        <v>Norte</v>
      </c>
      <c r="J1054" s="7" t="str">
        <f t="shared" si="66"/>
        <v>MG</v>
      </c>
      <c r="K1054" t="str">
        <f t="shared" si="67"/>
        <v>31</v>
      </c>
    </row>
    <row r="1055" spans="1:11">
      <c r="A1055" s="11">
        <v>1054</v>
      </c>
      <c r="B1055" s="7" t="s">
        <v>70</v>
      </c>
      <c r="C1055" s="7">
        <v>51979250914</v>
      </c>
      <c r="D1055" s="7">
        <v>2</v>
      </c>
      <c r="E1055" s="12">
        <v>44396</v>
      </c>
      <c r="F1055" s="7" t="s">
        <v>38</v>
      </c>
      <c r="G1055" s="7" t="s">
        <v>19</v>
      </c>
      <c r="H1055" s="13">
        <f t="shared" si="64"/>
        <v>90</v>
      </c>
      <c r="I1055" s="7" t="str">
        <f t="shared" si="65"/>
        <v>Sul</v>
      </c>
      <c r="J1055" s="7" t="str">
        <f t="shared" si="66"/>
        <v>RS</v>
      </c>
      <c r="K1055" t="str">
        <f t="shared" si="67"/>
        <v>51</v>
      </c>
    </row>
    <row r="1056" spans="1:11">
      <c r="A1056" s="11">
        <v>1055</v>
      </c>
      <c r="B1056" s="7" t="s">
        <v>368</v>
      </c>
      <c r="C1056" s="7">
        <v>11985791514</v>
      </c>
      <c r="D1056" s="7">
        <v>4</v>
      </c>
      <c r="E1056" s="12">
        <v>44396</v>
      </c>
      <c r="F1056" s="7" t="s">
        <v>14</v>
      </c>
      <c r="G1056" s="7" t="s">
        <v>34</v>
      </c>
      <c r="H1056" s="13">
        <f t="shared" si="64"/>
        <v>324</v>
      </c>
      <c r="I1056" s="7" t="str">
        <f t="shared" si="65"/>
        <v>Norte</v>
      </c>
      <c r="J1056" s="7" t="str">
        <f t="shared" si="66"/>
        <v>SP</v>
      </c>
      <c r="K1056" t="str">
        <f t="shared" si="67"/>
        <v>11</v>
      </c>
    </row>
    <row r="1057" spans="1:11">
      <c r="A1057" s="11">
        <v>1056</v>
      </c>
      <c r="B1057" s="7" t="s">
        <v>84</v>
      </c>
      <c r="C1057" s="7">
        <v>81979151981</v>
      </c>
      <c r="D1057" s="7">
        <v>3</v>
      </c>
      <c r="E1057" s="12">
        <v>44396</v>
      </c>
      <c r="F1057" s="7" t="s">
        <v>27</v>
      </c>
      <c r="G1057" s="7" t="s">
        <v>28</v>
      </c>
      <c r="H1057" s="13">
        <f t="shared" si="64"/>
        <v>270</v>
      </c>
      <c r="I1057" s="7" t="str">
        <f t="shared" si="65"/>
        <v>Norte</v>
      </c>
      <c r="J1057" s="7" t="str">
        <f t="shared" si="66"/>
        <v>PE</v>
      </c>
      <c r="K1057" t="str">
        <f t="shared" si="67"/>
        <v>81</v>
      </c>
    </row>
    <row r="1058" spans="1:11">
      <c r="A1058" s="11">
        <v>1057</v>
      </c>
      <c r="B1058" s="7" t="s">
        <v>148</v>
      </c>
      <c r="C1058" s="7">
        <v>51984630907</v>
      </c>
      <c r="D1058" s="7">
        <v>2</v>
      </c>
      <c r="E1058" s="12">
        <v>44396</v>
      </c>
      <c r="F1058" s="7" t="s">
        <v>44</v>
      </c>
      <c r="G1058" s="7" t="s">
        <v>34</v>
      </c>
      <c r="H1058" s="13">
        <f t="shared" si="64"/>
        <v>90</v>
      </c>
      <c r="I1058" s="7" t="str">
        <f t="shared" si="65"/>
        <v>Sul</v>
      </c>
      <c r="J1058" s="7" t="str">
        <f t="shared" si="66"/>
        <v>RS</v>
      </c>
      <c r="K1058" t="str">
        <f t="shared" si="67"/>
        <v>51</v>
      </c>
    </row>
    <row r="1059" spans="1:11">
      <c r="A1059" s="11">
        <v>1058</v>
      </c>
      <c r="B1059" s="7" t="s">
        <v>56</v>
      </c>
      <c r="C1059" s="7">
        <v>21998748601</v>
      </c>
      <c r="D1059" s="7">
        <v>1</v>
      </c>
      <c r="E1059" s="12">
        <v>44396</v>
      </c>
      <c r="F1059" s="7" t="s">
        <v>11</v>
      </c>
      <c r="G1059" s="7" t="s">
        <v>30</v>
      </c>
      <c r="H1059" s="13">
        <f t="shared" si="64"/>
        <v>25</v>
      </c>
      <c r="I1059" s="7" t="str">
        <f t="shared" si="65"/>
        <v>Sul</v>
      </c>
      <c r="J1059" s="7" t="str">
        <f t="shared" si="66"/>
        <v>RJ</v>
      </c>
      <c r="K1059" t="str">
        <f t="shared" si="67"/>
        <v>21</v>
      </c>
    </row>
    <row r="1060" spans="1:11">
      <c r="A1060" s="11">
        <v>1059</v>
      </c>
      <c r="B1060" s="7" t="s">
        <v>272</v>
      </c>
      <c r="C1060" s="7">
        <v>91981760400</v>
      </c>
      <c r="D1060" s="7">
        <v>1</v>
      </c>
      <c r="E1060" s="12">
        <v>44396</v>
      </c>
      <c r="F1060" s="7" t="s">
        <v>16</v>
      </c>
      <c r="G1060" s="7" t="s">
        <v>34</v>
      </c>
      <c r="H1060" s="13">
        <f t="shared" si="64"/>
        <v>120</v>
      </c>
      <c r="I1060" s="7" t="str">
        <f t="shared" si="65"/>
        <v>Norte</v>
      </c>
      <c r="J1060" s="7" t="str">
        <f t="shared" si="66"/>
        <v>PA</v>
      </c>
      <c r="K1060" t="str">
        <f t="shared" si="67"/>
        <v>91</v>
      </c>
    </row>
    <row r="1061" spans="1:11">
      <c r="A1061" s="11">
        <v>1060</v>
      </c>
      <c r="B1061" s="7" t="s">
        <v>119</v>
      </c>
      <c r="C1061" s="7">
        <v>11994663104</v>
      </c>
      <c r="D1061" s="7">
        <v>9</v>
      </c>
      <c r="E1061" s="12">
        <v>44397</v>
      </c>
      <c r="F1061" s="7" t="s">
        <v>14</v>
      </c>
      <c r="G1061" s="7" t="s">
        <v>34</v>
      </c>
      <c r="H1061" s="13">
        <f t="shared" si="64"/>
        <v>729</v>
      </c>
      <c r="I1061" s="7" t="str">
        <f t="shared" si="65"/>
        <v>Norte</v>
      </c>
      <c r="J1061" s="7" t="str">
        <f t="shared" si="66"/>
        <v>SP</v>
      </c>
      <c r="K1061" t="str">
        <f t="shared" si="67"/>
        <v>11</v>
      </c>
    </row>
    <row r="1062" spans="1:11">
      <c r="A1062" s="11">
        <v>1061</v>
      </c>
      <c r="B1062" s="7" t="s">
        <v>480</v>
      </c>
      <c r="C1062" s="7">
        <v>21998554886</v>
      </c>
      <c r="D1062" s="7">
        <v>4</v>
      </c>
      <c r="E1062" s="12">
        <v>44397</v>
      </c>
      <c r="F1062" s="7" t="s">
        <v>18</v>
      </c>
      <c r="G1062" s="7" t="s">
        <v>12</v>
      </c>
      <c r="H1062" s="13">
        <f t="shared" si="64"/>
        <v>180</v>
      </c>
      <c r="I1062" s="7" t="str">
        <f t="shared" si="65"/>
        <v>Norte</v>
      </c>
      <c r="J1062" s="7" t="str">
        <f t="shared" si="66"/>
        <v>RJ</v>
      </c>
      <c r="K1062" t="str">
        <f t="shared" si="67"/>
        <v>21</v>
      </c>
    </row>
    <row r="1063" spans="1:11">
      <c r="A1063" s="11">
        <v>1062</v>
      </c>
      <c r="B1063" s="7" t="s">
        <v>481</v>
      </c>
      <c r="C1063" s="7">
        <v>61965688718</v>
      </c>
      <c r="D1063" s="7">
        <v>2</v>
      </c>
      <c r="E1063" s="12">
        <v>44397</v>
      </c>
      <c r="F1063" s="7" t="s">
        <v>14</v>
      </c>
      <c r="G1063" s="7" t="s">
        <v>30</v>
      </c>
      <c r="H1063" s="13">
        <f t="shared" si="64"/>
        <v>162</v>
      </c>
      <c r="I1063" s="7" t="str">
        <f t="shared" si="65"/>
        <v>Norte</v>
      </c>
      <c r="J1063" s="7" t="str">
        <f t="shared" si="66"/>
        <v>DF</v>
      </c>
      <c r="K1063" t="str">
        <f t="shared" si="67"/>
        <v>61</v>
      </c>
    </row>
    <row r="1064" spans="1:11">
      <c r="A1064" s="11">
        <v>1063</v>
      </c>
      <c r="B1064" s="7" t="s">
        <v>216</v>
      </c>
      <c r="C1064" s="7">
        <v>19998660736</v>
      </c>
      <c r="D1064" s="7">
        <v>4</v>
      </c>
      <c r="E1064" s="12">
        <v>44397</v>
      </c>
      <c r="F1064" s="7" t="s">
        <v>11</v>
      </c>
      <c r="G1064" s="7" t="s">
        <v>12</v>
      </c>
      <c r="H1064" s="13">
        <f t="shared" si="64"/>
        <v>90</v>
      </c>
      <c r="I1064" s="7" t="str">
        <f t="shared" si="65"/>
        <v>Sul</v>
      </c>
      <c r="J1064" s="7" t="str">
        <f t="shared" si="66"/>
        <v>SP</v>
      </c>
      <c r="K1064" t="str">
        <f t="shared" si="67"/>
        <v>19</v>
      </c>
    </row>
    <row r="1065" spans="1:11">
      <c r="A1065" s="11">
        <v>1064</v>
      </c>
      <c r="B1065" s="7" t="s">
        <v>46</v>
      </c>
      <c r="C1065" s="7">
        <v>61964978920</v>
      </c>
      <c r="D1065" s="7">
        <v>1</v>
      </c>
      <c r="E1065" s="12">
        <v>44397</v>
      </c>
      <c r="F1065" s="7" t="s">
        <v>38</v>
      </c>
      <c r="G1065" s="7" t="s">
        <v>30</v>
      </c>
      <c r="H1065" s="13">
        <f t="shared" si="64"/>
        <v>50</v>
      </c>
      <c r="I1065" s="7" t="str">
        <f t="shared" si="65"/>
        <v>Sul</v>
      </c>
      <c r="J1065" s="7" t="str">
        <f t="shared" si="66"/>
        <v>DF</v>
      </c>
      <c r="K1065" t="str">
        <f t="shared" si="67"/>
        <v>61</v>
      </c>
    </row>
    <row r="1066" spans="1:11">
      <c r="A1066" s="11">
        <v>1065</v>
      </c>
      <c r="B1066" s="7" t="s">
        <v>127</v>
      </c>
      <c r="C1066" s="7">
        <v>55999691990</v>
      </c>
      <c r="D1066" s="7">
        <v>4</v>
      </c>
      <c r="E1066" s="12">
        <v>44397</v>
      </c>
      <c r="F1066" s="7" t="s">
        <v>18</v>
      </c>
      <c r="G1066" s="7" t="s">
        <v>21</v>
      </c>
      <c r="H1066" s="13">
        <f t="shared" si="64"/>
        <v>180</v>
      </c>
      <c r="I1066" s="7" t="str">
        <f t="shared" si="65"/>
        <v>Norte</v>
      </c>
      <c r="J1066" s="7" t="str">
        <f t="shared" si="66"/>
        <v>RS</v>
      </c>
      <c r="K1066" t="str">
        <f t="shared" si="67"/>
        <v>55</v>
      </c>
    </row>
    <row r="1067" spans="1:11">
      <c r="A1067" s="11">
        <v>1066</v>
      </c>
      <c r="B1067" s="7" t="s">
        <v>61</v>
      </c>
      <c r="C1067" s="7">
        <v>21998821651</v>
      </c>
      <c r="D1067" s="7">
        <v>2</v>
      </c>
      <c r="E1067" s="12">
        <v>44397</v>
      </c>
      <c r="F1067" s="7" t="s">
        <v>36</v>
      </c>
      <c r="G1067" s="7" t="s">
        <v>28</v>
      </c>
      <c r="H1067" s="13">
        <f t="shared" si="64"/>
        <v>45</v>
      </c>
      <c r="I1067" s="7" t="str">
        <f t="shared" si="65"/>
        <v>Norte</v>
      </c>
      <c r="J1067" s="7" t="str">
        <f t="shared" si="66"/>
        <v>RJ</v>
      </c>
      <c r="K1067" t="str">
        <f t="shared" si="67"/>
        <v>21</v>
      </c>
    </row>
    <row r="1068" spans="1:11">
      <c r="A1068" s="11">
        <v>1067</v>
      </c>
      <c r="B1068" s="7" t="s">
        <v>229</v>
      </c>
      <c r="C1068" s="7">
        <v>18996883390</v>
      </c>
      <c r="D1068" s="7">
        <v>2</v>
      </c>
      <c r="E1068" s="12">
        <v>44397</v>
      </c>
      <c r="F1068" s="7" t="s">
        <v>38</v>
      </c>
      <c r="G1068" s="7" t="s">
        <v>34</v>
      </c>
      <c r="H1068" s="13">
        <f t="shared" si="64"/>
        <v>90</v>
      </c>
      <c r="I1068" s="7" t="str">
        <f t="shared" si="65"/>
        <v>Sul</v>
      </c>
      <c r="J1068" s="7" t="str">
        <f t="shared" si="66"/>
        <v>SP</v>
      </c>
      <c r="K1068" t="str">
        <f t="shared" si="67"/>
        <v>18</v>
      </c>
    </row>
    <row r="1069" spans="1:11">
      <c r="A1069" s="11">
        <v>1068</v>
      </c>
      <c r="B1069" s="7" t="s">
        <v>78</v>
      </c>
      <c r="C1069" s="7">
        <v>11960208028</v>
      </c>
      <c r="D1069" s="7">
        <v>1</v>
      </c>
      <c r="E1069" s="12">
        <v>44397</v>
      </c>
      <c r="F1069" s="7" t="s">
        <v>18</v>
      </c>
      <c r="G1069" s="7" t="s">
        <v>19</v>
      </c>
      <c r="H1069" s="13">
        <f t="shared" si="64"/>
        <v>50</v>
      </c>
      <c r="I1069" s="7" t="str">
        <f t="shared" si="65"/>
        <v>Norte</v>
      </c>
      <c r="J1069" s="7" t="str">
        <f t="shared" si="66"/>
        <v>SP</v>
      </c>
      <c r="K1069" t="str">
        <f t="shared" si="67"/>
        <v>11</v>
      </c>
    </row>
    <row r="1070" spans="1:11">
      <c r="A1070" s="11">
        <v>1069</v>
      </c>
      <c r="B1070" s="7" t="s">
        <v>482</v>
      </c>
      <c r="C1070" s="7">
        <v>55981347525</v>
      </c>
      <c r="D1070" s="7">
        <v>3</v>
      </c>
      <c r="E1070" s="12">
        <v>44398</v>
      </c>
      <c r="F1070" s="7" t="s">
        <v>11</v>
      </c>
      <c r="G1070" s="7" t="s">
        <v>34</v>
      </c>
      <c r="H1070" s="13">
        <f t="shared" si="64"/>
        <v>67.5</v>
      </c>
      <c r="I1070" s="7" t="str">
        <f t="shared" si="65"/>
        <v>Sul</v>
      </c>
      <c r="J1070" s="7" t="str">
        <f t="shared" si="66"/>
        <v>RS</v>
      </c>
      <c r="K1070" t="str">
        <f t="shared" si="67"/>
        <v>55</v>
      </c>
    </row>
    <row r="1071" spans="1:11">
      <c r="A1071" s="11">
        <v>1070</v>
      </c>
      <c r="B1071" s="7" t="s">
        <v>168</v>
      </c>
      <c r="C1071" s="7">
        <v>61975225850</v>
      </c>
      <c r="D1071" s="7">
        <v>2</v>
      </c>
      <c r="E1071" s="12">
        <v>44398</v>
      </c>
      <c r="F1071" s="7" t="s">
        <v>16</v>
      </c>
      <c r="G1071" s="7" t="s">
        <v>19</v>
      </c>
      <c r="H1071" s="13">
        <f t="shared" si="64"/>
        <v>216</v>
      </c>
      <c r="I1071" s="7" t="str">
        <f t="shared" si="65"/>
        <v>Norte</v>
      </c>
      <c r="J1071" s="7" t="str">
        <f t="shared" si="66"/>
        <v>DF</v>
      </c>
      <c r="K1071" t="str">
        <f t="shared" si="67"/>
        <v>61</v>
      </c>
    </row>
    <row r="1072" spans="1:11">
      <c r="A1072" s="11">
        <v>1071</v>
      </c>
      <c r="B1072" s="7" t="s">
        <v>207</v>
      </c>
      <c r="C1072" s="7">
        <v>81985569509</v>
      </c>
      <c r="D1072" s="7">
        <v>1</v>
      </c>
      <c r="E1072" s="12">
        <v>44398</v>
      </c>
      <c r="F1072" s="7" t="s">
        <v>55</v>
      </c>
      <c r="G1072" s="7" t="s">
        <v>19</v>
      </c>
      <c r="H1072" s="13">
        <f t="shared" si="64"/>
        <v>25</v>
      </c>
      <c r="I1072" s="7" t="str">
        <f t="shared" si="65"/>
        <v>Norte</v>
      </c>
      <c r="J1072" s="7" t="str">
        <f t="shared" si="66"/>
        <v>PE</v>
      </c>
      <c r="K1072" t="str">
        <f t="shared" si="67"/>
        <v>81</v>
      </c>
    </row>
    <row r="1073" spans="1:11">
      <c r="A1073" s="11">
        <v>1072</v>
      </c>
      <c r="B1073" s="7" t="s">
        <v>136</v>
      </c>
      <c r="C1073" s="7">
        <v>21996373383</v>
      </c>
      <c r="D1073" s="7">
        <v>2</v>
      </c>
      <c r="E1073" s="12">
        <v>44398</v>
      </c>
      <c r="F1073" s="7" t="s">
        <v>44</v>
      </c>
      <c r="G1073" s="7" t="s">
        <v>34</v>
      </c>
      <c r="H1073" s="13">
        <f t="shared" si="64"/>
        <v>90</v>
      </c>
      <c r="I1073" s="7" t="str">
        <f t="shared" si="65"/>
        <v>Sul</v>
      </c>
      <c r="J1073" s="7" t="str">
        <f t="shared" si="66"/>
        <v>RJ</v>
      </c>
      <c r="K1073" t="str">
        <f t="shared" si="67"/>
        <v>21</v>
      </c>
    </row>
    <row r="1074" spans="1:11">
      <c r="A1074" s="11">
        <v>1073</v>
      </c>
      <c r="B1074" s="7" t="s">
        <v>483</v>
      </c>
      <c r="C1074" s="7">
        <v>61998006226</v>
      </c>
      <c r="D1074" s="7">
        <v>3</v>
      </c>
      <c r="E1074" s="12">
        <v>44398</v>
      </c>
      <c r="F1074" s="7" t="s">
        <v>16</v>
      </c>
      <c r="G1074" s="7" t="s">
        <v>21</v>
      </c>
      <c r="H1074" s="13">
        <f t="shared" si="64"/>
        <v>324</v>
      </c>
      <c r="I1074" s="7" t="str">
        <f t="shared" si="65"/>
        <v>Norte</v>
      </c>
      <c r="J1074" s="7" t="str">
        <f t="shared" si="66"/>
        <v>DF</v>
      </c>
      <c r="K1074" t="str">
        <f t="shared" si="67"/>
        <v>61</v>
      </c>
    </row>
    <row r="1075" spans="1:11">
      <c r="A1075" s="11">
        <v>1074</v>
      </c>
      <c r="B1075" s="7" t="s">
        <v>127</v>
      </c>
      <c r="C1075" s="7">
        <v>91964442125</v>
      </c>
      <c r="D1075" s="7">
        <v>4</v>
      </c>
      <c r="E1075" s="12">
        <v>44399</v>
      </c>
      <c r="F1075" s="7" t="s">
        <v>16</v>
      </c>
      <c r="G1075" s="7" t="s">
        <v>30</v>
      </c>
      <c r="H1075" s="13">
        <f t="shared" si="64"/>
        <v>432</v>
      </c>
      <c r="I1075" s="7" t="str">
        <f t="shared" si="65"/>
        <v>Norte</v>
      </c>
      <c r="J1075" s="7" t="str">
        <f t="shared" si="66"/>
        <v>PA</v>
      </c>
      <c r="K1075" t="str">
        <f t="shared" si="67"/>
        <v>91</v>
      </c>
    </row>
    <row r="1076" spans="1:11">
      <c r="A1076" s="11">
        <v>1075</v>
      </c>
      <c r="B1076" s="7" t="s">
        <v>484</v>
      </c>
      <c r="C1076" s="7">
        <v>51991928448</v>
      </c>
      <c r="D1076" s="7">
        <v>2</v>
      </c>
      <c r="E1076" s="12">
        <v>44399</v>
      </c>
      <c r="F1076" s="7" t="s">
        <v>25</v>
      </c>
      <c r="G1076" s="7" t="s">
        <v>19</v>
      </c>
      <c r="H1076" s="13">
        <f t="shared" si="64"/>
        <v>63</v>
      </c>
      <c r="I1076" s="7" t="str">
        <f t="shared" si="65"/>
        <v>Norte</v>
      </c>
      <c r="J1076" s="7" t="str">
        <f t="shared" si="66"/>
        <v>RS</v>
      </c>
      <c r="K1076" t="str">
        <f t="shared" si="67"/>
        <v>51</v>
      </c>
    </row>
    <row r="1077" spans="1:11">
      <c r="A1077" s="11">
        <v>1076</v>
      </c>
      <c r="B1077" s="7" t="s">
        <v>485</v>
      </c>
      <c r="C1077" s="7">
        <v>51967001802</v>
      </c>
      <c r="D1077" s="7">
        <v>2</v>
      </c>
      <c r="E1077" s="12">
        <v>44399</v>
      </c>
      <c r="F1077" s="7" t="s">
        <v>16</v>
      </c>
      <c r="G1077" s="7" t="s">
        <v>34</v>
      </c>
      <c r="H1077" s="13">
        <f t="shared" si="64"/>
        <v>216</v>
      </c>
      <c r="I1077" s="7" t="str">
        <f t="shared" si="65"/>
        <v>Norte</v>
      </c>
      <c r="J1077" s="7" t="str">
        <f t="shared" si="66"/>
        <v>RS</v>
      </c>
      <c r="K1077" t="str">
        <f t="shared" si="67"/>
        <v>51</v>
      </c>
    </row>
    <row r="1078" spans="1:11">
      <c r="A1078" s="11">
        <v>1077</v>
      </c>
      <c r="B1078" s="7" t="s">
        <v>460</v>
      </c>
      <c r="C1078" s="7">
        <v>71989557588</v>
      </c>
      <c r="D1078" s="7">
        <v>3</v>
      </c>
      <c r="E1078" s="12">
        <v>44399</v>
      </c>
      <c r="F1078" s="7" t="s">
        <v>40</v>
      </c>
      <c r="G1078" s="7" t="s">
        <v>21</v>
      </c>
      <c r="H1078" s="13">
        <f t="shared" si="64"/>
        <v>216</v>
      </c>
      <c r="I1078" s="7" t="str">
        <f t="shared" si="65"/>
        <v>Sul</v>
      </c>
      <c r="J1078" s="7" t="str">
        <f t="shared" si="66"/>
        <v>BA</v>
      </c>
      <c r="K1078" t="str">
        <f t="shared" si="67"/>
        <v>71</v>
      </c>
    </row>
    <row r="1079" spans="1:11">
      <c r="A1079" s="11">
        <v>1078</v>
      </c>
      <c r="B1079" s="7" t="s">
        <v>105</v>
      </c>
      <c r="C1079" s="7">
        <v>51981104020</v>
      </c>
      <c r="D1079" s="7">
        <v>3</v>
      </c>
      <c r="E1079" s="12">
        <v>44399</v>
      </c>
      <c r="F1079" s="7" t="s">
        <v>38</v>
      </c>
      <c r="G1079" s="7" t="s">
        <v>30</v>
      </c>
      <c r="H1079" s="13">
        <f t="shared" si="64"/>
        <v>135</v>
      </c>
      <c r="I1079" s="7" t="str">
        <f t="shared" si="65"/>
        <v>Sul</v>
      </c>
      <c r="J1079" s="7" t="str">
        <f t="shared" si="66"/>
        <v>RS</v>
      </c>
      <c r="K1079" t="str">
        <f t="shared" si="67"/>
        <v>51</v>
      </c>
    </row>
    <row r="1080" spans="1:11">
      <c r="A1080" s="11">
        <v>1079</v>
      </c>
      <c r="B1080" s="7" t="s">
        <v>169</v>
      </c>
      <c r="C1080" s="7">
        <v>21999201818</v>
      </c>
      <c r="D1080" s="7">
        <v>1</v>
      </c>
      <c r="E1080" s="12">
        <v>44400</v>
      </c>
      <c r="F1080" s="7" t="s">
        <v>14</v>
      </c>
      <c r="G1080" s="7" t="s">
        <v>19</v>
      </c>
      <c r="H1080" s="13">
        <f t="shared" si="64"/>
        <v>90</v>
      </c>
      <c r="I1080" s="7" t="str">
        <f t="shared" si="65"/>
        <v>Norte</v>
      </c>
      <c r="J1080" s="7" t="str">
        <f t="shared" si="66"/>
        <v>RJ</v>
      </c>
      <c r="K1080" t="str">
        <f t="shared" si="67"/>
        <v>21</v>
      </c>
    </row>
    <row r="1081" spans="1:11">
      <c r="A1081" s="11">
        <v>1080</v>
      </c>
      <c r="B1081" s="7" t="s">
        <v>486</v>
      </c>
      <c r="C1081" s="7">
        <v>21998501578</v>
      </c>
      <c r="D1081" s="7">
        <v>2</v>
      </c>
      <c r="E1081" s="12">
        <v>44400</v>
      </c>
      <c r="F1081" s="7" t="s">
        <v>18</v>
      </c>
      <c r="G1081" s="7" t="s">
        <v>34</v>
      </c>
      <c r="H1081" s="13">
        <f t="shared" si="64"/>
        <v>90</v>
      </c>
      <c r="I1081" s="7" t="str">
        <f t="shared" si="65"/>
        <v>Norte</v>
      </c>
      <c r="J1081" s="7" t="str">
        <f t="shared" si="66"/>
        <v>RJ</v>
      </c>
      <c r="K1081" t="str">
        <f t="shared" si="67"/>
        <v>21</v>
      </c>
    </row>
    <row r="1082" spans="1:11">
      <c r="A1082" s="11">
        <v>1081</v>
      </c>
      <c r="B1082" s="7" t="s">
        <v>180</v>
      </c>
      <c r="C1082" s="7">
        <v>31995486054</v>
      </c>
      <c r="D1082" s="7">
        <v>1</v>
      </c>
      <c r="E1082" s="12">
        <v>44400</v>
      </c>
      <c r="F1082" s="7" t="s">
        <v>38</v>
      </c>
      <c r="G1082" s="7" t="s">
        <v>12</v>
      </c>
      <c r="H1082" s="13">
        <f t="shared" si="64"/>
        <v>50</v>
      </c>
      <c r="I1082" s="7" t="str">
        <f t="shared" si="65"/>
        <v>Sul</v>
      </c>
      <c r="J1082" s="7" t="str">
        <f t="shared" si="66"/>
        <v>MG</v>
      </c>
      <c r="K1082" t="str">
        <f t="shared" si="67"/>
        <v>31</v>
      </c>
    </row>
    <row r="1083" spans="1:11">
      <c r="A1083" s="11">
        <v>1082</v>
      </c>
      <c r="B1083" s="7" t="s">
        <v>93</v>
      </c>
      <c r="C1083" s="7">
        <v>21986172151</v>
      </c>
      <c r="D1083" s="7">
        <v>3</v>
      </c>
      <c r="E1083" s="12">
        <v>44400</v>
      </c>
      <c r="F1083" s="7" t="s">
        <v>53</v>
      </c>
      <c r="G1083" s="7" t="s">
        <v>34</v>
      </c>
      <c r="H1083" s="13">
        <f t="shared" si="64"/>
        <v>67.5</v>
      </c>
      <c r="I1083" s="7" t="str">
        <f t="shared" si="65"/>
        <v>Norte</v>
      </c>
      <c r="J1083" s="7" t="str">
        <f t="shared" si="66"/>
        <v>RJ</v>
      </c>
      <c r="K1083" t="str">
        <f t="shared" si="67"/>
        <v>21</v>
      </c>
    </row>
    <row r="1084" spans="1:11">
      <c r="A1084" s="11">
        <v>1083</v>
      </c>
      <c r="B1084" s="7" t="s">
        <v>238</v>
      </c>
      <c r="C1084" s="7">
        <v>16997771579</v>
      </c>
      <c r="D1084" s="7">
        <v>3</v>
      </c>
      <c r="E1084" s="12">
        <v>44400</v>
      </c>
      <c r="F1084" s="7" t="s">
        <v>25</v>
      </c>
      <c r="G1084" s="7" t="s">
        <v>30</v>
      </c>
      <c r="H1084" s="13">
        <f t="shared" si="64"/>
        <v>94.5</v>
      </c>
      <c r="I1084" s="7" t="str">
        <f t="shared" si="65"/>
        <v>Norte</v>
      </c>
      <c r="J1084" s="7" t="str">
        <f t="shared" si="66"/>
        <v>SP</v>
      </c>
      <c r="K1084" t="str">
        <f t="shared" si="67"/>
        <v>16</v>
      </c>
    </row>
    <row r="1085" spans="1:11">
      <c r="A1085" s="11">
        <v>1084</v>
      </c>
      <c r="B1085" s="7" t="s">
        <v>487</v>
      </c>
      <c r="C1085" s="7">
        <v>91976062373</v>
      </c>
      <c r="D1085" s="7">
        <v>3</v>
      </c>
      <c r="E1085" s="12">
        <v>44400</v>
      </c>
      <c r="F1085" s="7" t="s">
        <v>14</v>
      </c>
      <c r="G1085" s="7" t="s">
        <v>34</v>
      </c>
      <c r="H1085" s="13">
        <f t="shared" si="64"/>
        <v>243</v>
      </c>
      <c r="I1085" s="7" t="str">
        <f t="shared" si="65"/>
        <v>Norte</v>
      </c>
      <c r="J1085" s="7" t="str">
        <f t="shared" si="66"/>
        <v>PA</v>
      </c>
      <c r="K1085" t="str">
        <f t="shared" si="67"/>
        <v>91</v>
      </c>
    </row>
    <row r="1086" spans="1:11">
      <c r="A1086" s="11">
        <v>1085</v>
      </c>
      <c r="B1086" s="7" t="s">
        <v>26</v>
      </c>
      <c r="C1086" s="7">
        <v>21988961814</v>
      </c>
      <c r="D1086" s="7">
        <v>3</v>
      </c>
      <c r="E1086" s="12">
        <v>44401</v>
      </c>
      <c r="F1086" s="7" t="s">
        <v>11</v>
      </c>
      <c r="G1086" s="7" t="s">
        <v>34</v>
      </c>
      <c r="H1086" s="13">
        <f t="shared" si="64"/>
        <v>67.5</v>
      </c>
      <c r="I1086" s="7" t="str">
        <f t="shared" si="65"/>
        <v>Sul</v>
      </c>
      <c r="J1086" s="7" t="str">
        <f t="shared" si="66"/>
        <v>RJ</v>
      </c>
      <c r="K1086" t="str">
        <f t="shared" si="67"/>
        <v>21</v>
      </c>
    </row>
    <row r="1087" spans="1:11">
      <c r="A1087" s="11">
        <v>1086</v>
      </c>
      <c r="B1087" s="7" t="s">
        <v>123</v>
      </c>
      <c r="C1087" s="7">
        <v>71986645501</v>
      </c>
      <c r="D1087" s="7">
        <v>4</v>
      </c>
      <c r="E1087" s="12">
        <v>44401</v>
      </c>
      <c r="F1087" s="7" t="s">
        <v>18</v>
      </c>
      <c r="G1087" s="7" t="s">
        <v>12</v>
      </c>
      <c r="H1087" s="13">
        <f t="shared" si="64"/>
        <v>180</v>
      </c>
      <c r="I1087" s="7" t="str">
        <f t="shared" si="65"/>
        <v>Norte</v>
      </c>
      <c r="J1087" s="7" t="str">
        <f t="shared" si="66"/>
        <v>BA</v>
      </c>
      <c r="K1087" t="str">
        <f t="shared" si="67"/>
        <v>71</v>
      </c>
    </row>
    <row r="1088" spans="1:11">
      <c r="A1088" s="11">
        <v>1087</v>
      </c>
      <c r="B1088" s="7" t="s">
        <v>318</v>
      </c>
      <c r="C1088" s="7">
        <v>41972255050</v>
      </c>
      <c r="D1088" s="7">
        <v>3</v>
      </c>
      <c r="E1088" s="12">
        <v>44401</v>
      </c>
      <c r="F1088" s="7" t="s">
        <v>18</v>
      </c>
      <c r="G1088" s="7" t="s">
        <v>12</v>
      </c>
      <c r="H1088" s="13">
        <f t="shared" si="64"/>
        <v>135</v>
      </c>
      <c r="I1088" s="7" t="str">
        <f t="shared" si="65"/>
        <v>Norte</v>
      </c>
      <c r="J1088" s="7" t="str">
        <f t="shared" si="66"/>
        <v>PR</v>
      </c>
      <c r="K1088" t="str">
        <f t="shared" si="67"/>
        <v>41</v>
      </c>
    </row>
    <row r="1089" spans="1:11">
      <c r="A1089" s="11">
        <v>1088</v>
      </c>
      <c r="B1089" s="7" t="s">
        <v>488</v>
      </c>
      <c r="C1089" s="7">
        <v>71984481217</v>
      </c>
      <c r="D1089" s="7">
        <v>4</v>
      </c>
      <c r="E1089" s="12">
        <v>44401</v>
      </c>
      <c r="F1089" s="7" t="s">
        <v>14</v>
      </c>
      <c r="G1089" s="7" t="s">
        <v>34</v>
      </c>
      <c r="H1089" s="13">
        <f t="shared" si="64"/>
        <v>324</v>
      </c>
      <c r="I1089" s="7" t="str">
        <f t="shared" si="65"/>
        <v>Norte</v>
      </c>
      <c r="J1089" s="7" t="str">
        <f t="shared" si="66"/>
        <v>BA</v>
      </c>
      <c r="K1089" t="str">
        <f t="shared" si="67"/>
        <v>71</v>
      </c>
    </row>
    <row r="1090" spans="1:11">
      <c r="A1090" s="11">
        <v>1089</v>
      </c>
      <c r="B1090" s="7" t="s">
        <v>489</v>
      </c>
      <c r="C1090" s="7">
        <v>21998740336</v>
      </c>
      <c r="D1090" s="7">
        <v>1</v>
      </c>
      <c r="E1090" s="12">
        <v>44401</v>
      </c>
      <c r="F1090" s="7" t="s">
        <v>18</v>
      </c>
      <c r="G1090" s="7" t="s">
        <v>12</v>
      </c>
      <c r="H1090" s="13">
        <f t="shared" ref="H1090:H1153" si="68">D1090*VLOOKUP(F1090,tabela_passeio,3,FALSE)*IF(D1090&gt;1,90%,100%)</f>
        <v>50</v>
      </c>
      <c r="I1090" s="7" t="str">
        <f t="shared" ref="I1090:I1153" si="69">VLOOKUP(F1090,tabela_passeio,2,FALSE)</f>
        <v>Norte</v>
      </c>
      <c r="J1090" s="7" t="str">
        <f t="shared" ref="J1090:J1153" si="70">VLOOKUP(LEFT(C1090,2)*1,tabela_DDD,3,FALSE)</f>
        <v>RJ</v>
      </c>
      <c r="K1090" t="str">
        <f t="shared" si="67"/>
        <v>21</v>
      </c>
    </row>
    <row r="1091" spans="1:11">
      <c r="A1091" s="11">
        <v>1090</v>
      </c>
      <c r="B1091" s="7" t="s">
        <v>490</v>
      </c>
      <c r="C1091" s="7">
        <v>81989480111</v>
      </c>
      <c r="D1091" s="7">
        <v>1</v>
      </c>
      <c r="E1091" s="12">
        <v>44401</v>
      </c>
      <c r="F1091" s="7" t="s">
        <v>25</v>
      </c>
      <c r="G1091" s="7" t="s">
        <v>19</v>
      </c>
      <c r="H1091" s="13">
        <f t="shared" si="68"/>
        <v>35</v>
      </c>
      <c r="I1091" s="7" t="str">
        <f t="shared" si="69"/>
        <v>Norte</v>
      </c>
      <c r="J1091" s="7" t="str">
        <f t="shared" si="70"/>
        <v>PE</v>
      </c>
      <c r="K1091" t="str">
        <f t="shared" ref="K1091:K1154" si="71">LEFT(C1091,2)</f>
        <v>81</v>
      </c>
    </row>
    <row r="1092" spans="1:11">
      <c r="A1092" s="11">
        <v>1091</v>
      </c>
      <c r="B1092" s="7" t="s">
        <v>312</v>
      </c>
      <c r="C1092" s="7">
        <v>31996044937</v>
      </c>
      <c r="D1092" s="7">
        <v>3</v>
      </c>
      <c r="E1092" s="12">
        <v>44401</v>
      </c>
      <c r="F1092" s="7" t="s">
        <v>38</v>
      </c>
      <c r="G1092" s="7" t="s">
        <v>19</v>
      </c>
      <c r="H1092" s="13">
        <f t="shared" si="68"/>
        <v>135</v>
      </c>
      <c r="I1092" s="7" t="str">
        <f t="shared" si="69"/>
        <v>Sul</v>
      </c>
      <c r="J1092" s="7" t="str">
        <f t="shared" si="70"/>
        <v>MG</v>
      </c>
      <c r="K1092" t="str">
        <f t="shared" si="71"/>
        <v>31</v>
      </c>
    </row>
    <row r="1093" spans="1:11">
      <c r="A1093" s="11">
        <v>1092</v>
      </c>
      <c r="B1093" s="7" t="s">
        <v>21</v>
      </c>
      <c r="C1093" s="7">
        <v>61982871125</v>
      </c>
      <c r="D1093" s="7">
        <v>1</v>
      </c>
      <c r="E1093" s="12">
        <v>44401</v>
      </c>
      <c r="F1093" s="7" t="s">
        <v>63</v>
      </c>
      <c r="G1093" s="7" t="s">
        <v>19</v>
      </c>
      <c r="H1093" s="13">
        <f t="shared" si="68"/>
        <v>100</v>
      </c>
      <c r="I1093" s="7" t="str">
        <f t="shared" si="69"/>
        <v>Sul</v>
      </c>
      <c r="J1093" s="7" t="str">
        <f t="shared" si="70"/>
        <v>DF</v>
      </c>
      <c r="K1093" t="str">
        <f t="shared" si="71"/>
        <v>61</v>
      </c>
    </row>
    <row r="1094" spans="1:11">
      <c r="A1094" s="11">
        <v>1093</v>
      </c>
      <c r="B1094" s="7" t="s">
        <v>62</v>
      </c>
      <c r="C1094" s="7">
        <v>61993822183</v>
      </c>
      <c r="D1094" s="7">
        <v>4</v>
      </c>
      <c r="E1094" s="12">
        <v>44402</v>
      </c>
      <c r="F1094" s="7" t="s">
        <v>16</v>
      </c>
      <c r="G1094" s="7" t="s">
        <v>19</v>
      </c>
      <c r="H1094" s="13">
        <f t="shared" si="68"/>
        <v>432</v>
      </c>
      <c r="I1094" s="7" t="str">
        <f t="shared" si="69"/>
        <v>Norte</v>
      </c>
      <c r="J1094" s="7" t="str">
        <f t="shared" si="70"/>
        <v>DF</v>
      </c>
      <c r="K1094" t="str">
        <f t="shared" si="71"/>
        <v>61</v>
      </c>
    </row>
    <row r="1095" spans="1:11">
      <c r="A1095" s="11">
        <v>1094</v>
      </c>
      <c r="B1095" s="7" t="s">
        <v>491</v>
      </c>
      <c r="C1095" s="7">
        <v>31985314641</v>
      </c>
      <c r="D1095" s="7">
        <v>1</v>
      </c>
      <c r="E1095" s="12">
        <v>44402</v>
      </c>
      <c r="F1095" s="7" t="s">
        <v>14</v>
      </c>
      <c r="G1095" s="7" t="s">
        <v>12</v>
      </c>
      <c r="H1095" s="13">
        <f t="shared" si="68"/>
        <v>90</v>
      </c>
      <c r="I1095" s="7" t="str">
        <f t="shared" si="69"/>
        <v>Norte</v>
      </c>
      <c r="J1095" s="7" t="str">
        <f t="shared" si="70"/>
        <v>MG</v>
      </c>
      <c r="K1095" t="str">
        <f t="shared" si="71"/>
        <v>31</v>
      </c>
    </row>
    <row r="1096" spans="1:11">
      <c r="A1096" s="11">
        <v>1095</v>
      </c>
      <c r="B1096" s="7" t="s">
        <v>148</v>
      </c>
      <c r="C1096" s="7">
        <v>51987058447</v>
      </c>
      <c r="D1096" s="7">
        <v>1</v>
      </c>
      <c r="E1096" s="12">
        <v>44402</v>
      </c>
      <c r="F1096" s="7" t="s">
        <v>14</v>
      </c>
      <c r="G1096" s="7" t="s">
        <v>34</v>
      </c>
      <c r="H1096" s="13">
        <f t="shared" si="68"/>
        <v>90</v>
      </c>
      <c r="I1096" s="7" t="str">
        <f t="shared" si="69"/>
        <v>Norte</v>
      </c>
      <c r="J1096" s="7" t="str">
        <f t="shared" si="70"/>
        <v>RS</v>
      </c>
      <c r="K1096" t="str">
        <f t="shared" si="71"/>
        <v>51</v>
      </c>
    </row>
    <row r="1097" spans="1:11">
      <c r="A1097" s="11">
        <v>1096</v>
      </c>
      <c r="B1097" s="7" t="s">
        <v>306</v>
      </c>
      <c r="C1097" s="7">
        <v>31984116234</v>
      </c>
      <c r="D1097" s="7">
        <v>4</v>
      </c>
      <c r="E1097" s="12">
        <v>44402</v>
      </c>
      <c r="F1097" s="7" t="s">
        <v>36</v>
      </c>
      <c r="G1097" s="7" t="s">
        <v>34</v>
      </c>
      <c r="H1097" s="13">
        <f t="shared" si="68"/>
        <v>90</v>
      </c>
      <c r="I1097" s="7" t="str">
        <f t="shared" si="69"/>
        <v>Norte</v>
      </c>
      <c r="J1097" s="7" t="str">
        <f t="shared" si="70"/>
        <v>MG</v>
      </c>
      <c r="K1097" t="str">
        <f t="shared" si="71"/>
        <v>31</v>
      </c>
    </row>
    <row r="1098" spans="1:11">
      <c r="A1098" s="11">
        <v>1097</v>
      </c>
      <c r="B1098" s="7" t="s">
        <v>492</v>
      </c>
      <c r="C1098" s="7">
        <v>83998044097</v>
      </c>
      <c r="D1098" s="7">
        <v>4</v>
      </c>
      <c r="E1098" s="12">
        <v>44402</v>
      </c>
      <c r="F1098" s="7" t="s">
        <v>40</v>
      </c>
      <c r="G1098" s="7" t="s">
        <v>12</v>
      </c>
      <c r="H1098" s="13">
        <f t="shared" si="68"/>
        <v>288</v>
      </c>
      <c r="I1098" s="7" t="str">
        <f t="shared" si="69"/>
        <v>Sul</v>
      </c>
      <c r="J1098" s="7" t="str">
        <f t="shared" si="70"/>
        <v>PB</v>
      </c>
      <c r="K1098" t="str">
        <f t="shared" si="71"/>
        <v>83</v>
      </c>
    </row>
    <row r="1099" spans="1:11">
      <c r="A1099" s="11">
        <v>1098</v>
      </c>
      <c r="B1099" s="7" t="s">
        <v>493</v>
      </c>
      <c r="C1099" s="7">
        <v>75981768383</v>
      </c>
      <c r="D1099" s="7">
        <v>2</v>
      </c>
      <c r="E1099" s="12">
        <v>44402</v>
      </c>
      <c r="F1099" s="7" t="s">
        <v>53</v>
      </c>
      <c r="G1099" s="7" t="s">
        <v>12</v>
      </c>
      <c r="H1099" s="13">
        <f t="shared" si="68"/>
        <v>45</v>
      </c>
      <c r="I1099" s="7" t="str">
        <f t="shared" si="69"/>
        <v>Norte</v>
      </c>
      <c r="J1099" s="7" t="str">
        <f t="shared" si="70"/>
        <v>BA</v>
      </c>
      <c r="K1099" t="str">
        <f t="shared" si="71"/>
        <v>75</v>
      </c>
    </row>
    <row r="1100" spans="1:11">
      <c r="A1100" s="11">
        <v>1099</v>
      </c>
      <c r="B1100" s="7" t="s">
        <v>494</v>
      </c>
      <c r="C1100" s="7">
        <v>11985380605</v>
      </c>
      <c r="D1100" s="7">
        <v>1</v>
      </c>
      <c r="E1100" s="12">
        <v>44402</v>
      </c>
      <c r="F1100" s="7" t="s">
        <v>14</v>
      </c>
      <c r="G1100" s="7" t="s">
        <v>21</v>
      </c>
      <c r="H1100" s="13">
        <f t="shared" si="68"/>
        <v>90</v>
      </c>
      <c r="I1100" s="7" t="str">
        <f t="shared" si="69"/>
        <v>Norte</v>
      </c>
      <c r="J1100" s="7" t="str">
        <f t="shared" si="70"/>
        <v>SP</v>
      </c>
      <c r="K1100" t="str">
        <f t="shared" si="71"/>
        <v>11</v>
      </c>
    </row>
    <row r="1101" spans="1:11">
      <c r="A1101" s="11">
        <v>1100</v>
      </c>
      <c r="B1101" s="7" t="s">
        <v>220</v>
      </c>
      <c r="C1101" s="7">
        <v>61994825693</v>
      </c>
      <c r="D1101" s="7">
        <v>3</v>
      </c>
      <c r="E1101" s="12">
        <v>44403</v>
      </c>
      <c r="F1101" s="7" t="s">
        <v>14</v>
      </c>
      <c r="G1101" s="7" t="s">
        <v>34</v>
      </c>
      <c r="H1101" s="13">
        <f t="shared" si="68"/>
        <v>243</v>
      </c>
      <c r="I1101" s="7" t="str">
        <f t="shared" si="69"/>
        <v>Norte</v>
      </c>
      <c r="J1101" s="7" t="str">
        <f t="shared" si="70"/>
        <v>DF</v>
      </c>
      <c r="K1101" t="str">
        <f t="shared" si="71"/>
        <v>61</v>
      </c>
    </row>
    <row r="1102" spans="1:11">
      <c r="A1102" s="11">
        <v>1101</v>
      </c>
      <c r="B1102" s="7" t="s">
        <v>266</v>
      </c>
      <c r="C1102" s="7">
        <v>61988111349</v>
      </c>
      <c r="D1102" s="7">
        <v>1</v>
      </c>
      <c r="E1102" s="12">
        <v>44403</v>
      </c>
      <c r="F1102" s="7" t="s">
        <v>18</v>
      </c>
      <c r="G1102" s="7" t="s">
        <v>12</v>
      </c>
      <c r="H1102" s="13">
        <f t="shared" si="68"/>
        <v>50</v>
      </c>
      <c r="I1102" s="7" t="str">
        <f t="shared" si="69"/>
        <v>Norte</v>
      </c>
      <c r="J1102" s="7" t="str">
        <f t="shared" si="70"/>
        <v>DF</v>
      </c>
      <c r="K1102" t="str">
        <f t="shared" si="71"/>
        <v>61</v>
      </c>
    </row>
    <row r="1103" spans="1:11">
      <c r="A1103" s="11">
        <v>1102</v>
      </c>
      <c r="B1103" s="7" t="s">
        <v>21</v>
      </c>
      <c r="C1103" s="7">
        <v>31982400885</v>
      </c>
      <c r="D1103" s="7">
        <v>4</v>
      </c>
      <c r="E1103" s="12">
        <v>44403</v>
      </c>
      <c r="F1103" s="7" t="s">
        <v>18</v>
      </c>
      <c r="G1103" s="7" t="s">
        <v>30</v>
      </c>
      <c r="H1103" s="13">
        <f t="shared" si="68"/>
        <v>180</v>
      </c>
      <c r="I1103" s="7" t="str">
        <f t="shared" si="69"/>
        <v>Norte</v>
      </c>
      <c r="J1103" s="7" t="str">
        <f t="shared" si="70"/>
        <v>MG</v>
      </c>
      <c r="K1103" t="str">
        <f t="shared" si="71"/>
        <v>31</v>
      </c>
    </row>
    <row r="1104" spans="1:11">
      <c r="A1104" s="11">
        <v>1103</v>
      </c>
      <c r="B1104" s="7" t="s">
        <v>90</v>
      </c>
      <c r="C1104" s="7">
        <v>41995660892</v>
      </c>
      <c r="D1104" s="7">
        <v>4</v>
      </c>
      <c r="E1104" s="12">
        <v>44403</v>
      </c>
      <c r="F1104" s="7" t="s">
        <v>38</v>
      </c>
      <c r="G1104" s="7" t="s">
        <v>30</v>
      </c>
      <c r="H1104" s="13">
        <f t="shared" si="68"/>
        <v>180</v>
      </c>
      <c r="I1104" s="7" t="str">
        <f t="shared" si="69"/>
        <v>Sul</v>
      </c>
      <c r="J1104" s="7" t="str">
        <f t="shared" si="70"/>
        <v>PR</v>
      </c>
      <c r="K1104" t="str">
        <f t="shared" si="71"/>
        <v>41</v>
      </c>
    </row>
    <row r="1105" spans="1:11">
      <c r="A1105" s="11">
        <v>1104</v>
      </c>
      <c r="B1105" s="7" t="s">
        <v>48</v>
      </c>
      <c r="C1105" s="7">
        <v>61999919056</v>
      </c>
      <c r="D1105" s="7">
        <v>2</v>
      </c>
      <c r="E1105" s="12">
        <v>44403</v>
      </c>
      <c r="F1105" s="7" t="s">
        <v>23</v>
      </c>
      <c r="G1105" s="7" t="s">
        <v>21</v>
      </c>
      <c r="H1105" s="13">
        <f t="shared" si="68"/>
        <v>162</v>
      </c>
      <c r="I1105" s="7" t="str">
        <f t="shared" si="69"/>
        <v>Sul</v>
      </c>
      <c r="J1105" s="7" t="str">
        <f t="shared" si="70"/>
        <v>DF</v>
      </c>
      <c r="K1105" t="str">
        <f t="shared" si="71"/>
        <v>61</v>
      </c>
    </row>
    <row r="1106" spans="1:11">
      <c r="A1106" s="11">
        <v>1105</v>
      </c>
      <c r="B1106" s="7" t="s">
        <v>495</v>
      </c>
      <c r="C1106" s="7">
        <v>51987365643</v>
      </c>
      <c r="D1106" s="7">
        <v>2</v>
      </c>
      <c r="E1106" s="12">
        <v>44403</v>
      </c>
      <c r="F1106" s="7" t="s">
        <v>11</v>
      </c>
      <c r="G1106" s="7" t="s">
        <v>12</v>
      </c>
      <c r="H1106" s="13">
        <f t="shared" si="68"/>
        <v>45</v>
      </c>
      <c r="I1106" s="7" t="str">
        <f t="shared" si="69"/>
        <v>Sul</v>
      </c>
      <c r="J1106" s="7" t="str">
        <f t="shared" si="70"/>
        <v>RS</v>
      </c>
      <c r="K1106" t="str">
        <f t="shared" si="71"/>
        <v>51</v>
      </c>
    </row>
    <row r="1107" spans="1:11">
      <c r="A1107" s="11">
        <v>1106</v>
      </c>
      <c r="B1107" s="7" t="s">
        <v>90</v>
      </c>
      <c r="C1107" s="7">
        <v>51964263577</v>
      </c>
      <c r="D1107" s="7">
        <v>1</v>
      </c>
      <c r="E1107" s="12">
        <v>44403</v>
      </c>
      <c r="F1107" s="7" t="s">
        <v>16</v>
      </c>
      <c r="G1107" s="7" t="s">
        <v>30</v>
      </c>
      <c r="H1107" s="13">
        <f t="shared" si="68"/>
        <v>120</v>
      </c>
      <c r="I1107" s="7" t="str">
        <f t="shared" si="69"/>
        <v>Norte</v>
      </c>
      <c r="J1107" s="7" t="str">
        <f t="shared" si="70"/>
        <v>RS</v>
      </c>
      <c r="K1107" t="str">
        <f t="shared" si="71"/>
        <v>51</v>
      </c>
    </row>
    <row r="1108" spans="1:11">
      <c r="A1108" s="11">
        <v>1107</v>
      </c>
      <c r="B1108" s="7" t="s">
        <v>452</v>
      </c>
      <c r="C1108" s="7">
        <v>31998691405</v>
      </c>
      <c r="D1108" s="7">
        <v>3</v>
      </c>
      <c r="E1108" s="12">
        <v>44403</v>
      </c>
      <c r="F1108" s="7" t="s">
        <v>53</v>
      </c>
      <c r="G1108" s="7" t="s">
        <v>30</v>
      </c>
      <c r="H1108" s="13">
        <f t="shared" si="68"/>
        <v>67.5</v>
      </c>
      <c r="I1108" s="7" t="str">
        <f t="shared" si="69"/>
        <v>Norte</v>
      </c>
      <c r="J1108" s="7" t="str">
        <f t="shared" si="70"/>
        <v>MG</v>
      </c>
      <c r="K1108" t="str">
        <f t="shared" si="71"/>
        <v>31</v>
      </c>
    </row>
    <row r="1109" spans="1:11">
      <c r="A1109" s="11">
        <v>1108</v>
      </c>
      <c r="B1109" s="7" t="s">
        <v>56</v>
      </c>
      <c r="C1109" s="7">
        <v>81967383229</v>
      </c>
      <c r="D1109" s="7">
        <v>1</v>
      </c>
      <c r="E1109" s="12">
        <v>44404</v>
      </c>
      <c r="F1109" s="7" t="s">
        <v>11</v>
      </c>
      <c r="G1109" s="7" t="s">
        <v>30</v>
      </c>
      <c r="H1109" s="13">
        <f t="shared" si="68"/>
        <v>25</v>
      </c>
      <c r="I1109" s="7" t="str">
        <f t="shared" si="69"/>
        <v>Sul</v>
      </c>
      <c r="J1109" s="7" t="str">
        <f t="shared" si="70"/>
        <v>PE</v>
      </c>
      <c r="K1109" t="str">
        <f t="shared" si="71"/>
        <v>81</v>
      </c>
    </row>
    <row r="1110" spans="1:11">
      <c r="A1110" s="11">
        <v>1109</v>
      </c>
      <c r="B1110" s="7" t="s">
        <v>125</v>
      </c>
      <c r="C1110" s="7">
        <v>61989852373</v>
      </c>
      <c r="D1110" s="7">
        <v>2</v>
      </c>
      <c r="E1110" s="12">
        <v>44404</v>
      </c>
      <c r="F1110" s="7" t="s">
        <v>11</v>
      </c>
      <c r="G1110" s="7" t="s">
        <v>19</v>
      </c>
      <c r="H1110" s="13">
        <f t="shared" si="68"/>
        <v>45</v>
      </c>
      <c r="I1110" s="7" t="str">
        <f t="shared" si="69"/>
        <v>Sul</v>
      </c>
      <c r="J1110" s="7" t="str">
        <f t="shared" si="70"/>
        <v>DF</v>
      </c>
      <c r="K1110" t="str">
        <f t="shared" si="71"/>
        <v>61</v>
      </c>
    </row>
    <row r="1111" spans="1:11">
      <c r="A1111" s="11">
        <v>1110</v>
      </c>
      <c r="B1111" s="7" t="s">
        <v>201</v>
      </c>
      <c r="C1111" s="7">
        <v>11986809764</v>
      </c>
      <c r="D1111" s="7">
        <v>3</v>
      </c>
      <c r="E1111" s="12">
        <v>44404</v>
      </c>
      <c r="F1111" s="7" t="s">
        <v>14</v>
      </c>
      <c r="G1111" s="7" t="s">
        <v>30</v>
      </c>
      <c r="H1111" s="13">
        <f t="shared" si="68"/>
        <v>243</v>
      </c>
      <c r="I1111" s="7" t="str">
        <f t="shared" si="69"/>
        <v>Norte</v>
      </c>
      <c r="J1111" s="7" t="str">
        <f t="shared" si="70"/>
        <v>SP</v>
      </c>
      <c r="K1111" t="str">
        <f t="shared" si="71"/>
        <v>11</v>
      </c>
    </row>
    <row r="1112" spans="1:11">
      <c r="A1112" s="11">
        <v>1111</v>
      </c>
      <c r="B1112" s="7" t="s">
        <v>354</v>
      </c>
      <c r="C1112" s="7">
        <v>31995384919</v>
      </c>
      <c r="D1112" s="7">
        <v>4</v>
      </c>
      <c r="E1112" s="12">
        <v>44404</v>
      </c>
      <c r="F1112" s="7" t="s">
        <v>18</v>
      </c>
      <c r="G1112" s="7" t="s">
        <v>19</v>
      </c>
      <c r="H1112" s="13">
        <f t="shared" si="68"/>
        <v>180</v>
      </c>
      <c r="I1112" s="7" t="str">
        <f t="shared" si="69"/>
        <v>Norte</v>
      </c>
      <c r="J1112" s="7" t="str">
        <f t="shared" si="70"/>
        <v>MG</v>
      </c>
      <c r="K1112" t="str">
        <f t="shared" si="71"/>
        <v>31</v>
      </c>
    </row>
    <row r="1113" spans="1:11">
      <c r="A1113" s="11">
        <v>1112</v>
      </c>
      <c r="B1113" s="7" t="s">
        <v>56</v>
      </c>
      <c r="C1113" s="7">
        <v>91969715984</v>
      </c>
      <c r="D1113" s="7">
        <v>1</v>
      </c>
      <c r="E1113" s="12">
        <v>44404</v>
      </c>
      <c r="F1113" s="7" t="s">
        <v>18</v>
      </c>
      <c r="G1113" s="7" t="s">
        <v>12</v>
      </c>
      <c r="H1113" s="13">
        <f t="shared" si="68"/>
        <v>50</v>
      </c>
      <c r="I1113" s="7" t="str">
        <f t="shared" si="69"/>
        <v>Norte</v>
      </c>
      <c r="J1113" s="7" t="str">
        <f t="shared" si="70"/>
        <v>PA</v>
      </c>
      <c r="K1113" t="str">
        <f t="shared" si="71"/>
        <v>91</v>
      </c>
    </row>
    <row r="1114" spans="1:11">
      <c r="A1114" s="11">
        <v>1113</v>
      </c>
      <c r="B1114" s="7" t="s">
        <v>46</v>
      </c>
      <c r="C1114" s="7">
        <v>71987204641</v>
      </c>
      <c r="D1114" s="7">
        <v>2</v>
      </c>
      <c r="E1114" s="12">
        <v>44404</v>
      </c>
      <c r="F1114" s="7" t="s">
        <v>18</v>
      </c>
      <c r="G1114" s="7" t="s">
        <v>30</v>
      </c>
      <c r="H1114" s="13">
        <f t="shared" si="68"/>
        <v>90</v>
      </c>
      <c r="I1114" s="7" t="str">
        <f t="shared" si="69"/>
        <v>Norte</v>
      </c>
      <c r="J1114" s="7" t="str">
        <f t="shared" si="70"/>
        <v>BA</v>
      </c>
      <c r="K1114" t="str">
        <f t="shared" si="71"/>
        <v>71</v>
      </c>
    </row>
    <row r="1115" spans="1:11">
      <c r="A1115" s="11">
        <v>1114</v>
      </c>
      <c r="B1115" s="7" t="s">
        <v>169</v>
      </c>
      <c r="C1115" s="7">
        <v>21999238304</v>
      </c>
      <c r="D1115" s="7">
        <v>4</v>
      </c>
      <c r="E1115" s="12">
        <v>44404</v>
      </c>
      <c r="F1115" s="7" t="s">
        <v>14</v>
      </c>
      <c r="G1115" s="7" t="s">
        <v>12</v>
      </c>
      <c r="H1115" s="13">
        <f t="shared" si="68"/>
        <v>324</v>
      </c>
      <c r="I1115" s="7" t="str">
        <f t="shared" si="69"/>
        <v>Norte</v>
      </c>
      <c r="J1115" s="7" t="str">
        <f t="shared" si="70"/>
        <v>RJ</v>
      </c>
      <c r="K1115" t="str">
        <f t="shared" si="71"/>
        <v>21</v>
      </c>
    </row>
    <row r="1116" spans="1:11">
      <c r="A1116" s="11">
        <v>1115</v>
      </c>
      <c r="B1116" s="7" t="s">
        <v>61</v>
      </c>
      <c r="C1116" s="7">
        <v>51995196539</v>
      </c>
      <c r="D1116" s="7">
        <v>1</v>
      </c>
      <c r="E1116" s="12">
        <v>44404</v>
      </c>
      <c r="F1116" s="7" t="s">
        <v>53</v>
      </c>
      <c r="G1116" s="7" t="s">
        <v>21</v>
      </c>
      <c r="H1116" s="13">
        <f t="shared" si="68"/>
        <v>25</v>
      </c>
      <c r="I1116" s="7" t="str">
        <f t="shared" si="69"/>
        <v>Norte</v>
      </c>
      <c r="J1116" s="7" t="str">
        <f t="shared" si="70"/>
        <v>RS</v>
      </c>
      <c r="K1116" t="str">
        <f t="shared" si="71"/>
        <v>51</v>
      </c>
    </row>
    <row r="1117" spans="1:11">
      <c r="A1117" s="11">
        <v>1116</v>
      </c>
      <c r="B1117" s="7" t="s">
        <v>170</v>
      </c>
      <c r="C1117" s="7">
        <v>81992305561</v>
      </c>
      <c r="D1117" s="7">
        <v>2</v>
      </c>
      <c r="E1117" s="12">
        <v>44404</v>
      </c>
      <c r="F1117" s="7" t="s">
        <v>63</v>
      </c>
      <c r="G1117" s="7" t="s">
        <v>28</v>
      </c>
      <c r="H1117" s="13">
        <f t="shared" si="68"/>
        <v>180</v>
      </c>
      <c r="I1117" s="7" t="str">
        <f t="shared" si="69"/>
        <v>Sul</v>
      </c>
      <c r="J1117" s="7" t="str">
        <f t="shared" si="70"/>
        <v>PE</v>
      </c>
      <c r="K1117" t="str">
        <f t="shared" si="71"/>
        <v>81</v>
      </c>
    </row>
    <row r="1118" spans="1:11">
      <c r="A1118" s="11">
        <v>1117</v>
      </c>
      <c r="B1118" s="7" t="s">
        <v>17</v>
      </c>
      <c r="C1118" s="7">
        <v>11960833590</v>
      </c>
      <c r="D1118" s="7">
        <v>1</v>
      </c>
      <c r="E1118" s="12">
        <v>44405</v>
      </c>
      <c r="F1118" s="7" t="s">
        <v>18</v>
      </c>
      <c r="G1118" s="7" t="s">
        <v>30</v>
      </c>
      <c r="H1118" s="13">
        <f t="shared" si="68"/>
        <v>50</v>
      </c>
      <c r="I1118" s="7" t="str">
        <f t="shared" si="69"/>
        <v>Norte</v>
      </c>
      <c r="J1118" s="7" t="str">
        <f t="shared" si="70"/>
        <v>SP</v>
      </c>
      <c r="K1118" t="str">
        <f t="shared" si="71"/>
        <v>11</v>
      </c>
    </row>
    <row r="1119" spans="1:11">
      <c r="A1119" s="11">
        <v>1118</v>
      </c>
      <c r="B1119" s="7" t="s">
        <v>61</v>
      </c>
      <c r="C1119" s="7">
        <v>11970513102</v>
      </c>
      <c r="D1119" s="7">
        <v>4</v>
      </c>
      <c r="E1119" s="12">
        <v>44405</v>
      </c>
      <c r="F1119" s="7" t="s">
        <v>53</v>
      </c>
      <c r="G1119" s="7" t="s">
        <v>21</v>
      </c>
      <c r="H1119" s="13">
        <f t="shared" si="68"/>
        <v>90</v>
      </c>
      <c r="I1119" s="7" t="str">
        <f t="shared" si="69"/>
        <v>Norte</v>
      </c>
      <c r="J1119" s="7" t="str">
        <f t="shared" si="70"/>
        <v>SP</v>
      </c>
      <c r="K1119" t="str">
        <f t="shared" si="71"/>
        <v>11</v>
      </c>
    </row>
    <row r="1120" spans="1:11">
      <c r="A1120" s="11">
        <v>1119</v>
      </c>
      <c r="B1120" s="7" t="s">
        <v>91</v>
      </c>
      <c r="C1120" s="7">
        <v>24998540417</v>
      </c>
      <c r="D1120" s="7">
        <v>3</v>
      </c>
      <c r="E1120" s="12">
        <v>44405</v>
      </c>
      <c r="F1120" s="7" t="s">
        <v>53</v>
      </c>
      <c r="G1120" s="7" t="s">
        <v>12</v>
      </c>
      <c r="H1120" s="13">
        <f t="shared" si="68"/>
        <v>67.5</v>
      </c>
      <c r="I1120" s="7" t="str">
        <f t="shared" si="69"/>
        <v>Norte</v>
      </c>
      <c r="J1120" s="7" t="str">
        <f t="shared" si="70"/>
        <v>RJ</v>
      </c>
      <c r="K1120" t="str">
        <f t="shared" si="71"/>
        <v>24</v>
      </c>
    </row>
    <row r="1121" spans="1:11">
      <c r="A1121" s="11">
        <v>1120</v>
      </c>
      <c r="B1121" s="7" t="s">
        <v>90</v>
      </c>
      <c r="C1121" s="7">
        <v>31985676723</v>
      </c>
      <c r="D1121" s="7">
        <v>1</v>
      </c>
      <c r="E1121" s="12">
        <v>44406</v>
      </c>
      <c r="F1121" s="7" t="s">
        <v>16</v>
      </c>
      <c r="G1121" s="7" t="s">
        <v>30</v>
      </c>
      <c r="H1121" s="13">
        <f t="shared" si="68"/>
        <v>120</v>
      </c>
      <c r="I1121" s="7" t="str">
        <f t="shared" si="69"/>
        <v>Norte</v>
      </c>
      <c r="J1121" s="7" t="str">
        <f t="shared" si="70"/>
        <v>MG</v>
      </c>
      <c r="K1121" t="str">
        <f t="shared" si="71"/>
        <v>31</v>
      </c>
    </row>
    <row r="1122" spans="1:11">
      <c r="A1122" s="11">
        <v>1121</v>
      </c>
      <c r="B1122" s="7" t="s">
        <v>364</v>
      </c>
      <c r="C1122" s="7">
        <v>61992304567</v>
      </c>
      <c r="D1122" s="7">
        <v>4</v>
      </c>
      <c r="E1122" s="12">
        <v>44406</v>
      </c>
      <c r="F1122" s="7" t="s">
        <v>16</v>
      </c>
      <c r="G1122" s="7" t="s">
        <v>30</v>
      </c>
      <c r="H1122" s="13">
        <f t="shared" si="68"/>
        <v>432</v>
      </c>
      <c r="I1122" s="7" t="str">
        <f t="shared" si="69"/>
        <v>Norte</v>
      </c>
      <c r="J1122" s="7" t="str">
        <f t="shared" si="70"/>
        <v>DF</v>
      </c>
      <c r="K1122" t="str">
        <f t="shared" si="71"/>
        <v>61</v>
      </c>
    </row>
    <row r="1123" spans="1:11">
      <c r="A1123" s="11">
        <v>1122</v>
      </c>
      <c r="B1123" s="7" t="s">
        <v>412</v>
      </c>
      <c r="C1123" s="7">
        <v>51994335729</v>
      </c>
      <c r="D1123" s="7">
        <v>2</v>
      </c>
      <c r="E1123" s="12">
        <v>44406</v>
      </c>
      <c r="F1123" s="7" t="s">
        <v>53</v>
      </c>
      <c r="G1123" s="7" t="s">
        <v>21</v>
      </c>
      <c r="H1123" s="13">
        <f t="shared" si="68"/>
        <v>45</v>
      </c>
      <c r="I1123" s="7" t="str">
        <f t="shared" si="69"/>
        <v>Norte</v>
      </c>
      <c r="J1123" s="7" t="str">
        <f t="shared" si="70"/>
        <v>RS</v>
      </c>
      <c r="K1123" t="str">
        <f t="shared" si="71"/>
        <v>51</v>
      </c>
    </row>
    <row r="1124" spans="1:11">
      <c r="A1124" s="11">
        <v>1123</v>
      </c>
      <c r="B1124" s="7" t="s">
        <v>75</v>
      </c>
      <c r="C1124" s="7">
        <v>31984508485</v>
      </c>
      <c r="D1124" s="7">
        <v>3</v>
      </c>
      <c r="E1124" s="12">
        <v>44406</v>
      </c>
      <c r="F1124" s="7" t="s">
        <v>38</v>
      </c>
      <c r="G1124" s="7" t="s">
        <v>28</v>
      </c>
      <c r="H1124" s="13">
        <f t="shared" si="68"/>
        <v>135</v>
      </c>
      <c r="I1124" s="7" t="str">
        <f t="shared" si="69"/>
        <v>Sul</v>
      </c>
      <c r="J1124" s="7" t="str">
        <f t="shared" si="70"/>
        <v>MG</v>
      </c>
      <c r="K1124" t="str">
        <f t="shared" si="71"/>
        <v>31</v>
      </c>
    </row>
    <row r="1125" spans="1:11">
      <c r="A1125" s="11">
        <v>1124</v>
      </c>
      <c r="B1125" s="7" t="s">
        <v>72</v>
      </c>
      <c r="C1125" s="7">
        <v>12991630701</v>
      </c>
      <c r="D1125" s="7">
        <v>2</v>
      </c>
      <c r="E1125" s="12">
        <v>44407</v>
      </c>
      <c r="F1125" s="7" t="s">
        <v>18</v>
      </c>
      <c r="G1125" s="7" t="s">
        <v>19</v>
      </c>
      <c r="H1125" s="13">
        <f t="shared" si="68"/>
        <v>90</v>
      </c>
      <c r="I1125" s="7" t="str">
        <f t="shared" si="69"/>
        <v>Norte</v>
      </c>
      <c r="J1125" s="7" t="str">
        <f t="shared" si="70"/>
        <v>SP</v>
      </c>
      <c r="K1125" t="str">
        <f t="shared" si="71"/>
        <v>12</v>
      </c>
    </row>
    <row r="1126" spans="1:11">
      <c r="A1126" s="11">
        <v>1125</v>
      </c>
      <c r="B1126" s="7" t="s">
        <v>496</v>
      </c>
      <c r="C1126" s="7">
        <v>21982662138</v>
      </c>
      <c r="D1126" s="7">
        <v>3</v>
      </c>
      <c r="E1126" s="12">
        <v>44407</v>
      </c>
      <c r="F1126" s="7" t="s">
        <v>14</v>
      </c>
      <c r="G1126" s="7" t="s">
        <v>34</v>
      </c>
      <c r="H1126" s="13">
        <f t="shared" si="68"/>
        <v>243</v>
      </c>
      <c r="I1126" s="7" t="str">
        <f t="shared" si="69"/>
        <v>Norte</v>
      </c>
      <c r="J1126" s="7" t="str">
        <f t="shared" si="70"/>
        <v>RJ</v>
      </c>
      <c r="K1126" t="str">
        <f t="shared" si="71"/>
        <v>21</v>
      </c>
    </row>
    <row r="1127" spans="1:11">
      <c r="A1127" s="11">
        <v>1126</v>
      </c>
      <c r="B1127" s="7" t="s">
        <v>62</v>
      </c>
      <c r="C1127" s="7">
        <v>31982760310</v>
      </c>
      <c r="D1127" s="7">
        <v>1</v>
      </c>
      <c r="E1127" s="12">
        <v>44407</v>
      </c>
      <c r="F1127" s="7" t="s">
        <v>38</v>
      </c>
      <c r="G1127" s="7" t="s">
        <v>19</v>
      </c>
      <c r="H1127" s="13">
        <f t="shared" si="68"/>
        <v>50</v>
      </c>
      <c r="I1127" s="7" t="str">
        <f t="shared" si="69"/>
        <v>Sul</v>
      </c>
      <c r="J1127" s="7" t="str">
        <f t="shared" si="70"/>
        <v>MG</v>
      </c>
      <c r="K1127" t="str">
        <f t="shared" si="71"/>
        <v>31</v>
      </c>
    </row>
    <row r="1128" spans="1:11">
      <c r="A1128" s="11">
        <v>1127</v>
      </c>
      <c r="B1128" s="7" t="s">
        <v>489</v>
      </c>
      <c r="C1128" s="7">
        <v>41993204776</v>
      </c>
      <c r="D1128" s="7">
        <v>1</v>
      </c>
      <c r="E1128" s="12">
        <v>44407</v>
      </c>
      <c r="F1128" s="7" t="s">
        <v>27</v>
      </c>
      <c r="G1128" s="7" t="s">
        <v>30</v>
      </c>
      <c r="H1128" s="13">
        <f t="shared" si="68"/>
        <v>100</v>
      </c>
      <c r="I1128" s="7" t="str">
        <f t="shared" si="69"/>
        <v>Norte</v>
      </c>
      <c r="J1128" s="7" t="str">
        <f t="shared" si="70"/>
        <v>PR</v>
      </c>
      <c r="K1128" t="str">
        <f t="shared" si="71"/>
        <v>41</v>
      </c>
    </row>
    <row r="1129" spans="1:11">
      <c r="A1129" s="11">
        <v>1128</v>
      </c>
      <c r="B1129" s="7" t="s">
        <v>304</v>
      </c>
      <c r="C1129" s="7">
        <v>91970406723</v>
      </c>
      <c r="D1129" s="7">
        <v>1</v>
      </c>
      <c r="E1129" s="12">
        <v>44407</v>
      </c>
      <c r="F1129" s="7" t="s">
        <v>16</v>
      </c>
      <c r="G1129" s="7" t="s">
        <v>19</v>
      </c>
      <c r="H1129" s="13">
        <f t="shared" si="68"/>
        <v>120</v>
      </c>
      <c r="I1129" s="7" t="str">
        <f t="shared" si="69"/>
        <v>Norte</v>
      </c>
      <c r="J1129" s="7" t="str">
        <f t="shared" si="70"/>
        <v>PA</v>
      </c>
      <c r="K1129" t="str">
        <f t="shared" si="71"/>
        <v>91</v>
      </c>
    </row>
    <row r="1130" spans="1:11">
      <c r="A1130" s="11">
        <v>1129</v>
      </c>
      <c r="B1130" s="7" t="s">
        <v>497</v>
      </c>
      <c r="C1130" s="7">
        <v>21996950417</v>
      </c>
      <c r="D1130" s="7">
        <v>2</v>
      </c>
      <c r="E1130" s="12">
        <v>44407</v>
      </c>
      <c r="F1130" s="7" t="s">
        <v>16</v>
      </c>
      <c r="G1130" s="7" t="s">
        <v>30</v>
      </c>
      <c r="H1130" s="13">
        <f t="shared" si="68"/>
        <v>216</v>
      </c>
      <c r="I1130" s="7" t="str">
        <f t="shared" si="69"/>
        <v>Norte</v>
      </c>
      <c r="J1130" s="7" t="str">
        <f t="shared" si="70"/>
        <v>RJ</v>
      </c>
      <c r="K1130" t="str">
        <f t="shared" si="71"/>
        <v>21</v>
      </c>
    </row>
    <row r="1131" spans="1:11">
      <c r="A1131" s="11">
        <v>1130</v>
      </c>
      <c r="B1131" s="7" t="s">
        <v>498</v>
      </c>
      <c r="C1131" s="7">
        <v>61968694915</v>
      </c>
      <c r="D1131" s="7">
        <v>1</v>
      </c>
      <c r="E1131" s="12">
        <v>44407</v>
      </c>
      <c r="F1131" s="7" t="s">
        <v>11</v>
      </c>
      <c r="G1131" s="7" t="s">
        <v>12</v>
      </c>
      <c r="H1131" s="13">
        <f t="shared" si="68"/>
        <v>25</v>
      </c>
      <c r="I1131" s="7" t="str">
        <f t="shared" si="69"/>
        <v>Sul</v>
      </c>
      <c r="J1131" s="7" t="str">
        <f t="shared" si="70"/>
        <v>DF</v>
      </c>
      <c r="K1131" t="str">
        <f t="shared" si="71"/>
        <v>61</v>
      </c>
    </row>
    <row r="1132" spans="1:11">
      <c r="A1132" s="11">
        <v>1131</v>
      </c>
      <c r="B1132" s="7" t="s">
        <v>62</v>
      </c>
      <c r="C1132" s="7">
        <v>19983699727</v>
      </c>
      <c r="D1132" s="7">
        <v>3</v>
      </c>
      <c r="E1132" s="12">
        <v>44408</v>
      </c>
      <c r="F1132" s="7" t="s">
        <v>11</v>
      </c>
      <c r="G1132" s="7" t="s">
        <v>12</v>
      </c>
      <c r="H1132" s="13">
        <f t="shared" si="68"/>
        <v>67.5</v>
      </c>
      <c r="I1132" s="7" t="str">
        <f t="shared" si="69"/>
        <v>Sul</v>
      </c>
      <c r="J1132" s="7" t="str">
        <f t="shared" si="70"/>
        <v>SP</v>
      </c>
      <c r="K1132" t="str">
        <f t="shared" si="71"/>
        <v>19</v>
      </c>
    </row>
    <row r="1133" spans="1:11">
      <c r="A1133" s="11">
        <v>1132</v>
      </c>
      <c r="B1133" s="7" t="s">
        <v>227</v>
      </c>
      <c r="C1133" s="7">
        <v>24981539056</v>
      </c>
      <c r="D1133" s="7">
        <v>2</v>
      </c>
      <c r="E1133" s="12">
        <v>44408</v>
      </c>
      <c r="F1133" s="7" t="s">
        <v>11</v>
      </c>
      <c r="G1133" s="7" t="s">
        <v>34</v>
      </c>
      <c r="H1133" s="13">
        <f t="shared" si="68"/>
        <v>45</v>
      </c>
      <c r="I1133" s="7" t="str">
        <f t="shared" si="69"/>
        <v>Sul</v>
      </c>
      <c r="J1133" s="7" t="str">
        <f t="shared" si="70"/>
        <v>RJ</v>
      </c>
      <c r="K1133" t="str">
        <f t="shared" si="71"/>
        <v>24</v>
      </c>
    </row>
    <row r="1134" spans="1:11">
      <c r="A1134" s="11">
        <v>1133</v>
      </c>
      <c r="B1134" s="7" t="s">
        <v>61</v>
      </c>
      <c r="C1134" s="7">
        <v>41971508718</v>
      </c>
      <c r="D1134" s="7">
        <v>3</v>
      </c>
      <c r="E1134" s="12">
        <v>44408</v>
      </c>
      <c r="F1134" s="7" t="s">
        <v>14</v>
      </c>
      <c r="G1134" s="7" t="s">
        <v>19</v>
      </c>
      <c r="H1134" s="13">
        <f t="shared" si="68"/>
        <v>243</v>
      </c>
      <c r="I1134" s="7" t="str">
        <f t="shared" si="69"/>
        <v>Norte</v>
      </c>
      <c r="J1134" s="7" t="str">
        <f t="shared" si="70"/>
        <v>PR</v>
      </c>
      <c r="K1134" t="str">
        <f t="shared" si="71"/>
        <v>41</v>
      </c>
    </row>
    <row r="1135" spans="1:11">
      <c r="A1135" s="11">
        <v>1134</v>
      </c>
      <c r="B1135" s="7" t="s">
        <v>499</v>
      </c>
      <c r="C1135" s="7">
        <v>81987547657</v>
      </c>
      <c r="D1135" s="7">
        <v>3</v>
      </c>
      <c r="E1135" s="12">
        <v>44408</v>
      </c>
      <c r="F1135" s="7" t="s">
        <v>14</v>
      </c>
      <c r="G1135" s="7" t="s">
        <v>34</v>
      </c>
      <c r="H1135" s="13">
        <f t="shared" si="68"/>
        <v>243</v>
      </c>
      <c r="I1135" s="7" t="str">
        <f t="shared" si="69"/>
        <v>Norte</v>
      </c>
      <c r="J1135" s="7" t="str">
        <f t="shared" si="70"/>
        <v>PE</v>
      </c>
      <c r="K1135" t="str">
        <f t="shared" si="71"/>
        <v>81</v>
      </c>
    </row>
    <row r="1136" spans="1:11">
      <c r="A1136" s="11">
        <v>1135</v>
      </c>
      <c r="B1136" s="7" t="s">
        <v>49</v>
      </c>
      <c r="C1136" s="7">
        <v>91971067337</v>
      </c>
      <c r="D1136" s="7">
        <v>2</v>
      </c>
      <c r="E1136" s="12">
        <v>44408</v>
      </c>
      <c r="F1136" s="7" t="s">
        <v>18</v>
      </c>
      <c r="G1136" s="7" t="s">
        <v>34</v>
      </c>
      <c r="H1136" s="13">
        <f t="shared" si="68"/>
        <v>90</v>
      </c>
      <c r="I1136" s="7" t="str">
        <f t="shared" si="69"/>
        <v>Norte</v>
      </c>
      <c r="J1136" s="7" t="str">
        <f t="shared" si="70"/>
        <v>PA</v>
      </c>
      <c r="K1136" t="str">
        <f t="shared" si="71"/>
        <v>91</v>
      </c>
    </row>
    <row r="1137" spans="1:11">
      <c r="A1137" s="11">
        <v>1136</v>
      </c>
      <c r="B1137" s="7" t="s">
        <v>500</v>
      </c>
      <c r="C1137" s="7">
        <v>41988359370</v>
      </c>
      <c r="D1137" s="7">
        <v>3</v>
      </c>
      <c r="E1137" s="12">
        <v>44408</v>
      </c>
      <c r="F1137" s="7" t="s">
        <v>14</v>
      </c>
      <c r="G1137" s="7" t="s">
        <v>12</v>
      </c>
      <c r="H1137" s="13">
        <f t="shared" si="68"/>
        <v>243</v>
      </c>
      <c r="I1137" s="7" t="str">
        <f t="shared" si="69"/>
        <v>Norte</v>
      </c>
      <c r="J1137" s="7" t="str">
        <f t="shared" si="70"/>
        <v>PR</v>
      </c>
      <c r="K1137" t="str">
        <f t="shared" si="71"/>
        <v>41</v>
      </c>
    </row>
    <row r="1138" spans="1:11">
      <c r="A1138" s="11">
        <v>1137</v>
      </c>
      <c r="B1138" s="7" t="s">
        <v>189</v>
      </c>
      <c r="C1138" s="7">
        <v>21997070701</v>
      </c>
      <c r="D1138" s="7">
        <v>3</v>
      </c>
      <c r="E1138" s="12">
        <v>44409</v>
      </c>
      <c r="F1138" s="7" t="s">
        <v>11</v>
      </c>
      <c r="G1138" s="7" t="s">
        <v>30</v>
      </c>
      <c r="H1138" s="13">
        <f t="shared" si="68"/>
        <v>67.5</v>
      </c>
      <c r="I1138" s="7" t="str">
        <f t="shared" si="69"/>
        <v>Sul</v>
      </c>
      <c r="J1138" s="7" t="str">
        <f t="shared" si="70"/>
        <v>RJ</v>
      </c>
      <c r="K1138" t="str">
        <f t="shared" si="71"/>
        <v>21</v>
      </c>
    </row>
    <row r="1139" spans="1:11">
      <c r="A1139" s="11">
        <v>1138</v>
      </c>
      <c r="B1139" s="7" t="s">
        <v>501</v>
      </c>
      <c r="C1139" s="7">
        <v>51964313051</v>
      </c>
      <c r="D1139" s="7">
        <v>3</v>
      </c>
      <c r="E1139" s="12">
        <v>44409</v>
      </c>
      <c r="F1139" s="7" t="s">
        <v>11</v>
      </c>
      <c r="G1139" s="7" t="s">
        <v>19</v>
      </c>
      <c r="H1139" s="13">
        <f t="shared" si="68"/>
        <v>67.5</v>
      </c>
      <c r="I1139" s="7" t="str">
        <f t="shared" si="69"/>
        <v>Sul</v>
      </c>
      <c r="J1139" s="7" t="str">
        <f t="shared" si="70"/>
        <v>RS</v>
      </c>
      <c r="K1139" t="str">
        <f t="shared" si="71"/>
        <v>51</v>
      </c>
    </row>
    <row r="1140" spans="1:11">
      <c r="A1140" s="11">
        <v>1139</v>
      </c>
      <c r="B1140" s="7" t="s">
        <v>276</v>
      </c>
      <c r="C1140" s="7">
        <v>41987855972</v>
      </c>
      <c r="D1140" s="7">
        <v>2</v>
      </c>
      <c r="E1140" s="12">
        <v>44409</v>
      </c>
      <c r="F1140" s="7" t="s">
        <v>14</v>
      </c>
      <c r="G1140" s="7" t="s">
        <v>30</v>
      </c>
      <c r="H1140" s="13">
        <f t="shared" si="68"/>
        <v>162</v>
      </c>
      <c r="I1140" s="7" t="str">
        <f t="shared" si="69"/>
        <v>Norte</v>
      </c>
      <c r="J1140" s="7" t="str">
        <f t="shared" si="70"/>
        <v>PR</v>
      </c>
      <c r="K1140" t="str">
        <f t="shared" si="71"/>
        <v>41</v>
      </c>
    </row>
    <row r="1141" spans="1:11">
      <c r="A1141" s="11">
        <v>1140</v>
      </c>
      <c r="B1141" s="7" t="s">
        <v>502</v>
      </c>
      <c r="C1141" s="7">
        <v>21997515793</v>
      </c>
      <c r="D1141" s="7">
        <v>8</v>
      </c>
      <c r="E1141" s="12">
        <v>44409</v>
      </c>
      <c r="F1141" s="7" t="s">
        <v>63</v>
      </c>
      <c r="G1141" s="7" t="s">
        <v>21</v>
      </c>
      <c r="H1141" s="13">
        <f t="shared" si="68"/>
        <v>720</v>
      </c>
      <c r="I1141" s="7" t="str">
        <f t="shared" si="69"/>
        <v>Sul</v>
      </c>
      <c r="J1141" s="7" t="str">
        <f t="shared" si="70"/>
        <v>RJ</v>
      </c>
      <c r="K1141" t="str">
        <f t="shared" si="71"/>
        <v>21</v>
      </c>
    </row>
    <row r="1142" spans="1:11">
      <c r="A1142" s="11">
        <v>1141</v>
      </c>
      <c r="B1142" s="7" t="s">
        <v>125</v>
      </c>
      <c r="C1142" s="7">
        <v>12992084757</v>
      </c>
      <c r="D1142" s="7">
        <v>1</v>
      </c>
      <c r="E1142" s="12">
        <v>44409</v>
      </c>
      <c r="F1142" s="7" t="s">
        <v>36</v>
      </c>
      <c r="G1142" s="7" t="s">
        <v>34</v>
      </c>
      <c r="H1142" s="13">
        <f t="shared" si="68"/>
        <v>25</v>
      </c>
      <c r="I1142" s="7" t="str">
        <f t="shared" si="69"/>
        <v>Norte</v>
      </c>
      <c r="J1142" s="7" t="str">
        <f t="shared" si="70"/>
        <v>SP</v>
      </c>
      <c r="K1142" t="str">
        <f t="shared" si="71"/>
        <v>12</v>
      </c>
    </row>
    <row r="1143" spans="1:11">
      <c r="A1143" s="11">
        <v>1142</v>
      </c>
      <c r="B1143" s="7" t="s">
        <v>503</v>
      </c>
      <c r="C1143" s="7">
        <v>31987194926</v>
      </c>
      <c r="D1143" s="7">
        <v>6</v>
      </c>
      <c r="E1143" s="12">
        <v>44409</v>
      </c>
      <c r="F1143" s="7" t="s">
        <v>36</v>
      </c>
      <c r="G1143" s="7" t="s">
        <v>34</v>
      </c>
      <c r="H1143" s="13">
        <f t="shared" si="68"/>
        <v>135</v>
      </c>
      <c r="I1143" s="7" t="str">
        <f t="shared" si="69"/>
        <v>Norte</v>
      </c>
      <c r="J1143" s="7" t="str">
        <f t="shared" si="70"/>
        <v>MG</v>
      </c>
      <c r="K1143" t="str">
        <f t="shared" si="71"/>
        <v>31</v>
      </c>
    </row>
    <row r="1144" spans="1:11">
      <c r="A1144" s="11">
        <v>1143</v>
      </c>
      <c r="B1144" s="7" t="s">
        <v>504</v>
      </c>
      <c r="C1144" s="7">
        <v>21998884595</v>
      </c>
      <c r="D1144" s="7">
        <v>2</v>
      </c>
      <c r="E1144" s="12">
        <v>44409</v>
      </c>
      <c r="F1144" s="7" t="s">
        <v>63</v>
      </c>
      <c r="G1144" s="7" t="s">
        <v>30</v>
      </c>
      <c r="H1144" s="13">
        <f t="shared" si="68"/>
        <v>180</v>
      </c>
      <c r="I1144" s="7" t="str">
        <f t="shared" si="69"/>
        <v>Sul</v>
      </c>
      <c r="J1144" s="7" t="str">
        <f t="shared" si="70"/>
        <v>RJ</v>
      </c>
      <c r="K1144" t="str">
        <f t="shared" si="71"/>
        <v>21</v>
      </c>
    </row>
    <row r="1145" spans="1:11">
      <c r="A1145" s="11">
        <v>1144</v>
      </c>
      <c r="B1145" s="7" t="s">
        <v>46</v>
      </c>
      <c r="C1145" s="7">
        <v>11981959187</v>
      </c>
      <c r="D1145" s="7">
        <v>3</v>
      </c>
      <c r="E1145" s="12">
        <v>44409</v>
      </c>
      <c r="F1145" s="7" t="s">
        <v>11</v>
      </c>
      <c r="G1145" s="7" t="s">
        <v>19</v>
      </c>
      <c r="H1145" s="13">
        <f t="shared" si="68"/>
        <v>67.5</v>
      </c>
      <c r="I1145" s="7" t="str">
        <f t="shared" si="69"/>
        <v>Sul</v>
      </c>
      <c r="J1145" s="7" t="str">
        <f t="shared" si="70"/>
        <v>SP</v>
      </c>
      <c r="K1145" t="str">
        <f t="shared" si="71"/>
        <v>11</v>
      </c>
    </row>
    <row r="1146" spans="1:11">
      <c r="A1146" s="11">
        <v>1145</v>
      </c>
      <c r="B1146" s="7" t="s">
        <v>127</v>
      </c>
      <c r="C1146" s="7">
        <v>11987619999</v>
      </c>
      <c r="D1146" s="7">
        <v>3</v>
      </c>
      <c r="E1146" s="12">
        <v>44409</v>
      </c>
      <c r="F1146" s="7" t="s">
        <v>25</v>
      </c>
      <c r="G1146" s="7" t="s">
        <v>34</v>
      </c>
      <c r="H1146" s="13">
        <f t="shared" si="68"/>
        <v>94.5</v>
      </c>
      <c r="I1146" s="7" t="str">
        <f t="shared" si="69"/>
        <v>Norte</v>
      </c>
      <c r="J1146" s="7" t="str">
        <f t="shared" si="70"/>
        <v>SP</v>
      </c>
      <c r="K1146" t="str">
        <f t="shared" si="71"/>
        <v>11</v>
      </c>
    </row>
    <row r="1147" spans="1:11">
      <c r="A1147" s="11">
        <v>1146</v>
      </c>
      <c r="B1147" s="7" t="s">
        <v>93</v>
      </c>
      <c r="C1147" s="7">
        <v>61983944890</v>
      </c>
      <c r="D1147" s="7">
        <v>3</v>
      </c>
      <c r="E1147" s="12">
        <v>44410</v>
      </c>
      <c r="F1147" s="7" t="s">
        <v>18</v>
      </c>
      <c r="G1147" s="7" t="s">
        <v>19</v>
      </c>
      <c r="H1147" s="13">
        <f t="shared" si="68"/>
        <v>135</v>
      </c>
      <c r="I1147" s="7" t="str">
        <f t="shared" si="69"/>
        <v>Norte</v>
      </c>
      <c r="J1147" s="7" t="str">
        <f t="shared" si="70"/>
        <v>DF</v>
      </c>
      <c r="K1147" t="str">
        <f t="shared" si="71"/>
        <v>61</v>
      </c>
    </row>
    <row r="1148" spans="1:11">
      <c r="A1148" s="11">
        <v>1147</v>
      </c>
      <c r="B1148" s="7" t="s">
        <v>12</v>
      </c>
      <c r="C1148" s="7">
        <v>47948152463</v>
      </c>
      <c r="D1148" s="7">
        <v>4</v>
      </c>
      <c r="E1148" s="12">
        <v>44410</v>
      </c>
      <c r="F1148" s="7" t="s">
        <v>18</v>
      </c>
      <c r="G1148" s="7" t="s">
        <v>30</v>
      </c>
      <c r="H1148" s="13">
        <f t="shared" si="68"/>
        <v>180</v>
      </c>
      <c r="I1148" s="7" t="str">
        <f t="shared" si="69"/>
        <v>Norte</v>
      </c>
      <c r="J1148" s="7" t="str">
        <f t="shared" si="70"/>
        <v>SC</v>
      </c>
      <c r="K1148" t="str">
        <f t="shared" si="71"/>
        <v>47</v>
      </c>
    </row>
    <row r="1149" spans="1:11">
      <c r="A1149" s="11">
        <v>1148</v>
      </c>
      <c r="B1149" s="7" t="s">
        <v>120</v>
      </c>
      <c r="C1149" s="7">
        <v>35999635557</v>
      </c>
      <c r="D1149" s="7">
        <v>2</v>
      </c>
      <c r="E1149" s="12">
        <v>44410</v>
      </c>
      <c r="F1149" s="7" t="s">
        <v>18</v>
      </c>
      <c r="G1149" s="7" t="s">
        <v>12</v>
      </c>
      <c r="H1149" s="13">
        <f t="shared" si="68"/>
        <v>90</v>
      </c>
      <c r="I1149" s="7" t="str">
        <f t="shared" si="69"/>
        <v>Norte</v>
      </c>
      <c r="J1149" s="7" t="str">
        <f t="shared" si="70"/>
        <v>MG</v>
      </c>
      <c r="K1149" t="str">
        <f t="shared" si="71"/>
        <v>35</v>
      </c>
    </row>
    <row r="1150" spans="1:11">
      <c r="A1150" s="11">
        <v>1149</v>
      </c>
      <c r="B1150" s="7" t="s">
        <v>56</v>
      </c>
      <c r="C1150" s="7">
        <v>71971509280</v>
      </c>
      <c r="D1150" s="7">
        <v>3</v>
      </c>
      <c r="E1150" s="12">
        <v>44410</v>
      </c>
      <c r="F1150" s="7" t="s">
        <v>16</v>
      </c>
      <c r="G1150" s="7" t="s">
        <v>34</v>
      </c>
      <c r="H1150" s="13">
        <f t="shared" si="68"/>
        <v>324</v>
      </c>
      <c r="I1150" s="7" t="str">
        <f t="shared" si="69"/>
        <v>Norte</v>
      </c>
      <c r="J1150" s="7" t="str">
        <f t="shared" si="70"/>
        <v>BA</v>
      </c>
      <c r="K1150" t="str">
        <f t="shared" si="71"/>
        <v>71</v>
      </c>
    </row>
    <row r="1151" spans="1:11">
      <c r="A1151" s="11">
        <v>1150</v>
      </c>
      <c r="B1151" s="7" t="s">
        <v>57</v>
      </c>
      <c r="C1151" s="7">
        <v>21965869416</v>
      </c>
      <c r="D1151" s="7">
        <v>2</v>
      </c>
      <c r="E1151" s="12">
        <v>44410</v>
      </c>
      <c r="F1151" s="7" t="s">
        <v>14</v>
      </c>
      <c r="G1151" s="7" t="s">
        <v>19</v>
      </c>
      <c r="H1151" s="13">
        <f t="shared" si="68"/>
        <v>162</v>
      </c>
      <c r="I1151" s="7" t="str">
        <f t="shared" si="69"/>
        <v>Norte</v>
      </c>
      <c r="J1151" s="7" t="str">
        <f t="shared" si="70"/>
        <v>RJ</v>
      </c>
      <c r="K1151" t="str">
        <f t="shared" si="71"/>
        <v>21</v>
      </c>
    </row>
    <row r="1152" spans="1:11">
      <c r="A1152" s="11">
        <v>1151</v>
      </c>
      <c r="B1152" s="7" t="s">
        <v>201</v>
      </c>
      <c r="C1152" s="7">
        <v>83988287681</v>
      </c>
      <c r="D1152" s="7">
        <v>4</v>
      </c>
      <c r="E1152" s="12">
        <v>44410</v>
      </c>
      <c r="F1152" s="7" t="s">
        <v>63</v>
      </c>
      <c r="G1152" s="7" t="s">
        <v>21</v>
      </c>
      <c r="H1152" s="13">
        <f t="shared" si="68"/>
        <v>360</v>
      </c>
      <c r="I1152" s="7" t="str">
        <f t="shared" si="69"/>
        <v>Sul</v>
      </c>
      <c r="J1152" s="7" t="str">
        <f t="shared" si="70"/>
        <v>PB</v>
      </c>
      <c r="K1152" t="str">
        <f t="shared" si="71"/>
        <v>83</v>
      </c>
    </row>
    <row r="1153" spans="1:11">
      <c r="A1153" s="11">
        <v>1152</v>
      </c>
      <c r="B1153" s="7" t="s">
        <v>62</v>
      </c>
      <c r="C1153" s="7">
        <v>61978424915</v>
      </c>
      <c r="D1153" s="7">
        <v>4</v>
      </c>
      <c r="E1153" s="12">
        <v>44410</v>
      </c>
      <c r="F1153" s="7" t="s">
        <v>63</v>
      </c>
      <c r="G1153" s="7" t="s">
        <v>12</v>
      </c>
      <c r="H1153" s="13">
        <f t="shared" si="68"/>
        <v>360</v>
      </c>
      <c r="I1153" s="7" t="str">
        <f t="shared" si="69"/>
        <v>Sul</v>
      </c>
      <c r="J1153" s="7" t="str">
        <f t="shared" si="70"/>
        <v>DF</v>
      </c>
      <c r="K1153" t="str">
        <f t="shared" si="71"/>
        <v>61</v>
      </c>
    </row>
    <row r="1154" spans="1:11">
      <c r="A1154" s="11">
        <v>1153</v>
      </c>
      <c r="B1154" s="7" t="s">
        <v>12</v>
      </c>
      <c r="C1154" s="7">
        <v>11989858984</v>
      </c>
      <c r="D1154" s="7">
        <v>4</v>
      </c>
      <c r="E1154" s="12">
        <v>44410</v>
      </c>
      <c r="F1154" s="7" t="s">
        <v>23</v>
      </c>
      <c r="G1154" s="7" t="s">
        <v>21</v>
      </c>
      <c r="H1154" s="13">
        <f t="shared" ref="H1154:H1217" si="72">D1154*VLOOKUP(F1154,tabela_passeio,3,FALSE)*IF(D1154&gt;1,90%,100%)</f>
        <v>324</v>
      </c>
      <c r="I1154" s="7" t="str">
        <f t="shared" ref="I1154:I1217" si="73">VLOOKUP(F1154,tabela_passeio,2,FALSE)</f>
        <v>Sul</v>
      </c>
      <c r="J1154" s="7" t="str">
        <f t="shared" ref="J1154:J1217" si="74">VLOOKUP(LEFT(C1154,2)*1,tabela_DDD,3,FALSE)</f>
        <v>SP</v>
      </c>
      <c r="K1154" t="str">
        <f t="shared" si="71"/>
        <v>11</v>
      </c>
    </row>
    <row r="1155" spans="1:11">
      <c r="A1155" s="11">
        <v>1154</v>
      </c>
      <c r="B1155" s="7" t="s">
        <v>505</v>
      </c>
      <c r="C1155" s="7">
        <v>71964330820</v>
      </c>
      <c r="D1155" s="7">
        <v>4</v>
      </c>
      <c r="E1155" s="12">
        <v>44411</v>
      </c>
      <c r="F1155" s="7" t="s">
        <v>11</v>
      </c>
      <c r="G1155" s="7" t="s">
        <v>34</v>
      </c>
      <c r="H1155" s="13">
        <f t="shared" si="72"/>
        <v>90</v>
      </c>
      <c r="I1155" s="7" t="str">
        <f t="shared" si="73"/>
        <v>Sul</v>
      </c>
      <c r="J1155" s="7" t="str">
        <f t="shared" si="74"/>
        <v>BA</v>
      </c>
      <c r="K1155" t="str">
        <f t="shared" ref="K1155:K1218" si="75">LEFT(C1155,2)</f>
        <v>71</v>
      </c>
    </row>
    <row r="1156" spans="1:11">
      <c r="A1156" s="11">
        <v>1155</v>
      </c>
      <c r="B1156" s="7" t="s">
        <v>62</v>
      </c>
      <c r="C1156" s="7">
        <v>71989529280</v>
      </c>
      <c r="D1156" s="7">
        <v>2</v>
      </c>
      <c r="E1156" s="12">
        <v>44411</v>
      </c>
      <c r="F1156" s="7" t="s">
        <v>14</v>
      </c>
      <c r="G1156" s="7" t="s">
        <v>19</v>
      </c>
      <c r="H1156" s="13">
        <f t="shared" si="72"/>
        <v>162</v>
      </c>
      <c r="I1156" s="7" t="str">
        <f t="shared" si="73"/>
        <v>Norte</v>
      </c>
      <c r="J1156" s="7" t="str">
        <f t="shared" si="74"/>
        <v>BA</v>
      </c>
      <c r="K1156" t="str">
        <f t="shared" si="75"/>
        <v>71</v>
      </c>
    </row>
    <row r="1157" spans="1:11">
      <c r="A1157" s="11">
        <v>1156</v>
      </c>
      <c r="B1157" s="7" t="s">
        <v>87</v>
      </c>
      <c r="C1157" s="7">
        <v>81987618920</v>
      </c>
      <c r="D1157" s="7">
        <v>1</v>
      </c>
      <c r="E1157" s="12">
        <v>44411</v>
      </c>
      <c r="F1157" s="7" t="s">
        <v>18</v>
      </c>
      <c r="G1157" s="7" t="s">
        <v>19</v>
      </c>
      <c r="H1157" s="13">
        <f t="shared" si="72"/>
        <v>50</v>
      </c>
      <c r="I1157" s="7" t="str">
        <f t="shared" si="73"/>
        <v>Norte</v>
      </c>
      <c r="J1157" s="7" t="str">
        <f t="shared" si="74"/>
        <v>PE</v>
      </c>
      <c r="K1157" t="str">
        <f t="shared" si="75"/>
        <v>81</v>
      </c>
    </row>
    <row r="1158" spans="1:11">
      <c r="A1158" s="11">
        <v>1157</v>
      </c>
      <c r="B1158" s="7" t="s">
        <v>368</v>
      </c>
      <c r="C1158" s="7">
        <v>21998130915</v>
      </c>
      <c r="D1158" s="7">
        <v>4</v>
      </c>
      <c r="E1158" s="12">
        <v>44411</v>
      </c>
      <c r="F1158" s="7" t="s">
        <v>27</v>
      </c>
      <c r="G1158" s="7" t="s">
        <v>30</v>
      </c>
      <c r="H1158" s="13">
        <f t="shared" si="72"/>
        <v>360</v>
      </c>
      <c r="I1158" s="7" t="str">
        <f t="shared" si="73"/>
        <v>Norte</v>
      </c>
      <c r="J1158" s="7" t="str">
        <f t="shared" si="74"/>
        <v>RJ</v>
      </c>
      <c r="K1158" t="str">
        <f t="shared" si="75"/>
        <v>21</v>
      </c>
    </row>
    <row r="1159" spans="1:11">
      <c r="A1159" s="11">
        <v>1158</v>
      </c>
      <c r="B1159" s="7" t="s">
        <v>506</v>
      </c>
      <c r="C1159" s="7">
        <v>21999630973</v>
      </c>
      <c r="D1159" s="7">
        <v>3</v>
      </c>
      <c r="E1159" s="12">
        <v>44411</v>
      </c>
      <c r="F1159" s="7" t="s">
        <v>25</v>
      </c>
      <c r="G1159" s="7" t="s">
        <v>28</v>
      </c>
      <c r="H1159" s="13">
        <f t="shared" si="72"/>
        <v>94.5</v>
      </c>
      <c r="I1159" s="7" t="str">
        <f t="shared" si="73"/>
        <v>Norte</v>
      </c>
      <c r="J1159" s="7" t="str">
        <f t="shared" si="74"/>
        <v>RJ</v>
      </c>
      <c r="K1159" t="str">
        <f t="shared" si="75"/>
        <v>21</v>
      </c>
    </row>
    <row r="1160" spans="1:11">
      <c r="A1160" s="11">
        <v>1159</v>
      </c>
      <c r="B1160" s="7" t="s">
        <v>199</v>
      </c>
      <c r="C1160" s="7">
        <v>15997977949</v>
      </c>
      <c r="D1160" s="7">
        <v>2</v>
      </c>
      <c r="E1160" s="12">
        <v>44411</v>
      </c>
      <c r="F1160" s="7" t="s">
        <v>55</v>
      </c>
      <c r="G1160" s="7" t="s">
        <v>28</v>
      </c>
      <c r="H1160" s="13">
        <f t="shared" si="72"/>
        <v>45</v>
      </c>
      <c r="I1160" s="7" t="str">
        <f t="shared" si="73"/>
        <v>Norte</v>
      </c>
      <c r="J1160" s="7" t="str">
        <f t="shared" si="74"/>
        <v>SP</v>
      </c>
      <c r="K1160" t="str">
        <f t="shared" si="75"/>
        <v>15</v>
      </c>
    </row>
    <row r="1161" spans="1:11">
      <c r="A1161" s="11">
        <v>1160</v>
      </c>
      <c r="B1161" s="7" t="s">
        <v>93</v>
      </c>
      <c r="C1161" s="7">
        <v>31989183181</v>
      </c>
      <c r="D1161" s="7">
        <v>2</v>
      </c>
      <c r="E1161" s="12">
        <v>44411</v>
      </c>
      <c r="F1161" s="7" t="s">
        <v>36</v>
      </c>
      <c r="G1161" s="7" t="s">
        <v>34</v>
      </c>
      <c r="H1161" s="13">
        <f t="shared" si="72"/>
        <v>45</v>
      </c>
      <c r="I1161" s="7" t="str">
        <f t="shared" si="73"/>
        <v>Norte</v>
      </c>
      <c r="J1161" s="7" t="str">
        <f t="shared" si="74"/>
        <v>MG</v>
      </c>
      <c r="K1161" t="str">
        <f t="shared" si="75"/>
        <v>31</v>
      </c>
    </row>
    <row r="1162" spans="1:11">
      <c r="A1162" s="11">
        <v>1161</v>
      </c>
      <c r="B1162" s="7" t="s">
        <v>92</v>
      </c>
      <c r="C1162" s="7">
        <v>11959646859</v>
      </c>
      <c r="D1162" s="7">
        <v>2</v>
      </c>
      <c r="E1162" s="12">
        <v>44412</v>
      </c>
      <c r="F1162" s="7" t="s">
        <v>18</v>
      </c>
      <c r="G1162" s="7" t="s">
        <v>30</v>
      </c>
      <c r="H1162" s="13">
        <f t="shared" si="72"/>
        <v>90</v>
      </c>
      <c r="I1162" s="7" t="str">
        <f t="shared" si="73"/>
        <v>Norte</v>
      </c>
      <c r="J1162" s="7" t="str">
        <f t="shared" si="74"/>
        <v>SP</v>
      </c>
      <c r="K1162" t="str">
        <f t="shared" si="75"/>
        <v>11</v>
      </c>
    </row>
    <row r="1163" spans="1:11">
      <c r="A1163" s="11">
        <v>1162</v>
      </c>
      <c r="B1163" s="7" t="s">
        <v>507</v>
      </c>
      <c r="C1163" s="7">
        <v>21972527588</v>
      </c>
      <c r="D1163" s="7">
        <v>4</v>
      </c>
      <c r="E1163" s="12">
        <v>44412</v>
      </c>
      <c r="F1163" s="7" t="s">
        <v>14</v>
      </c>
      <c r="G1163" s="7" t="s">
        <v>30</v>
      </c>
      <c r="H1163" s="13">
        <f t="shared" si="72"/>
        <v>324</v>
      </c>
      <c r="I1163" s="7" t="str">
        <f t="shared" si="73"/>
        <v>Norte</v>
      </c>
      <c r="J1163" s="7" t="str">
        <f t="shared" si="74"/>
        <v>RJ</v>
      </c>
      <c r="K1163" t="str">
        <f t="shared" si="75"/>
        <v>21</v>
      </c>
    </row>
    <row r="1164" spans="1:11">
      <c r="A1164" s="11">
        <v>1163</v>
      </c>
      <c r="B1164" s="7" t="s">
        <v>57</v>
      </c>
      <c r="C1164" s="7">
        <v>11975316282</v>
      </c>
      <c r="D1164" s="7">
        <v>2</v>
      </c>
      <c r="E1164" s="12">
        <v>44412</v>
      </c>
      <c r="F1164" s="7" t="s">
        <v>14</v>
      </c>
      <c r="G1164" s="7" t="s">
        <v>34</v>
      </c>
      <c r="H1164" s="13">
        <f t="shared" si="72"/>
        <v>162</v>
      </c>
      <c r="I1164" s="7" t="str">
        <f t="shared" si="73"/>
        <v>Norte</v>
      </c>
      <c r="J1164" s="7" t="str">
        <f t="shared" si="74"/>
        <v>SP</v>
      </c>
      <c r="K1164" t="str">
        <f t="shared" si="75"/>
        <v>11</v>
      </c>
    </row>
    <row r="1165" spans="1:11">
      <c r="A1165" s="11">
        <v>1164</v>
      </c>
      <c r="B1165" s="7" t="s">
        <v>344</v>
      </c>
      <c r="C1165" s="7">
        <v>13997250302</v>
      </c>
      <c r="D1165" s="7">
        <v>2</v>
      </c>
      <c r="E1165" s="12">
        <v>44412</v>
      </c>
      <c r="F1165" s="7" t="s">
        <v>40</v>
      </c>
      <c r="G1165" s="7" t="s">
        <v>19</v>
      </c>
      <c r="H1165" s="13">
        <f t="shared" si="72"/>
        <v>144</v>
      </c>
      <c r="I1165" s="7" t="str">
        <f t="shared" si="73"/>
        <v>Sul</v>
      </c>
      <c r="J1165" s="7" t="str">
        <f t="shared" si="74"/>
        <v>SP</v>
      </c>
      <c r="K1165" t="str">
        <f t="shared" si="75"/>
        <v>13</v>
      </c>
    </row>
    <row r="1166" spans="1:11">
      <c r="A1166" s="11">
        <v>1165</v>
      </c>
      <c r="B1166" s="7" t="s">
        <v>50</v>
      </c>
      <c r="C1166" s="7">
        <v>11986192201</v>
      </c>
      <c r="D1166" s="7">
        <v>4</v>
      </c>
      <c r="E1166" s="12">
        <v>44412</v>
      </c>
      <c r="F1166" s="7" t="s">
        <v>40</v>
      </c>
      <c r="G1166" s="7" t="s">
        <v>28</v>
      </c>
      <c r="H1166" s="13">
        <f t="shared" si="72"/>
        <v>288</v>
      </c>
      <c r="I1166" s="7" t="str">
        <f t="shared" si="73"/>
        <v>Sul</v>
      </c>
      <c r="J1166" s="7" t="str">
        <f t="shared" si="74"/>
        <v>SP</v>
      </c>
      <c r="K1166" t="str">
        <f t="shared" si="75"/>
        <v>11</v>
      </c>
    </row>
    <row r="1167" spans="1:11">
      <c r="A1167" s="11">
        <v>1166</v>
      </c>
      <c r="B1167" s="7" t="s">
        <v>56</v>
      </c>
      <c r="C1167" s="7">
        <v>61992774932</v>
      </c>
      <c r="D1167" s="7">
        <v>4</v>
      </c>
      <c r="E1167" s="12">
        <v>44412</v>
      </c>
      <c r="F1167" s="7" t="s">
        <v>23</v>
      </c>
      <c r="G1167" s="7" t="s">
        <v>19</v>
      </c>
      <c r="H1167" s="13">
        <f t="shared" si="72"/>
        <v>324</v>
      </c>
      <c r="I1167" s="7" t="str">
        <f t="shared" si="73"/>
        <v>Sul</v>
      </c>
      <c r="J1167" s="7" t="str">
        <f t="shared" si="74"/>
        <v>DF</v>
      </c>
      <c r="K1167" t="str">
        <f t="shared" si="75"/>
        <v>61</v>
      </c>
    </row>
    <row r="1168" spans="1:11">
      <c r="A1168" s="11">
        <v>1167</v>
      </c>
      <c r="B1168" s="7" t="s">
        <v>37</v>
      </c>
      <c r="C1168" s="7">
        <v>51964059557</v>
      </c>
      <c r="D1168" s="7">
        <v>2</v>
      </c>
      <c r="E1168" s="12">
        <v>44413</v>
      </c>
      <c r="F1168" s="7" t="s">
        <v>55</v>
      </c>
      <c r="G1168" s="7" t="s">
        <v>21</v>
      </c>
      <c r="H1168" s="13">
        <f t="shared" si="72"/>
        <v>45</v>
      </c>
      <c r="I1168" s="7" t="str">
        <f t="shared" si="73"/>
        <v>Norte</v>
      </c>
      <c r="J1168" s="7" t="str">
        <f t="shared" si="74"/>
        <v>RS</v>
      </c>
      <c r="K1168" t="str">
        <f t="shared" si="75"/>
        <v>51</v>
      </c>
    </row>
    <row r="1169" spans="1:11">
      <c r="A1169" s="11">
        <v>1168</v>
      </c>
      <c r="B1169" s="7" t="s">
        <v>508</v>
      </c>
      <c r="C1169" s="7">
        <v>18996988557</v>
      </c>
      <c r="D1169" s="7">
        <v>3</v>
      </c>
      <c r="E1169" s="12">
        <v>44414</v>
      </c>
      <c r="F1169" s="7" t="s">
        <v>11</v>
      </c>
      <c r="G1169" s="7" t="s">
        <v>19</v>
      </c>
      <c r="H1169" s="13">
        <f t="shared" si="72"/>
        <v>67.5</v>
      </c>
      <c r="I1169" s="7" t="str">
        <f t="shared" si="73"/>
        <v>Sul</v>
      </c>
      <c r="J1169" s="7" t="str">
        <f t="shared" si="74"/>
        <v>SP</v>
      </c>
      <c r="K1169" t="str">
        <f t="shared" si="75"/>
        <v>18</v>
      </c>
    </row>
    <row r="1170" spans="1:11">
      <c r="A1170" s="11">
        <v>1169</v>
      </c>
      <c r="B1170" s="7" t="s">
        <v>59</v>
      </c>
      <c r="C1170" s="7">
        <v>11988259172</v>
      </c>
      <c r="D1170" s="7">
        <v>4</v>
      </c>
      <c r="E1170" s="12">
        <v>44414</v>
      </c>
      <c r="F1170" s="7" t="s">
        <v>18</v>
      </c>
      <c r="G1170" s="7" t="s">
        <v>19</v>
      </c>
      <c r="H1170" s="13">
        <f t="shared" si="72"/>
        <v>180</v>
      </c>
      <c r="I1170" s="7" t="str">
        <f t="shared" si="73"/>
        <v>Norte</v>
      </c>
      <c r="J1170" s="7" t="str">
        <f t="shared" si="74"/>
        <v>SP</v>
      </c>
      <c r="K1170" t="str">
        <f t="shared" si="75"/>
        <v>11</v>
      </c>
    </row>
    <row r="1171" spans="1:11">
      <c r="A1171" s="11">
        <v>1170</v>
      </c>
      <c r="B1171" s="7" t="s">
        <v>378</v>
      </c>
      <c r="C1171" s="7">
        <v>85988421071</v>
      </c>
      <c r="D1171" s="7">
        <v>1</v>
      </c>
      <c r="E1171" s="12">
        <v>44414</v>
      </c>
      <c r="F1171" s="7" t="s">
        <v>16</v>
      </c>
      <c r="G1171" s="7" t="s">
        <v>34</v>
      </c>
      <c r="H1171" s="13">
        <f t="shared" si="72"/>
        <v>120</v>
      </c>
      <c r="I1171" s="7" t="str">
        <f t="shared" si="73"/>
        <v>Norte</v>
      </c>
      <c r="J1171" s="7" t="str">
        <f t="shared" si="74"/>
        <v>CE</v>
      </c>
      <c r="K1171" t="str">
        <f t="shared" si="75"/>
        <v>85</v>
      </c>
    </row>
    <row r="1172" spans="1:11">
      <c r="A1172" s="11">
        <v>1171</v>
      </c>
      <c r="B1172" s="7" t="s">
        <v>509</v>
      </c>
      <c r="C1172" s="7">
        <v>21996011578</v>
      </c>
      <c r="D1172" s="7">
        <v>2</v>
      </c>
      <c r="E1172" s="12">
        <v>44414</v>
      </c>
      <c r="F1172" s="7" t="s">
        <v>18</v>
      </c>
      <c r="G1172" s="7" t="s">
        <v>12</v>
      </c>
      <c r="H1172" s="13">
        <f t="shared" si="72"/>
        <v>90</v>
      </c>
      <c r="I1172" s="7" t="str">
        <f t="shared" si="73"/>
        <v>Norte</v>
      </c>
      <c r="J1172" s="7" t="str">
        <f t="shared" si="74"/>
        <v>RJ</v>
      </c>
      <c r="K1172" t="str">
        <f t="shared" si="75"/>
        <v>21</v>
      </c>
    </row>
    <row r="1173" spans="1:11">
      <c r="A1173" s="11">
        <v>1172</v>
      </c>
      <c r="B1173" s="7" t="s">
        <v>510</v>
      </c>
      <c r="C1173" s="7">
        <v>81967110718</v>
      </c>
      <c r="D1173" s="7">
        <v>3</v>
      </c>
      <c r="E1173" s="12">
        <v>44414</v>
      </c>
      <c r="F1173" s="7" t="s">
        <v>55</v>
      </c>
      <c r="G1173" s="7" t="s">
        <v>21</v>
      </c>
      <c r="H1173" s="13">
        <f t="shared" si="72"/>
        <v>67.5</v>
      </c>
      <c r="I1173" s="7" t="str">
        <f t="shared" si="73"/>
        <v>Norte</v>
      </c>
      <c r="J1173" s="7" t="str">
        <f t="shared" si="74"/>
        <v>PE</v>
      </c>
      <c r="K1173" t="str">
        <f t="shared" si="75"/>
        <v>81</v>
      </c>
    </row>
    <row r="1174" spans="1:11">
      <c r="A1174" s="11">
        <v>1173</v>
      </c>
      <c r="B1174" s="7" t="s">
        <v>511</v>
      </c>
      <c r="C1174" s="7">
        <v>41988283725</v>
      </c>
      <c r="D1174" s="7">
        <v>1</v>
      </c>
      <c r="E1174" s="12">
        <v>44414</v>
      </c>
      <c r="F1174" s="7" t="s">
        <v>27</v>
      </c>
      <c r="G1174" s="7" t="s">
        <v>12</v>
      </c>
      <c r="H1174" s="13">
        <f t="shared" si="72"/>
        <v>100</v>
      </c>
      <c r="I1174" s="7" t="str">
        <f t="shared" si="73"/>
        <v>Norte</v>
      </c>
      <c r="J1174" s="7" t="str">
        <f t="shared" si="74"/>
        <v>PR</v>
      </c>
      <c r="K1174" t="str">
        <f t="shared" si="75"/>
        <v>41</v>
      </c>
    </row>
    <row r="1175" spans="1:11">
      <c r="A1175" s="11">
        <v>1174</v>
      </c>
      <c r="B1175" s="7" t="s">
        <v>333</v>
      </c>
      <c r="C1175" s="7">
        <v>11993205864</v>
      </c>
      <c r="D1175" s="7">
        <v>4</v>
      </c>
      <c r="E1175" s="12">
        <v>44414</v>
      </c>
      <c r="F1175" s="7" t="s">
        <v>53</v>
      </c>
      <c r="G1175" s="7" t="s">
        <v>19</v>
      </c>
      <c r="H1175" s="13">
        <f t="shared" si="72"/>
        <v>90</v>
      </c>
      <c r="I1175" s="7" t="str">
        <f t="shared" si="73"/>
        <v>Norte</v>
      </c>
      <c r="J1175" s="7" t="str">
        <f t="shared" si="74"/>
        <v>SP</v>
      </c>
      <c r="K1175" t="str">
        <f t="shared" si="75"/>
        <v>11</v>
      </c>
    </row>
    <row r="1176" spans="1:11">
      <c r="A1176" s="11">
        <v>1175</v>
      </c>
      <c r="B1176" s="7" t="s">
        <v>512</v>
      </c>
      <c r="C1176" s="7">
        <v>51989858989</v>
      </c>
      <c r="D1176" s="7">
        <v>4</v>
      </c>
      <c r="E1176" s="12">
        <v>44414</v>
      </c>
      <c r="F1176" s="7" t="s">
        <v>55</v>
      </c>
      <c r="G1176" s="7" t="s">
        <v>21</v>
      </c>
      <c r="H1176" s="13">
        <f t="shared" si="72"/>
        <v>90</v>
      </c>
      <c r="I1176" s="7" t="str">
        <f t="shared" si="73"/>
        <v>Norte</v>
      </c>
      <c r="J1176" s="7" t="str">
        <f t="shared" si="74"/>
        <v>RS</v>
      </c>
      <c r="K1176" t="str">
        <f t="shared" si="75"/>
        <v>51</v>
      </c>
    </row>
    <row r="1177" spans="1:11">
      <c r="A1177" s="11">
        <v>1176</v>
      </c>
      <c r="B1177" s="7" t="s">
        <v>168</v>
      </c>
      <c r="C1177" s="7">
        <v>81987205967</v>
      </c>
      <c r="D1177" s="7">
        <v>4</v>
      </c>
      <c r="E1177" s="12">
        <v>44414</v>
      </c>
      <c r="F1177" s="7" t="s">
        <v>16</v>
      </c>
      <c r="G1177" s="7" t="s">
        <v>28</v>
      </c>
      <c r="H1177" s="13">
        <f t="shared" si="72"/>
        <v>432</v>
      </c>
      <c r="I1177" s="7" t="str">
        <f t="shared" si="73"/>
        <v>Norte</v>
      </c>
      <c r="J1177" s="7" t="str">
        <f t="shared" si="74"/>
        <v>PE</v>
      </c>
      <c r="K1177" t="str">
        <f t="shared" si="75"/>
        <v>81</v>
      </c>
    </row>
    <row r="1178" spans="1:11">
      <c r="A1178" s="11">
        <v>1177</v>
      </c>
      <c r="B1178" s="7" t="s">
        <v>90</v>
      </c>
      <c r="C1178" s="7">
        <v>35997318448</v>
      </c>
      <c r="D1178" s="7">
        <v>3</v>
      </c>
      <c r="E1178" s="12">
        <v>44415</v>
      </c>
      <c r="F1178" s="7" t="s">
        <v>18</v>
      </c>
      <c r="G1178" s="7" t="s">
        <v>34</v>
      </c>
      <c r="H1178" s="13">
        <f t="shared" si="72"/>
        <v>135</v>
      </c>
      <c r="I1178" s="7" t="str">
        <f t="shared" si="73"/>
        <v>Norte</v>
      </c>
      <c r="J1178" s="7" t="str">
        <f t="shared" si="74"/>
        <v>MG</v>
      </c>
      <c r="K1178" t="str">
        <f t="shared" si="75"/>
        <v>35</v>
      </c>
    </row>
    <row r="1179" spans="1:11">
      <c r="A1179" s="11">
        <v>1178</v>
      </c>
      <c r="B1179" s="7" t="s">
        <v>12</v>
      </c>
      <c r="C1179" s="7">
        <v>11964287368</v>
      </c>
      <c r="D1179" s="7">
        <v>2</v>
      </c>
      <c r="E1179" s="12">
        <v>44415</v>
      </c>
      <c r="F1179" s="7" t="s">
        <v>18</v>
      </c>
      <c r="G1179" s="7" t="s">
        <v>30</v>
      </c>
      <c r="H1179" s="13">
        <f t="shared" si="72"/>
        <v>90</v>
      </c>
      <c r="I1179" s="7" t="str">
        <f t="shared" si="73"/>
        <v>Norte</v>
      </c>
      <c r="J1179" s="7" t="str">
        <f t="shared" si="74"/>
        <v>SP</v>
      </c>
      <c r="K1179" t="str">
        <f t="shared" si="75"/>
        <v>11</v>
      </c>
    </row>
    <row r="1180" spans="1:11">
      <c r="A1180" s="11">
        <v>1179</v>
      </c>
      <c r="B1180" s="7" t="s">
        <v>88</v>
      </c>
      <c r="C1180" s="7">
        <v>61985297639</v>
      </c>
      <c r="D1180" s="7">
        <v>4</v>
      </c>
      <c r="E1180" s="12">
        <v>44415</v>
      </c>
      <c r="F1180" s="7" t="s">
        <v>14</v>
      </c>
      <c r="G1180" s="7" t="s">
        <v>30</v>
      </c>
      <c r="H1180" s="13">
        <f t="shared" si="72"/>
        <v>324</v>
      </c>
      <c r="I1180" s="7" t="str">
        <f t="shared" si="73"/>
        <v>Norte</v>
      </c>
      <c r="J1180" s="7" t="str">
        <f t="shared" si="74"/>
        <v>DF</v>
      </c>
      <c r="K1180" t="str">
        <f t="shared" si="75"/>
        <v>61</v>
      </c>
    </row>
    <row r="1181" spans="1:11">
      <c r="A1181" s="11">
        <v>1180</v>
      </c>
      <c r="B1181" s="7" t="s">
        <v>513</v>
      </c>
      <c r="C1181" s="7">
        <v>71964216338</v>
      </c>
      <c r="D1181" s="7">
        <v>3</v>
      </c>
      <c r="E1181" s="12">
        <v>44415</v>
      </c>
      <c r="F1181" s="7" t="s">
        <v>18</v>
      </c>
      <c r="G1181" s="7" t="s">
        <v>19</v>
      </c>
      <c r="H1181" s="13">
        <f t="shared" si="72"/>
        <v>135</v>
      </c>
      <c r="I1181" s="7" t="str">
        <f t="shared" si="73"/>
        <v>Norte</v>
      </c>
      <c r="J1181" s="7" t="str">
        <f t="shared" si="74"/>
        <v>BA</v>
      </c>
      <c r="K1181" t="str">
        <f t="shared" si="75"/>
        <v>71</v>
      </c>
    </row>
    <row r="1182" spans="1:11">
      <c r="A1182" s="11">
        <v>1181</v>
      </c>
      <c r="B1182" s="7" t="s">
        <v>20</v>
      </c>
      <c r="C1182" s="7">
        <v>31984134509</v>
      </c>
      <c r="D1182" s="7">
        <v>3</v>
      </c>
      <c r="E1182" s="12">
        <v>44415</v>
      </c>
      <c r="F1182" s="7" t="s">
        <v>14</v>
      </c>
      <c r="G1182" s="7" t="s">
        <v>21</v>
      </c>
      <c r="H1182" s="13">
        <f t="shared" si="72"/>
        <v>243</v>
      </c>
      <c r="I1182" s="7" t="str">
        <f t="shared" si="73"/>
        <v>Norte</v>
      </c>
      <c r="J1182" s="7" t="str">
        <f t="shared" si="74"/>
        <v>MG</v>
      </c>
      <c r="K1182" t="str">
        <f t="shared" si="75"/>
        <v>31</v>
      </c>
    </row>
    <row r="1183" spans="1:11">
      <c r="A1183" s="11">
        <v>1182</v>
      </c>
      <c r="B1183" s="7" t="s">
        <v>415</v>
      </c>
      <c r="C1183" s="7">
        <v>71986216738</v>
      </c>
      <c r="D1183" s="7">
        <v>3</v>
      </c>
      <c r="E1183" s="12">
        <v>44415</v>
      </c>
      <c r="F1183" s="7" t="s">
        <v>40</v>
      </c>
      <c r="G1183" s="7" t="s">
        <v>28</v>
      </c>
      <c r="H1183" s="13">
        <f t="shared" si="72"/>
        <v>216</v>
      </c>
      <c r="I1183" s="7" t="str">
        <f t="shared" si="73"/>
        <v>Sul</v>
      </c>
      <c r="J1183" s="7" t="str">
        <f t="shared" si="74"/>
        <v>BA</v>
      </c>
      <c r="K1183" t="str">
        <f t="shared" si="75"/>
        <v>71</v>
      </c>
    </row>
    <row r="1184" spans="1:11">
      <c r="A1184" s="11">
        <v>1183</v>
      </c>
      <c r="B1184" s="7" t="s">
        <v>348</v>
      </c>
      <c r="C1184" s="7">
        <v>19993210605</v>
      </c>
      <c r="D1184" s="7">
        <v>1</v>
      </c>
      <c r="E1184" s="12">
        <v>44416</v>
      </c>
      <c r="F1184" s="7" t="s">
        <v>14</v>
      </c>
      <c r="G1184" s="7" t="s">
        <v>30</v>
      </c>
      <c r="H1184" s="13">
        <f t="shared" si="72"/>
        <v>90</v>
      </c>
      <c r="I1184" s="7" t="str">
        <f t="shared" si="73"/>
        <v>Norte</v>
      </c>
      <c r="J1184" s="7" t="str">
        <f t="shared" si="74"/>
        <v>SP</v>
      </c>
      <c r="K1184" t="str">
        <f t="shared" si="75"/>
        <v>19</v>
      </c>
    </row>
    <row r="1185" spans="1:11">
      <c r="A1185" s="11">
        <v>1184</v>
      </c>
      <c r="B1185" s="7" t="s">
        <v>476</v>
      </c>
      <c r="C1185" s="7">
        <v>19998663898</v>
      </c>
      <c r="D1185" s="7">
        <v>3</v>
      </c>
      <c r="E1185" s="12">
        <v>44416</v>
      </c>
      <c r="F1185" s="7" t="s">
        <v>27</v>
      </c>
      <c r="G1185" s="7" t="s">
        <v>21</v>
      </c>
      <c r="H1185" s="13">
        <f t="shared" si="72"/>
        <v>270</v>
      </c>
      <c r="I1185" s="7" t="str">
        <f t="shared" si="73"/>
        <v>Norte</v>
      </c>
      <c r="J1185" s="7" t="str">
        <f t="shared" si="74"/>
        <v>SP</v>
      </c>
      <c r="K1185" t="str">
        <f t="shared" si="75"/>
        <v>19</v>
      </c>
    </row>
    <row r="1186" spans="1:11">
      <c r="A1186" s="11">
        <v>1185</v>
      </c>
      <c r="B1186" s="7" t="s">
        <v>236</v>
      </c>
      <c r="C1186" s="7">
        <v>21975290480</v>
      </c>
      <c r="D1186" s="7">
        <v>7</v>
      </c>
      <c r="E1186" s="12">
        <v>44416</v>
      </c>
      <c r="F1186" s="7" t="s">
        <v>55</v>
      </c>
      <c r="G1186" s="7" t="s">
        <v>28</v>
      </c>
      <c r="H1186" s="13">
        <f t="shared" si="72"/>
        <v>157.5</v>
      </c>
      <c r="I1186" s="7" t="str">
        <f t="shared" si="73"/>
        <v>Norte</v>
      </c>
      <c r="J1186" s="7" t="str">
        <f t="shared" si="74"/>
        <v>RJ</v>
      </c>
      <c r="K1186" t="str">
        <f t="shared" si="75"/>
        <v>21</v>
      </c>
    </row>
    <row r="1187" spans="1:11">
      <c r="A1187" s="11">
        <v>1186</v>
      </c>
      <c r="B1187" s="7" t="s">
        <v>238</v>
      </c>
      <c r="C1187" s="7">
        <v>85996161656</v>
      </c>
      <c r="D1187" s="7">
        <v>1</v>
      </c>
      <c r="E1187" s="12">
        <v>44416</v>
      </c>
      <c r="F1187" s="7" t="s">
        <v>63</v>
      </c>
      <c r="G1187" s="7" t="s">
        <v>28</v>
      </c>
      <c r="H1187" s="13">
        <f t="shared" si="72"/>
        <v>100</v>
      </c>
      <c r="I1187" s="7" t="str">
        <f t="shared" si="73"/>
        <v>Sul</v>
      </c>
      <c r="J1187" s="7" t="str">
        <f t="shared" si="74"/>
        <v>CE</v>
      </c>
      <c r="K1187" t="str">
        <f t="shared" si="75"/>
        <v>85</v>
      </c>
    </row>
    <row r="1188" spans="1:11">
      <c r="A1188" s="11">
        <v>1187</v>
      </c>
      <c r="B1188" s="7" t="s">
        <v>169</v>
      </c>
      <c r="C1188" s="7">
        <v>21998381651</v>
      </c>
      <c r="D1188" s="7">
        <v>4</v>
      </c>
      <c r="E1188" s="12">
        <v>44417</v>
      </c>
      <c r="F1188" s="7" t="s">
        <v>11</v>
      </c>
      <c r="G1188" s="7" t="s">
        <v>30</v>
      </c>
      <c r="H1188" s="13">
        <f t="shared" si="72"/>
        <v>90</v>
      </c>
      <c r="I1188" s="7" t="str">
        <f t="shared" si="73"/>
        <v>Sul</v>
      </c>
      <c r="J1188" s="7" t="str">
        <f t="shared" si="74"/>
        <v>RJ</v>
      </c>
      <c r="K1188" t="str">
        <f t="shared" si="75"/>
        <v>21</v>
      </c>
    </row>
    <row r="1189" spans="1:11">
      <c r="A1189" s="11">
        <v>1188</v>
      </c>
      <c r="B1189" s="7" t="s">
        <v>149</v>
      </c>
      <c r="C1189" s="7">
        <v>81988670618</v>
      </c>
      <c r="D1189" s="7">
        <v>4</v>
      </c>
      <c r="E1189" s="12">
        <v>44417</v>
      </c>
      <c r="F1189" s="7" t="s">
        <v>18</v>
      </c>
      <c r="G1189" s="7" t="s">
        <v>30</v>
      </c>
      <c r="H1189" s="13">
        <f t="shared" si="72"/>
        <v>180</v>
      </c>
      <c r="I1189" s="7" t="str">
        <f t="shared" si="73"/>
        <v>Norte</v>
      </c>
      <c r="J1189" s="7" t="str">
        <f t="shared" si="74"/>
        <v>PE</v>
      </c>
      <c r="K1189" t="str">
        <f t="shared" si="75"/>
        <v>81</v>
      </c>
    </row>
    <row r="1190" spans="1:11">
      <c r="A1190" s="11">
        <v>1189</v>
      </c>
      <c r="B1190" s="7" t="s">
        <v>240</v>
      </c>
      <c r="C1190" s="7">
        <v>91985363395</v>
      </c>
      <c r="D1190" s="7">
        <v>3</v>
      </c>
      <c r="E1190" s="12">
        <v>44417</v>
      </c>
      <c r="F1190" s="7" t="s">
        <v>18</v>
      </c>
      <c r="G1190" s="7" t="s">
        <v>30</v>
      </c>
      <c r="H1190" s="13">
        <f t="shared" si="72"/>
        <v>135</v>
      </c>
      <c r="I1190" s="7" t="str">
        <f t="shared" si="73"/>
        <v>Norte</v>
      </c>
      <c r="J1190" s="7" t="str">
        <f t="shared" si="74"/>
        <v>PA</v>
      </c>
      <c r="K1190" t="str">
        <f t="shared" si="75"/>
        <v>91</v>
      </c>
    </row>
    <row r="1191" spans="1:11">
      <c r="A1191" s="11">
        <v>1190</v>
      </c>
      <c r="B1191" s="7" t="s">
        <v>95</v>
      </c>
      <c r="C1191" s="7">
        <v>24981531071</v>
      </c>
      <c r="D1191" s="7">
        <v>3</v>
      </c>
      <c r="E1191" s="12">
        <v>44417</v>
      </c>
      <c r="F1191" s="7" t="s">
        <v>14</v>
      </c>
      <c r="G1191" s="7" t="s">
        <v>19</v>
      </c>
      <c r="H1191" s="13">
        <f t="shared" si="72"/>
        <v>243</v>
      </c>
      <c r="I1191" s="7" t="str">
        <f t="shared" si="73"/>
        <v>Norte</v>
      </c>
      <c r="J1191" s="7" t="str">
        <f t="shared" si="74"/>
        <v>RJ</v>
      </c>
      <c r="K1191" t="str">
        <f t="shared" si="75"/>
        <v>24</v>
      </c>
    </row>
    <row r="1192" spans="1:11">
      <c r="A1192" s="11">
        <v>1191</v>
      </c>
      <c r="B1192" s="7" t="s">
        <v>39</v>
      </c>
      <c r="C1192" s="7">
        <v>51984975050</v>
      </c>
      <c r="D1192" s="7">
        <v>4</v>
      </c>
      <c r="E1192" s="12">
        <v>44417</v>
      </c>
      <c r="F1192" s="7" t="s">
        <v>18</v>
      </c>
      <c r="G1192" s="7" t="s">
        <v>34</v>
      </c>
      <c r="H1192" s="13">
        <f t="shared" si="72"/>
        <v>180</v>
      </c>
      <c r="I1192" s="7" t="str">
        <f t="shared" si="73"/>
        <v>Norte</v>
      </c>
      <c r="J1192" s="7" t="str">
        <f t="shared" si="74"/>
        <v>RS</v>
      </c>
      <c r="K1192" t="str">
        <f t="shared" si="75"/>
        <v>51</v>
      </c>
    </row>
    <row r="1193" spans="1:11">
      <c r="A1193" s="11">
        <v>1192</v>
      </c>
      <c r="B1193" s="7" t="s">
        <v>95</v>
      </c>
      <c r="C1193" s="7">
        <v>81991905599</v>
      </c>
      <c r="D1193" s="7">
        <v>2</v>
      </c>
      <c r="E1193" s="12">
        <v>44417</v>
      </c>
      <c r="F1193" s="7" t="s">
        <v>18</v>
      </c>
      <c r="G1193" s="7" t="s">
        <v>30</v>
      </c>
      <c r="H1193" s="13">
        <f t="shared" si="72"/>
        <v>90</v>
      </c>
      <c r="I1193" s="7" t="str">
        <f t="shared" si="73"/>
        <v>Norte</v>
      </c>
      <c r="J1193" s="7" t="str">
        <f t="shared" si="74"/>
        <v>PE</v>
      </c>
      <c r="K1193" t="str">
        <f t="shared" si="75"/>
        <v>81</v>
      </c>
    </row>
    <row r="1194" spans="1:11">
      <c r="A1194" s="11">
        <v>1193</v>
      </c>
      <c r="B1194" s="7" t="s">
        <v>514</v>
      </c>
      <c r="C1194" s="7">
        <v>55999693842</v>
      </c>
      <c r="D1194" s="7">
        <v>1</v>
      </c>
      <c r="E1194" s="12">
        <v>44417</v>
      </c>
      <c r="F1194" s="7" t="s">
        <v>25</v>
      </c>
      <c r="G1194" s="7" t="s">
        <v>21</v>
      </c>
      <c r="H1194" s="13">
        <f t="shared" si="72"/>
        <v>35</v>
      </c>
      <c r="I1194" s="7" t="str">
        <f t="shared" si="73"/>
        <v>Norte</v>
      </c>
      <c r="J1194" s="7" t="str">
        <f t="shared" si="74"/>
        <v>RS</v>
      </c>
      <c r="K1194" t="str">
        <f t="shared" si="75"/>
        <v>55</v>
      </c>
    </row>
    <row r="1195" spans="1:11">
      <c r="A1195" s="11">
        <v>1194</v>
      </c>
      <c r="B1195" s="7" t="s">
        <v>515</v>
      </c>
      <c r="C1195" s="7">
        <v>81988728024</v>
      </c>
      <c r="D1195" s="7">
        <v>1</v>
      </c>
      <c r="E1195" s="12">
        <v>44417</v>
      </c>
      <c r="F1195" s="7" t="s">
        <v>36</v>
      </c>
      <c r="G1195" s="7" t="s">
        <v>30</v>
      </c>
      <c r="H1195" s="13">
        <f t="shared" si="72"/>
        <v>25</v>
      </c>
      <c r="I1195" s="7" t="str">
        <f t="shared" si="73"/>
        <v>Norte</v>
      </c>
      <c r="J1195" s="7" t="str">
        <f t="shared" si="74"/>
        <v>PE</v>
      </c>
      <c r="K1195" t="str">
        <f t="shared" si="75"/>
        <v>81</v>
      </c>
    </row>
    <row r="1196" spans="1:11">
      <c r="A1196" s="11">
        <v>1195</v>
      </c>
      <c r="B1196" s="7" t="s">
        <v>48</v>
      </c>
      <c r="C1196" s="7">
        <v>51985457595</v>
      </c>
      <c r="D1196" s="7">
        <v>2</v>
      </c>
      <c r="E1196" s="12">
        <v>44417</v>
      </c>
      <c r="F1196" s="7" t="s">
        <v>27</v>
      </c>
      <c r="G1196" s="7" t="s">
        <v>12</v>
      </c>
      <c r="H1196" s="13">
        <f t="shared" si="72"/>
        <v>180</v>
      </c>
      <c r="I1196" s="7" t="str">
        <f t="shared" si="73"/>
        <v>Norte</v>
      </c>
      <c r="J1196" s="7" t="str">
        <f t="shared" si="74"/>
        <v>RS</v>
      </c>
      <c r="K1196" t="str">
        <f t="shared" si="75"/>
        <v>51</v>
      </c>
    </row>
    <row r="1197" spans="1:11">
      <c r="A1197" s="11">
        <v>1196</v>
      </c>
      <c r="B1197" s="7" t="s">
        <v>516</v>
      </c>
      <c r="C1197" s="7">
        <v>91968748154</v>
      </c>
      <c r="D1197" s="7">
        <v>1</v>
      </c>
      <c r="E1197" s="12">
        <v>44418</v>
      </c>
      <c r="F1197" s="7" t="s">
        <v>11</v>
      </c>
      <c r="G1197" s="7" t="s">
        <v>30</v>
      </c>
      <c r="H1197" s="13">
        <f t="shared" si="72"/>
        <v>25</v>
      </c>
      <c r="I1197" s="7" t="str">
        <f t="shared" si="73"/>
        <v>Sul</v>
      </c>
      <c r="J1197" s="7" t="str">
        <f t="shared" si="74"/>
        <v>PA</v>
      </c>
      <c r="K1197" t="str">
        <f t="shared" si="75"/>
        <v>91</v>
      </c>
    </row>
    <row r="1198" spans="1:11">
      <c r="A1198" s="11">
        <v>1197</v>
      </c>
      <c r="B1198" s="7" t="s">
        <v>517</v>
      </c>
      <c r="C1198" s="7">
        <v>61988527343</v>
      </c>
      <c r="D1198" s="7">
        <v>2</v>
      </c>
      <c r="E1198" s="12">
        <v>44418</v>
      </c>
      <c r="F1198" s="7" t="s">
        <v>16</v>
      </c>
      <c r="G1198" s="7" t="s">
        <v>19</v>
      </c>
      <c r="H1198" s="13">
        <f t="shared" si="72"/>
        <v>216</v>
      </c>
      <c r="I1198" s="7" t="str">
        <f t="shared" si="73"/>
        <v>Norte</v>
      </c>
      <c r="J1198" s="7" t="str">
        <f t="shared" si="74"/>
        <v>DF</v>
      </c>
      <c r="K1198" t="str">
        <f t="shared" si="75"/>
        <v>61</v>
      </c>
    </row>
    <row r="1199" spans="1:11">
      <c r="A1199" s="11">
        <v>1198</v>
      </c>
      <c r="B1199" s="7" t="s">
        <v>46</v>
      </c>
      <c r="C1199" s="7">
        <v>22981156029</v>
      </c>
      <c r="D1199" s="7">
        <v>1</v>
      </c>
      <c r="E1199" s="12">
        <v>44418</v>
      </c>
      <c r="F1199" s="7" t="s">
        <v>27</v>
      </c>
      <c r="G1199" s="7" t="s">
        <v>34</v>
      </c>
      <c r="H1199" s="13">
        <f t="shared" si="72"/>
        <v>100</v>
      </c>
      <c r="I1199" s="7" t="str">
        <f t="shared" si="73"/>
        <v>Norte</v>
      </c>
      <c r="J1199" s="7" t="str">
        <f t="shared" si="74"/>
        <v>RJ</v>
      </c>
      <c r="K1199" t="str">
        <f t="shared" si="75"/>
        <v>22</v>
      </c>
    </row>
    <row r="1200" spans="1:11">
      <c r="A1200" s="11">
        <v>1199</v>
      </c>
      <c r="B1200" s="7" t="s">
        <v>149</v>
      </c>
      <c r="C1200" s="7">
        <v>21987449056</v>
      </c>
      <c r="D1200" s="7">
        <v>10</v>
      </c>
      <c r="E1200" s="12">
        <v>44418</v>
      </c>
      <c r="F1200" s="7" t="s">
        <v>14</v>
      </c>
      <c r="G1200" s="7" t="s">
        <v>28</v>
      </c>
      <c r="H1200" s="13">
        <f t="shared" si="72"/>
        <v>810</v>
      </c>
      <c r="I1200" s="7" t="str">
        <f t="shared" si="73"/>
        <v>Norte</v>
      </c>
      <c r="J1200" s="7" t="str">
        <f t="shared" si="74"/>
        <v>RJ</v>
      </c>
      <c r="K1200" t="str">
        <f t="shared" si="75"/>
        <v>21</v>
      </c>
    </row>
    <row r="1201" spans="1:11">
      <c r="A1201" s="11">
        <v>1200</v>
      </c>
      <c r="B1201" s="7" t="s">
        <v>518</v>
      </c>
      <c r="C1201" s="7">
        <v>11979690820</v>
      </c>
      <c r="D1201" s="7">
        <v>3</v>
      </c>
      <c r="E1201" s="12">
        <v>44418</v>
      </c>
      <c r="F1201" s="7" t="s">
        <v>16</v>
      </c>
      <c r="G1201" s="7" t="s">
        <v>19</v>
      </c>
      <c r="H1201" s="13">
        <f t="shared" si="72"/>
        <v>324</v>
      </c>
      <c r="I1201" s="7" t="str">
        <f t="shared" si="73"/>
        <v>Norte</v>
      </c>
      <c r="J1201" s="7" t="str">
        <f t="shared" si="74"/>
        <v>SP</v>
      </c>
      <c r="K1201" t="str">
        <f t="shared" si="75"/>
        <v>11</v>
      </c>
    </row>
    <row r="1202" spans="1:11">
      <c r="A1202" s="11">
        <v>1201</v>
      </c>
      <c r="B1202" s="7" t="s">
        <v>519</v>
      </c>
      <c r="C1202" s="7">
        <v>22980635249</v>
      </c>
      <c r="D1202" s="7">
        <v>2</v>
      </c>
      <c r="E1202" s="12">
        <v>44418</v>
      </c>
      <c r="F1202" s="7" t="s">
        <v>27</v>
      </c>
      <c r="G1202" s="7" t="s">
        <v>30</v>
      </c>
      <c r="H1202" s="13">
        <f t="shared" si="72"/>
        <v>180</v>
      </c>
      <c r="I1202" s="7" t="str">
        <f t="shared" si="73"/>
        <v>Norte</v>
      </c>
      <c r="J1202" s="7" t="str">
        <f t="shared" si="74"/>
        <v>RJ</v>
      </c>
      <c r="K1202" t="str">
        <f t="shared" si="75"/>
        <v>22</v>
      </c>
    </row>
    <row r="1203" spans="1:11">
      <c r="A1203" s="11">
        <v>1202</v>
      </c>
      <c r="B1203" s="7" t="s">
        <v>225</v>
      </c>
      <c r="C1203" s="7">
        <v>61982857524</v>
      </c>
      <c r="D1203" s="7">
        <v>3</v>
      </c>
      <c r="E1203" s="12">
        <v>44418</v>
      </c>
      <c r="F1203" s="7" t="s">
        <v>25</v>
      </c>
      <c r="G1203" s="7" t="s">
        <v>34</v>
      </c>
      <c r="H1203" s="13">
        <f t="shared" si="72"/>
        <v>94.5</v>
      </c>
      <c r="I1203" s="7" t="str">
        <f t="shared" si="73"/>
        <v>Norte</v>
      </c>
      <c r="J1203" s="7" t="str">
        <f t="shared" si="74"/>
        <v>DF</v>
      </c>
      <c r="K1203" t="str">
        <f t="shared" si="75"/>
        <v>61</v>
      </c>
    </row>
    <row r="1204" spans="1:11">
      <c r="A1204" s="11">
        <v>1203</v>
      </c>
      <c r="B1204" s="7" t="s">
        <v>520</v>
      </c>
      <c r="C1204" s="7">
        <v>21998704493</v>
      </c>
      <c r="D1204" s="7">
        <v>4</v>
      </c>
      <c r="E1204" s="12">
        <v>44419</v>
      </c>
      <c r="F1204" s="7" t="s">
        <v>14</v>
      </c>
      <c r="G1204" s="7" t="s">
        <v>30</v>
      </c>
      <c r="H1204" s="13">
        <f t="shared" si="72"/>
        <v>324</v>
      </c>
      <c r="I1204" s="7" t="str">
        <f t="shared" si="73"/>
        <v>Norte</v>
      </c>
      <c r="J1204" s="7" t="str">
        <f t="shared" si="74"/>
        <v>RJ</v>
      </c>
      <c r="K1204" t="str">
        <f t="shared" si="75"/>
        <v>21</v>
      </c>
    </row>
    <row r="1205" spans="1:11">
      <c r="A1205" s="11">
        <v>1204</v>
      </c>
      <c r="B1205" s="7" t="s">
        <v>123</v>
      </c>
      <c r="C1205" s="7">
        <v>51988512760</v>
      </c>
      <c r="D1205" s="7">
        <v>1</v>
      </c>
      <c r="E1205" s="12">
        <v>44419</v>
      </c>
      <c r="F1205" s="7" t="s">
        <v>14</v>
      </c>
      <c r="G1205" s="7" t="s">
        <v>19</v>
      </c>
      <c r="H1205" s="13">
        <f t="shared" si="72"/>
        <v>90</v>
      </c>
      <c r="I1205" s="7" t="str">
        <f t="shared" si="73"/>
        <v>Norte</v>
      </c>
      <c r="J1205" s="7" t="str">
        <f t="shared" si="74"/>
        <v>RS</v>
      </c>
      <c r="K1205" t="str">
        <f t="shared" si="75"/>
        <v>51</v>
      </c>
    </row>
    <row r="1206" spans="1:11">
      <c r="A1206" s="11">
        <v>1205</v>
      </c>
      <c r="B1206" s="7" t="s">
        <v>521</v>
      </c>
      <c r="C1206" s="7">
        <v>31994698984</v>
      </c>
      <c r="D1206" s="7">
        <v>3</v>
      </c>
      <c r="E1206" s="12">
        <v>44419</v>
      </c>
      <c r="F1206" s="7" t="s">
        <v>14</v>
      </c>
      <c r="G1206" s="7" t="s">
        <v>12</v>
      </c>
      <c r="H1206" s="13">
        <f t="shared" si="72"/>
        <v>243</v>
      </c>
      <c r="I1206" s="7" t="str">
        <f t="shared" si="73"/>
        <v>Norte</v>
      </c>
      <c r="J1206" s="7" t="str">
        <f t="shared" si="74"/>
        <v>MG</v>
      </c>
      <c r="K1206" t="str">
        <f t="shared" si="75"/>
        <v>31</v>
      </c>
    </row>
    <row r="1207" spans="1:11">
      <c r="A1207" s="11">
        <v>1206</v>
      </c>
      <c r="B1207" s="7" t="s">
        <v>48</v>
      </c>
      <c r="C1207" s="7">
        <v>71981050701</v>
      </c>
      <c r="D1207" s="7">
        <v>2</v>
      </c>
      <c r="E1207" s="12">
        <v>44419</v>
      </c>
      <c r="F1207" s="7" t="s">
        <v>14</v>
      </c>
      <c r="G1207" s="7" t="s">
        <v>34</v>
      </c>
      <c r="H1207" s="13">
        <f t="shared" si="72"/>
        <v>162</v>
      </c>
      <c r="I1207" s="7" t="str">
        <f t="shared" si="73"/>
        <v>Norte</v>
      </c>
      <c r="J1207" s="7" t="str">
        <f t="shared" si="74"/>
        <v>BA</v>
      </c>
      <c r="K1207" t="str">
        <f t="shared" si="75"/>
        <v>71</v>
      </c>
    </row>
    <row r="1208" spans="1:11">
      <c r="A1208" s="11">
        <v>1207</v>
      </c>
      <c r="B1208" s="7" t="s">
        <v>61</v>
      </c>
      <c r="C1208" s="7">
        <v>21993992309</v>
      </c>
      <c r="D1208" s="7">
        <v>3</v>
      </c>
      <c r="E1208" s="12">
        <v>44419</v>
      </c>
      <c r="F1208" s="7" t="s">
        <v>27</v>
      </c>
      <c r="G1208" s="7" t="s">
        <v>34</v>
      </c>
      <c r="H1208" s="13">
        <f t="shared" si="72"/>
        <v>270</v>
      </c>
      <c r="I1208" s="7" t="str">
        <f t="shared" si="73"/>
        <v>Norte</v>
      </c>
      <c r="J1208" s="7" t="str">
        <f t="shared" si="74"/>
        <v>RJ</v>
      </c>
      <c r="K1208" t="str">
        <f t="shared" si="75"/>
        <v>21</v>
      </c>
    </row>
    <row r="1209" spans="1:11">
      <c r="A1209" s="11">
        <v>1208</v>
      </c>
      <c r="B1209" s="7" t="s">
        <v>95</v>
      </c>
      <c r="C1209" s="7">
        <v>21999099755</v>
      </c>
      <c r="D1209" s="7">
        <v>4</v>
      </c>
      <c r="E1209" s="12">
        <v>44420</v>
      </c>
      <c r="F1209" s="7" t="s">
        <v>11</v>
      </c>
      <c r="G1209" s="7" t="s">
        <v>12</v>
      </c>
      <c r="H1209" s="13">
        <f t="shared" si="72"/>
        <v>90</v>
      </c>
      <c r="I1209" s="7" t="str">
        <f t="shared" si="73"/>
        <v>Sul</v>
      </c>
      <c r="J1209" s="7" t="str">
        <f t="shared" si="74"/>
        <v>RJ</v>
      </c>
      <c r="K1209" t="str">
        <f t="shared" si="75"/>
        <v>21</v>
      </c>
    </row>
    <row r="1210" spans="1:11">
      <c r="A1210" s="11">
        <v>1209</v>
      </c>
      <c r="B1210" s="7" t="s">
        <v>279</v>
      </c>
      <c r="C1210" s="7">
        <v>22999116519</v>
      </c>
      <c r="D1210" s="7">
        <v>2</v>
      </c>
      <c r="E1210" s="12">
        <v>44420</v>
      </c>
      <c r="F1210" s="7" t="s">
        <v>23</v>
      </c>
      <c r="G1210" s="7" t="s">
        <v>19</v>
      </c>
      <c r="H1210" s="13">
        <f t="shared" si="72"/>
        <v>162</v>
      </c>
      <c r="I1210" s="7" t="str">
        <f t="shared" si="73"/>
        <v>Sul</v>
      </c>
      <c r="J1210" s="7" t="str">
        <f t="shared" si="74"/>
        <v>RJ</v>
      </c>
      <c r="K1210" t="str">
        <f t="shared" si="75"/>
        <v>22</v>
      </c>
    </row>
    <row r="1211" spans="1:11">
      <c r="A1211" s="11">
        <v>1210</v>
      </c>
      <c r="B1211" s="7" t="s">
        <v>522</v>
      </c>
      <c r="C1211" s="7">
        <v>61971504722</v>
      </c>
      <c r="D1211" s="7">
        <v>3</v>
      </c>
      <c r="E1211" s="12">
        <v>44421</v>
      </c>
      <c r="F1211" s="7" t="s">
        <v>11</v>
      </c>
      <c r="G1211" s="7" t="s">
        <v>12</v>
      </c>
      <c r="H1211" s="13">
        <f t="shared" si="72"/>
        <v>67.5</v>
      </c>
      <c r="I1211" s="7" t="str">
        <f t="shared" si="73"/>
        <v>Sul</v>
      </c>
      <c r="J1211" s="7" t="str">
        <f t="shared" si="74"/>
        <v>DF</v>
      </c>
      <c r="K1211" t="str">
        <f t="shared" si="75"/>
        <v>61</v>
      </c>
    </row>
    <row r="1212" spans="1:11">
      <c r="A1212" s="11">
        <v>1211</v>
      </c>
      <c r="B1212" s="7" t="s">
        <v>21</v>
      </c>
      <c r="C1212" s="7">
        <v>12988010238</v>
      </c>
      <c r="D1212" s="7">
        <v>2</v>
      </c>
      <c r="E1212" s="12">
        <v>44421</v>
      </c>
      <c r="F1212" s="7" t="s">
        <v>18</v>
      </c>
      <c r="G1212" s="7" t="s">
        <v>19</v>
      </c>
      <c r="H1212" s="13">
        <f t="shared" si="72"/>
        <v>90</v>
      </c>
      <c r="I1212" s="7" t="str">
        <f t="shared" si="73"/>
        <v>Norte</v>
      </c>
      <c r="J1212" s="7" t="str">
        <f t="shared" si="74"/>
        <v>SP</v>
      </c>
      <c r="K1212" t="str">
        <f t="shared" si="75"/>
        <v>12</v>
      </c>
    </row>
    <row r="1213" spans="1:11">
      <c r="A1213" s="11">
        <v>1212</v>
      </c>
      <c r="B1213" s="7" t="s">
        <v>77</v>
      </c>
      <c r="C1213" s="7">
        <v>21998991983</v>
      </c>
      <c r="D1213" s="7">
        <v>5</v>
      </c>
      <c r="E1213" s="12">
        <v>44421</v>
      </c>
      <c r="F1213" s="7" t="s">
        <v>16</v>
      </c>
      <c r="G1213" s="7" t="s">
        <v>12</v>
      </c>
      <c r="H1213" s="13">
        <f t="shared" si="72"/>
        <v>540</v>
      </c>
      <c r="I1213" s="7" t="str">
        <f t="shared" si="73"/>
        <v>Norte</v>
      </c>
      <c r="J1213" s="7" t="str">
        <f t="shared" si="74"/>
        <v>RJ</v>
      </c>
      <c r="K1213" t="str">
        <f t="shared" si="75"/>
        <v>21</v>
      </c>
    </row>
    <row r="1214" spans="1:11">
      <c r="A1214" s="11">
        <v>1213</v>
      </c>
      <c r="B1214" s="7" t="s">
        <v>125</v>
      </c>
      <c r="C1214" s="7">
        <v>51969019394</v>
      </c>
      <c r="D1214" s="7">
        <v>3</v>
      </c>
      <c r="E1214" s="12">
        <v>44421</v>
      </c>
      <c r="F1214" s="7" t="s">
        <v>44</v>
      </c>
      <c r="G1214" s="7" t="s">
        <v>12</v>
      </c>
      <c r="H1214" s="13">
        <f t="shared" si="72"/>
        <v>135</v>
      </c>
      <c r="I1214" s="7" t="str">
        <f t="shared" si="73"/>
        <v>Sul</v>
      </c>
      <c r="J1214" s="7" t="str">
        <f t="shared" si="74"/>
        <v>RS</v>
      </c>
      <c r="K1214" t="str">
        <f t="shared" si="75"/>
        <v>51</v>
      </c>
    </row>
    <row r="1215" spans="1:11">
      <c r="A1215" s="11">
        <v>1214</v>
      </c>
      <c r="B1215" s="7" t="s">
        <v>31</v>
      </c>
      <c r="C1215" s="7">
        <v>21982808140</v>
      </c>
      <c r="D1215" s="7">
        <v>9</v>
      </c>
      <c r="E1215" s="12">
        <v>44421</v>
      </c>
      <c r="F1215" s="7" t="s">
        <v>63</v>
      </c>
      <c r="G1215" s="7" t="s">
        <v>12</v>
      </c>
      <c r="H1215" s="13">
        <f t="shared" si="72"/>
        <v>810</v>
      </c>
      <c r="I1215" s="7" t="str">
        <f t="shared" si="73"/>
        <v>Sul</v>
      </c>
      <c r="J1215" s="7" t="str">
        <f t="shared" si="74"/>
        <v>RJ</v>
      </c>
      <c r="K1215" t="str">
        <f t="shared" si="75"/>
        <v>21</v>
      </c>
    </row>
    <row r="1216" spans="1:11">
      <c r="A1216" s="11">
        <v>1215</v>
      </c>
      <c r="B1216" s="7" t="s">
        <v>37</v>
      </c>
      <c r="C1216" s="7">
        <v>21998414722</v>
      </c>
      <c r="D1216" s="7">
        <v>3</v>
      </c>
      <c r="E1216" s="12">
        <v>44421</v>
      </c>
      <c r="F1216" s="7" t="s">
        <v>40</v>
      </c>
      <c r="G1216" s="7" t="s">
        <v>28</v>
      </c>
      <c r="H1216" s="13">
        <f t="shared" si="72"/>
        <v>216</v>
      </c>
      <c r="I1216" s="7" t="str">
        <f t="shared" si="73"/>
        <v>Sul</v>
      </c>
      <c r="J1216" s="7" t="str">
        <f t="shared" si="74"/>
        <v>RJ</v>
      </c>
      <c r="K1216" t="str">
        <f t="shared" si="75"/>
        <v>21</v>
      </c>
    </row>
    <row r="1217" spans="1:11">
      <c r="A1217" s="11">
        <v>1216</v>
      </c>
      <c r="B1217" s="7" t="s">
        <v>232</v>
      </c>
      <c r="C1217" s="7">
        <v>11981791650</v>
      </c>
      <c r="D1217" s="7">
        <v>1</v>
      </c>
      <c r="E1217" s="12">
        <v>44421</v>
      </c>
      <c r="F1217" s="7" t="s">
        <v>16</v>
      </c>
      <c r="G1217" s="7" t="s">
        <v>28</v>
      </c>
      <c r="H1217" s="13">
        <f t="shared" si="72"/>
        <v>120</v>
      </c>
      <c r="I1217" s="7" t="str">
        <f t="shared" si="73"/>
        <v>Norte</v>
      </c>
      <c r="J1217" s="7" t="str">
        <f t="shared" si="74"/>
        <v>SP</v>
      </c>
      <c r="K1217" t="str">
        <f t="shared" si="75"/>
        <v>11</v>
      </c>
    </row>
    <row r="1218" spans="1:11">
      <c r="A1218" s="11">
        <v>1217</v>
      </c>
      <c r="B1218" s="7" t="s">
        <v>232</v>
      </c>
      <c r="C1218" s="7">
        <v>51975435792</v>
      </c>
      <c r="D1218" s="7">
        <v>2</v>
      </c>
      <c r="E1218" s="12">
        <v>44421</v>
      </c>
      <c r="F1218" s="7" t="s">
        <v>23</v>
      </c>
      <c r="G1218" s="7" t="s">
        <v>12</v>
      </c>
      <c r="H1218" s="13">
        <f t="shared" ref="H1218:H1281" si="76">D1218*VLOOKUP(F1218,tabela_passeio,3,FALSE)*IF(D1218&gt;1,90%,100%)</f>
        <v>162</v>
      </c>
      <c r="I1218" s="7" t="str">
        <f t="shared" ref="I1218:I1281" si="77">VLOOKUP(F1218,tabela_passeio,2,FALSE)</f>
        <v>Sul</v>
      </c>
      <c r="J1218" s="7" t="str">
        <f t="shared" ref="J1218:J1281" si="78">VLOOKUP(LEFT(C1218,2)*1,tabela_DDD,3,FALSE)</f>
        <v>RS</v>
      </c>
      <c r="K1218" t="str">
        <f t="shared" si="75"/>
        <v>51</v>
      </c>
    </row>
    <row r="1219" spans="1:11">
      <c r="A1219" s="11">
        <v>1218</v>
      </c>
      <c r="B1219" s="7" t="s">
        <v>231</v>
      </c>
      <c r="C1219" s="7">
        <v>51981441019</v>
      </c>
      <c r="D1219" s="7">
        <v>1</v>
      </c>
      <c r="E1219" s="12">
        <v>44421</v>
      </c>
      <c r="F1219" s="7" t="s">
        <v>18</v>
      </c>
      <c r="G1219" s="7" t="s">
        <v>12</v>
      </c>
      <c r="H1219" s="13">
        <f t="shared" si="76"/>
        <v>50</v>
      </c>
      <c r="I1219" s="7" t="str">
        <f t="shared" si="77"/>
        <v>Norte</v>
      </c>
      <c r="J1219" s="7" t="str">
        <f t="shared" si="78"/>
        <v>RS</v>
      </c>
      <c r="K1219" t="str">
        <f t="shared" ref="K1219:K1282" si="79">LEFT(C1219,2)</f>
        <v>51</v>
      </c>
    </row>
    <row r="1220" spans="1:11">
      <c r="A1220" s="11">
        <v>1219</v>
      </c>
      <c r="B1220" s="7" t="s">
        <v>80</v>
      </c>
      <c r="C1220" s="7">
        <v>91971066500</v>
      </c>
      <c r="D1220" s="7">
        <v>3</v>
      </c>
      <c r="E1220" s="12">
        <v>44422</v>
      </c>
      <c r="F1220" s="7" t="s">
        <v>11</v>
      </c>
      <c r="G1220" s="7" t="s">
        <v>12</v>
      </c>
      <c r="H1220" s="13">
        <f t="shared" si="76"/>
        <v>67.5</v>
      </c>
      <c r="I1220" s="7" t="str">
        <f t="shared" si="77"/>
        <v>Sul</v>
      </c>
      <c r="J1220" s="7" t="str">
        <f t="shared" si="78"/>
        <v>PA</v>
      </c>
      <c r="K1220" t="str">
        <f t="shared" si="79"/>
        <v>91</v>
      </c>
    </row>
    <row r="1221" spans="1:11">
      <c r="A1221" s="11">
        <v>1220</v>
      </c>
      <c r="B1221" s="7" t="s">
        <v>523</v>
      </c>
      <c r="C1221" s="7">
        <v>19996552205</v>
      </c>
      <c r="D1221" s="7">
        <v>1</v>
      </c>
      <c r="E1221" s="12">
        <v>44422</v>
      </c>
      <c r="F1221" s="7" t="s">
        <v>14</v>
      </c>
      <c r="G1221" s="7" t="s">
        <v>19</v>
      </c>
      <c r="H1221" s="13">
        <f t="shared" si="76"/>
        <v>90</v>
      </c>
      <c r="I1221" s="7" t="str">
        <f t="shared" si="77"/>
        <v>Norte</v>
      </c>
      <c r="J1221" s="7" t="str">
        <f t="shared" si="78"/>
        <v>SP</v>
      </c>
      <c r="K1221" t="str">
        <f t="shared" si="79"/>
        <v>19</v>
      </c>
    </row>
    <row r="1222" spans="1:11">
      <c r="A1222" s="11">
        <v>1221</v>
      </c>
      <c r="B1222" s="7" t="s">
        <v>524</v>
      </c>
      <c r="C1222" s="7">
        <v>11986396858</v>
      </c>
      <c r="D1222" s="7">
        <v>3</v>
      </c>
      <c r="E1222" s="12">
        <v>44422</v>
      </c>
      <c r="F1222" s="7" t="s">
        <v>25</v>
      </c>
      <c r="G1222" s="7" t="s">
        <v>30</v>
      </c>
      <c r="H1222" s="13">
        <f t="shared" si="76"/>
        <v>94.5</v>
      </c>
      <c r="I1222" s="7" t="str">
        <f t="shared" si="77"/>
        <v>Norte</v>
      </c>
      <c r="J1222" s="7" t="str">
        <f t="shared" si="78"/>
        <v>SP</v>
      </c>
      <c r="K1222" t="str">
        <f t="shared" si="79"/>
        <v>11</v>
      </c>
    </row>
    <row r="1223" spans="1:11">
      <c r="A1223" s="11">
        <v>1222</v>
      </c>
      <c r="B1223" s="7" t="s">
        <v>62</v>
      </c>
      <c r="C1223" s="7">
        <v>61981266425</v>
      </c>
      <c r="D1223" s="7">
        <v>2</v>
      </c>
      <c r="E1223" s="12">
        <v>44422</v>
      </c>
      <c r="F1223" s="7" t="s">
        <v>55</v>
      </c>
      <c r="G1223" s="7" t="s">
        <v>34</v>
      </c>
      <c r="H1223" s="13">
        <f t="shared" si="76"/>
        <v>45</v>
      </c>
      <c r="I1223" s="7" t="str">
        <f t="shared" si="77"/>
        <v>Norte</v>
      </c>
      <c r="J1223" s="7" t="str">
        <f t="shared" si="78"/>
        <v>DF</v>
      </c>
      <c r="K1223" t="str">
        <f t="shared" si="79"/>
        <v>61</v>
      </c>
    </row>
    <row r="1224" spans="1:11">
      <c r="A1224" s="11">
        <v>1223</v>
      </c>
      <c r="B1224" s="7" t="s">
        <v>220</v>
      </c>
      <c r="C1224" s="7">
        <v>41980363049</v>
      </c>
      <c r="D1224" s="7">
        <v>1</v>
      </c>
      <c r="E1224" s="12">
        <v>44422</v>
      </c>
      <c r="F1224" s="7" t="s">
        <v>55</v>
      </c>
      <c r="G1224" s="7" t="s">
        <v>28</v>
      </c>
      <c r="H1224" s="13">
        <f t="shared" si="76"/>
        <v>25</v>
      </c>
      <c r="I1224" s="7" t="str">
        <f t="shared" si="77"/>
        <v>Norte</v>
      </c>
      <c r="J1224" s="7" t="str">
        <f t="shared" si="78"/>
        <v>PR</v>
      </c>
      <c r="K1224" t="str">
        <f t="shared" si="79"/>
        <v>41</v>
      </c>
    </row>
    <row r="1225" spans="1:11">
      <c r="A1225" s="11">
        <v>1224</v>
      </c>
      <c r="B1225" s="7" t="s">
        <v>525</v>
      </c>
      <c r="C1225" s="7">
        <v>11991148082</v>
      </c>
      <c r="D1225" s="7">
        <v>3</v>
      </c>
      <c r="E1225" s="12">
        <v>44422</v>
      </c>
      <c r="F1225" s="7" t="s">
        <v>44</v>
      </c>
      <c r="G1225" s="7" t="s">
        <v>19</v>
      </c>
      <c r="H1225" s="13">
        <f t="shared" si="76"/>
        <v>135</v>
      </c>
      <c r="I1225" s="7" t="str">
        <f t="shared" si="77"/>
        <v>Sul</v>
      </c>
      <c r="J1225" s="7" t="str">
        <f t="shared" si="78"/>
        <v>SP</v>
      </c>
      <c r="K1225" t="str">
        <f t="shared" si="79"/>
        <v>11</v>
      </c>
    </row>
    <row r="1226" spans="1:11">
      <c r="A1226" s="11">
        <v>1225</v>
      </c>
      <c r="B1226" s="7" t="s">
        <v>526</v>
      </c>
      <c r="C1226" s="7">
        <v>91979471744</v>
      </c>
      <c r="D1226" s="7">
        <v>4</v>
      </c>
      <c r="E1226" s="12">
        <v>44423</v>
      </c>
      <c r="F1226" s="7" t="s">
        <v>11</v>
      </c>
      <c r="G1226" s="7" t="s">
        <v>30</v>
      </c>
      <c r="H1226" s="13">
        <f t="shared" si="76"/>
        <v>90</v>
      </c>
      <c r="I1226" s="7" t="str">
        <f t="shared" si="77"/>
        <v>Sul</v>
      </c>
      <c r="J1226" s="7" t="str">
        <f t="shared" si="78"/>
        <v>PA</v>
      </c>
      <c r="K1226" t="str">
        <f t="shared" si="79"/>
        <v>91</v>
      </c>
    </row>
    <row r="1227" spans="1:11">
      <c r="A1227" s="11">
        <v>1226</v>
      </c>
      <c r="B1227" s="7" t="s">
        <v>220</v>
      </c>
      <c r="C1227" s="7">
        <v>24999892530</v>
      </c>
      <c r="D1227" s="7">
        <v>3</v>
      </c>
      <c r="E1227" s="12">
        <v>44423</v>
      </c>
      <c r="F1227" s="7" t="s">
        <v>16</v>
      </c>
      <c r="G1227" s="7" t="s">
        <v>34</v>
      </c>
      <c r="H1227" s="13">
        <f t="shared" si="76"/>
        <v>324</v>
      </c>
      <c r="I1227" s="7" t="str">
        <f t="shared" si="77"/>
        <v>Norte</v>
      </c>
      <c r="J1227" s="7" t="str">
        <f t="shared" si="78"/>
        <v>RJ</v>
      </c>
      <c r="K1227" t="str">
        <f t="shared" si="79"/>
        <v>24</v>
      </c>
    </row>
    <row r="1228" spans="1:11">
      <c r="A1228" s="11">
        <v>1227</v>
      </c>
      <c r="B1228" s="7" t="s">
        <v>527</v>
      </c>
      <c r="C1228" s="7">
        <v>22998748136</v>
      </c>
      <c r="D1228" s="7">
        <v>4</v>
      </c>
      <c r="E1228" s="12">
        <v>44423</v>
      </c>
      <c r="F1228" s="7" t="s">
        <v>14</v>
      </c>
      <c r="G1228" s="7" t="s">
        <v>34</v>
      </c>
      <c r="H1228" s="13">
        <f t="shared" si="76"/>
        <v>324</v>
      </c>
      <c r="I1228" s="7" t="str">
        <f t="shared" si="77"/>
        <v>Norte</v>
      </c>
      <c r="J1228" s="7" t="str">
        <f t="shared" si="78"/>
        <v>RJ</v>
      </c>
      <c r="K1228" t="str">
        <f t="shared" si="79"/>
        <v>22</v>
      </c>
    </row>
    <row r="1229" spans="1:11">
      <c r="A1229" s="11">
        <v>1228</v>
      </c>
      <c r="B1229" s="7" t="s">
        <v>267</v>
      </c>
      <c r="C1229" s="7">
        <v>71987547343</v>
      </c>
      <c r="D1229" s="7">
        <v>6</v>
      </c>
      <c r="E1229" s="12">
        <v>44423</v>
      </c>
      <c r="F1229" s="7" t="s">
        <v>38</v>
      </c>
      <c r="G1229" s="7" t="s">
        <v>28</v>
      </c>
      <c r="H1229" s="13">
        <f t="shared" si="76"/>
        <v>270</v>
      </c>
      <c r="I1229" s="7" t="str">
        <f t="shared" si="77"/>
        <v>Sul</v>
      </c>
      <c r="J1229" s="7" t="str">
        <f t="shared" si="78"/>
        <v>BA</v>
      </c>
      <c r="K1229" t="str">
        <f t="shared" si="79"/>
        <v>71</v>
      </c>
    </row>
    <row r="1230" spans="1:11">
      <c r="A1230" s="11">
        <v>1229</v>
      </c>
      <c r="B1230" s="7" t="s">
        <v>123</v>
      </c>
      <c r="C1230" s="7">
        <v>91971591583</v>
      </c>
      <c r="D1230" s="7">
        <v>3</v>
      </c>
      <c r="E1230" s="12">
        <v>44423</v>
      </c>
      <c r="F1230" s="7" t="s">
        <v>38</v>
      </c>
      <c r="G1230" s="7" t="s">
        <v>12</v>
      </c>
      <c r="H1230" s="13">
        <f t="shared" si="76"/>
        <v>135</v>
      </c>
      <c r="I1230" s="7" t="str">
        <f t="shared" si="77"/>
        <v>Sul</v>
      </c>
      <c r="J1230" s="7" t="str">
        <f t="shared" si="78"/>
        <v>PA</v>
      </c>
      <c r="K1230" t="str">
        <f t="shared" si="79"/>
        <v>91</v>
      </c>
    </row>
    <row r="1231" spans="1:11">
      <c r="A1231" s="11">
        <v>1230</v>
      </c>
      <c r="B1231" s="7" t="s">
        <v>220</v>
      </c>
      <c r="C1231" s="7">
        <v>31975441435</v>
      </c>
      <c r="D1231" s="7">
        <v>1</v>
      </c>
      <c r="E1231" s="12">
        <v>44424</v>
      </c>
      <c r="F1231" s="7" t="s">
        <v>14</v>
      </c>
      <c r="G1231" s="7" t="s">
        <v>30</v>
      </c>
      <c r="H1231" s="13">
        <f t="shared" si="76"/>
        <v>90</v>
      </c>
      <c r="I1231" s="7" t="str">
        <f t="shared" si="77"/>
        <v>Norte</v>
      </c>
      <c r="J1231" s="7" t="str">
        <f t="shared" si="78"/>
        <v>MG</v>
      </c>
      <c r="K1231" t="str">
        <f t="shared" si="79"/>
        <v>31</v>
      </c>
    </row>
    <row r="1232" spans="1:11">
      <c r="A1232" s="11">
        <v>1231</v>
      </c>
      <c r="B1232" s="7" t="s">
        <v>127</v>
      </c>
      <c r="C1232" s="7">
        <v>71984614902</v>
      </c>
      <c r="D1232" s="7">
        <v>3</v>
      </c>
      <c r="E1232" s="12">
        <v>44424</v>
      </c>
      <c r="F1232" s="7" t="s">
        <v>18</v>
      </c>
      <c r="G1232" s="7" t="s">
        <v>30</v>
      </c>
      <c r="H1232" s="13">
        <f t="shared" si="76"/>
        <v>135</v>
      </c>
      <c r="I1232" s="7" t="str">
        <f t="shared" si="77"/>
        <v>Norte</v>
      </c>
      <c r="J1232" s="7" t="str">
        <f t="shared" si="78"/>
        <v>BA</v>
      </c>
      <c r="K1232" t="str">
        <f t="shared" si="79"/>
        <v>71</v>
      </c>
    </row>
    <row r="1233" spans="1:11">
      <c r="A1233" s="11">
        <v>1232</v>
      </c>
      <c r="B1233" s="7" t="s">
        <v>363</v>
      </c>
      <c r="C1233" s="7">
        <v>21998976555</v>
      </c>
      <c r="D1233" s="7">
        <v>4</v>
      </c>
      <c r="E1233" s="12">
        <v>44425</v>
      </c>
      <c r="F1233" s="7" t="s">
        <v>16</v>
      </c>
      <c r="G1233" s="7" t="s">
        <v>12</v>
      </c>
      <c r="H1233" s="13">
        <f t="shared" si="76"/>
        <v>432</v>
      </c>
      <c r="I1233" s="7" t="str">
        <f t="shared" si="77"/>
        <v>Norte</v>
      </c>
      <c r="J1233" s="7" t="str">
        <f t="shared" si="78"/>
        <v>RJ</v>
      </c>
      <c r="K1233" t="str">
        <f t="shared" si="79"/>
        <v>21</v>
      </c>
    </row>
    <row r="1234" spans="1:11">
      <c r="A1234" s="11">
        <v>1233</v>
      </c>
      <c r="B1234" s="7" t="s">
        <v>105</v>
      </c>
      <c r="C1234" s="7">
        <v>51973440641</v>
      </c>
      <c r="D1234" s="7">
        <v>2</v>
      </c>
      <c r="E1234" s="12">
        <v>44425</v>
      </c>
      <c r="F1234" s="7" t="s">
        <v>14</v>
      </c>
      <c r="G1234" s="7" t="s">
        <v>19</v>
      </c>
      <c r="H1234" s="13">
        <f t="shared" si="76"/>
        <v>162</v>
      </c>
      <c r="I1234" s="7" t="str">
        <f t="shared" si="77"/>
        <v>Norte</v>
      </c>
      <c r="J1234" s="7" t="str">
        <f t="shared" si="78"/>
        <v>RS</v>
      </c>
      <c r="K1234" t="str">
        <f t="shared" si="79"/>
        <v>51</v>
      </c>
    </row>
    <row r="1235" spans="1:11">
      <c r="A1235" s="11">
        <v>1234</v>
      </c>
      <c r="B1235" s="7" t="s">
        <v>241</v>
      </c>
      <c r="C1235" s="7">
        <v>11941361301</v>
      </c>
      <c r="D1235" s="7">
        <v>2</v>
      </c>
      <c r="E1235" s="12">
        <v>44425</v>
      </c>
      <c r="F1235" s="7" t="s">
        <v>55</v>
      </c>
      <c r="G1235" s="7" t="s">
        <v>19</v>
      </c>
      <c r="H1235" s="13">
        <f t="shared" si="76"/>
        <v>45</v>
      </c>
      <c r="I1235" s="7" t="str">
        <f t="shared" si="77"/>
        <v>Norte</v>
      </c>
      <c r="J1235" s="7" t="str">
        <f t="shared" si="78"/>
        <v>SP</v>
      </c>
      <c r="K1235" t="str">
        <f t="shared" si="79"/>
        <v>11</v>
      </c>
    </row>
    <row r="1236" spans="1:11">
      <c r="A1236" s="11">
        <v>1235</v>
      </c>
      <c r="B1236" s="7" t="s">
        <v>168</v>
      </c>
      <c r="C1236" s="7">
        <v>31975215521</v>
      </c>
      <c r="D1236" s="7">
        <v>1</v>
      </c>
      <c r="E1236" s="12">
        <v>44425</v>
      </c>
      <c r="F1236" s="7" t="s">
        <v>11</v>
      </c>
      <c r="G1236" s="7" t="s">
        <v>34</v>
      </c>
      <c r="H1236" s="13">
        <f t="shared" si="76"/>
        <v>25</v>
      </c>
      <c r="I1236" s="7" t="str">
        <f t="shared" si="77"/>
        <v>Sul</v>
      </c>
      <c r="J1236" s="7" t="str">
        <f t="shared" si="78"/>
        <v>MG</v>
      </c>
      <c r="K1236" t="str">
        <f t="shared" si="79"/>
        <v>31</v>
      </c>
    </row>
    <row r="1237" spans="1:11">
      <c r="A1237" s="11">
        <v>1236</v>
      </c>
      <c r="B1237" s="7" t="s">
        <v>57</v>
      </c>
      <c r="C1237" s="7">
        <v>51993308188</v>
      </c>
      <c r="D1237" s="7">
        <v>1</v>
      </c>
      <c r="E1237" s="12">
        <v>44426</v>
      </c>
      <c r="F1237" s="7" t="s">
        <v>11</v>
      </c>
      <c r="G1237" s="7" t="s">
        <v>34</v>
      </c>
      <c r="H1237" s="13">
        <f t="shared" si="76"/>
        <v>25</v>
      </c>
      <c r="I1237" s="7" t="str">
        <f t="shared" si="77"/>
        <v>Sul</v>
      </c>
      <c r="J1237" s="7" t="str">
        <f t="shared" si="78"/>
        <v>RS</v>
      </c>
      <c r="K1237" t="str">
        <f t="shared" si="79"/>
        <v>51</v>
      </c>
    </row>
    <row r="1238" spans="1:11">
      <c r="A1238" s="11">
        <v>1237</v>
      </c>
      <c r="B1238" s="7" t="s">
        <v>149</v>
      </c>
      <c r="C1238" s="7">
        <v>21998508155</v>
      </c>
      <c r="D1238" s="7">
        <v>2</v>
      </c>
      <c r="E1238" s="12">
        <v>44426</v>
      </c>
      <c r="F1238" s="7" t="s">
        <v>16</v>
      </c>
      <c r="G1238" s="7" t="s">
        <v>30</v>
      </c>
      <c r="H1238" s="13">
        <f t="shared" si="76"/>
        <v>216</v>
      </c>
      <c r="I1238" s="7" t="str">
        <f t="shared" si="77"/>
        <v>Norte</v>
      </c>
      <c r="J1238" s="7" t="str">
        <f t="shared" si="78"/>
        <v>RJ</v>
      </c>
      <c r="K1238" t="str">
        <f t="shared" si="79"/>
        <v>21</v>
      </c>
    </row>
    <row r="1239" spans="1:11">
      <c r="A1239" s="11">
        <v>1238</v>
      </c>
      <c r="B1239" s="7" t="s">
        <v>154</v>
      </c>
      <c r="C1239" s="7">
        <v>41969001298</v>
      </c>
      <c r="D1239" s="7">
        <v>1</v>
      </c>
      <c r="E1239" s="12">
        <v>44426</v>
      </c>
      <c r="F1239" s="7" t="s">
        <v>14</v>
      </c>
      <c r="G1239" s="7" t="s">
        <v>28</v>
      </c>
      <c r="H1239" s="13">
        <f t="shared" si="76"/>
        <v>90</v>
      </c>
      <c r="I1239" s="7" t="str">
        <f t="shared" si="77"/>
        <v>Norte</v>
      </c>
      <c r="J1239" s="7" t="str">
        <f t="shared" si="78"/>
        <v>PR</v>
      </c>
      <c r="K1239" t="str">
        <f t="shared" si="79"/>
        <v>41</v>
      </c>
    </row>
    <row r="1240" spans="1:11">
      <c r="A1240" s="11">
        <v>1239</v>
      </c>
      <c r="B1240" s="7" t="s">
        <v>51</v>
      </c>
      <c r="C1240" s="7">
        <v>21999918557</v>
      </c>
      <c r="D1240" s="7">
        <v>4</v>
      </c>
      <c r="E1240" s="12">
        <v>44426</v>
      </c>
      <c r="F1240" s="7" t="s">
        <v>18</v>
      </c>
      <c r="G1240" s="7" t="s">
        <v>30</v>
      </c>
      <c r="H1240" s="13">
        <f t="shared" si="76"/>
        <v>180</v>
      </c>
      <c r="I1240" s="7" t="str">
        <f t="shared" si="77"/>
        <v>Norte</v>
      </c>
      <c r="J1240" s="7" t="str">
        <f t="shared" si="78"/>
        <v>RJ</v>
      </c>
      <c r="K1240" t="str">
        <f t="shared" si="79"/>
        <v>21</v>
      </c>
    </row>
    <row r="1241" spans="1:11">
      <c r="A1241" s="11">
        <v>1240</v>
      </c>
      <c r="B1241" s="7" t="s">
        <v>37</v>
      </c>
      <c r="C1241" s="7">
        <v>81975391514</v>
      </c>
      <c r="D1241" s="7">
        <v>1</v>
      </c>
      <c r="E1241" s="12">
        <v>44426</v>
      </c>
      <c r="F1241" s="7" t="s">
        <v>53</v>
      </c>
      <c r="G1241" s="7" t="s">
        <v>34</v>
      </c>
      <c r="H1241" s="13">
        <f t="shared" si="76"/>
        <v>25</v>
      </c>
      <c r="I1241" s="7" t="str">
        <f t="shared" si="77"/>
        <v>Norte</v>
      </c>
      <c r="J1241" s="7" t="str">
        <f t="shared" si="78"/>
        <v>PE</v>
      </c>
      <c r="K1241" t="str">
        <f t="shared" si="79"/>
        <v>81</v>
      </c>
    </row>
    <row r="1242" spans="1:11">
      <c r="A1242" s="11">
        <v>1241</v>
      </c>
      <c r="B1242" s="7" t="s">
        <v>12</v>
      </c>
      <c r="C1242" s="7">
        <v>41970396029</v>
      </c>
      <c r="D1242" s="7">
        <v>3</v>
      </c>
      <c r="E1242" s="12">
        <v>44426</v>
      </c>
      <c r="F1242" s="7" t="s">
        <v>44</v>
      </c>
      <c r="G1242" s="7" t="s">
        <v>28</v>
      </c>
      <c r="H1242" s="13">
        <f t="shared" si="76"/>
        <v>135</v>
      </c>
      <c r="I1242" s="7" t="str">
        <f t="shared" si="77"/>
        <v>Sul</v>
      </c>
      <c r="J1242" s="7" t="str">
        <f t="shared" si="78"/>
        <v>PR</v>
      </c>
      <c r="K1242" t="str">
        <f t="shared" si="79"/>
        <v>41</v>
      </c>
    </row>
    <row r="1243" spans="1:11">
      <c r="A1243" s="11">
        <v>1242</v>
      </c>
      <c r="B1243" s="7" t="s">
        <v>125</v>
      </c>
      <c r="C1243" s="7">
        <v>61988754937</v>
      </c>
      <c r="D1243" s="7">
        <v>2</v>
      </c>
      <c r="E1243" s="12">
        <v>44426</v>
      </c>
      <c r="F1243" s="7" t="s">
        <v>44</v>
      </c>
      <c r="G1243" s="7" t="s">
        <v>28</v>
      </c>
      <c r="H1243" s="13">
        <f t="shared" si="76"/>
        <v>90</v>
      </c>
      <c r="I1243" s="7" t="str">
        <f t="shared" si="77"/>
        <v>Sul</v>
      </c>
      <c r="J1243" s="7" t="str">
        <f t="shared" si="78"/>
        <v>DF</v>
      </c>
      <c r="K1243" t="str">
        <f t="shared" si="79"/>
        <v>61</v>
      </c>
    </row>
    <row r="1244" spans="1:11">
      <c r="A1244" s="11">
        <v>1243</v>
      </c>
      <c r="B1244" s="7" t="s">
        <v>125</v>
      </c>
      <c r="C1244" s="7">
        <v>31988892423</v>
      </c>
      <c r="D1244" s="7">
        <v>2</v>
      </c>
      <c r="E1244" s="12">
        <v>44426</v>
      </c>
      <c r="F1244" s="7" t="s">
        <v>55</v>
      </c>
      <c r="G1244" s="7" t="s">
        <v>30</v>
      </c>
      <c r="H1244" s="13">
        <f t="shared" si="76"/>
        <v>45</v>
      </c>
      <c r="I1244" s="7" t="str">
        <f t="shared" si="77"/>
        <v>Norte</v>
      </c>
      <c r="J1244" s="7" t="str">
        <f t="shared" si="78"/>
        <v>MG</v>
      </c>
      <c r="K1244" t="str">
        <f t="shared" si="79"/>
        <v>31</v>
      </c>
    </row>
    <row r="1245" spans="1:11">
      <c r="A1245" s="11">
        <v>1244</v>
      </c>
      <c r="B1245" s="7" t="s">
        <v>528</v>
      </c>
      <c r="C1245" s="7">
        <v>31967205864</v>
      </c>
      <c r="D1245" s="7">
        <v>4</v>
      </c>
      <c r="E1245" s="12">
        <v>44426</v>
      </c>
      <c r="F1245" s="7" t="s">
        <v>11</v>
      </c>
      <c r="G1245" s="7" t="s">
        <v>34</v>
      </c>
      <c r="H1245" s="13">
        <f t="shared" si="76"/>
        <v>90</v>
      </c>
      <c r="I1245" s="7" t="str">
        <f t="shared" si="77"/>
        <v>Sul</v>
      </c>
      <c r="J1245" s="7" t="str">
        <f t="shared" si="78"/>
        <v>MG</v>
      </c>
      <c r="K1245" t="str">
        <f t="shared" si="79"/>
        <v>31</v>
      </c>
    </row>
    <row r="1246" spans="1:11">
      <c r="A1246" s="11">
        <v>1245</v>
      </c>
      <c r="B1246" s="7" t="s">
        <v>12</v>
      </c>
      <c r="C1246" s="7">
        <v>81991040292</v>
      </c>
      <c r="D1246" s="7">
        <v>3</v>
      </c>
      <c r="E1246" s="12">
        <v>44427</v>
      </c>
      <c r="F1246" s="7" t="s">
        <v>18</v>
      </c>
      <c r="G1246" s="7" t="s">
        <v>19</v>
      </c>
      <c r="H1246" s="13">
        <f t="shared" si="76"/>
        <v>135</v>
      </c>
      <c r="I1246" s="7" t="str">
        <f t="shared" si="77"/>
        <v>Norte</v>
      </c>
      <c r="J1246" s="7" t="str">
        <f t="shared" si="78"/>
        <v>PE</v>
      </c>
      <c r="K1246" t="str">
        <f t="shared" si="79"/>
        <v>81</v>
      </c>
    </row>
    <row r="1247" spans="1:11">
      <c r="A1247" s="11">
        <v>1246</v>
      </c>
      <c r="B1247" s="7" t="s">
        <v>529</v>
      </c>
      <c r="C1247" s="7">
        <v>31970368747</v>
      </c>
      <c r="D1247" s="7">
        <v>3</v>
      </c>
      <c r="E1247" s="12">
        <v>44427</v>
      </c>
      <c r="F1247" s="7" t="s">
        <v>16</v>
      </c>
      <c r="G1247" s="7" t="s">
        <v>12</v>
      </c>
      <c r="H1247" s="13">
        <f t="shared" si="76"/>
        <v>324</v>
      </c>
      <c r="I1247" s="7" t="str">
        <f t="shared" si="77"/>
        <v>Norte</v>
      </c>
      <c r="J1247" s="7" t="str">
        <f t="shared" si="78"/>
        <v>MG</v>
      </c>
      <c r="K1247" t="str">
        <f t="shared" si="79"/>
        <v>31</v>
      </c>
    </row>
    <row r="1248" spans="1:11">
      <c r="A1248" s="11">
        <v>1247</v>
      </c>
      <c r="B1248" s="7" t="s">
        <v>306</v>
      </c>
      <c r="C1248" s="7">
        <v>41964051234</v>
      </c>
      <c r="D1248" s="7">
        <v>3</v>
      </c>
      <c r="E1248" s="12">
        <v>44427</v>
      </c>
      <c r="F1248" s="7" t="s">
        <v>18</v>
      </c>
      <c r="G1248" s="7" t="s">
        <v>12</v>
      </c>
      <c r="H1248" s="13">
        <f t="shared" si="76"/>
        <v>135</v>
      </c>
      <c r="I1248" s="7" t="str">
        <f t="shared" si="77"/>
        <v>Norte</v>
      </c>
      <c r="J1248" s="7" t="str">
        <f t="shared" si="78"/>
        <v>PR</v>
      </c>
      <c r="K1248" t="str">
        <f t="shared" si="79"/>
        <v>41</v>
      </c>
    </row>
    <row r="1249" spans="1:11">
      <c r="A1249" s="11">
        <v>1248</v>
      </c>
      <c r="B1249" s="7" t="s">
        <v>15</v>
      </c>
      <c r="C1249" s="7">
        <v>11994291603</v>
      </c>
      <c r="D1249" s="7">
        <v>4</v>
      </c>
      <c r="E1249" s="12">
        <v>44427</v>
      </c>
      <c r="F1249" s="7" t="s">
        <v>14</v>
      </c>
      <c r="G1249" s="7" t="s">
        <v>30</v>
      </c>
      <c r="H1249" s="13">
        <f t="shared" si="76"/>
        <v>324</v>
      </c>
      <c r="I1249" s="7" t="str">
        <f t="shared" si="77"/>
        <v>Norte</v>
      </c>
      <c r="J1249" s="7" t="str">
        <f t="shared" si="78"/>
        <v>SP</v>
      </c>
      <c r="K1249" t="str">
        <f t="shared" si="79"/>
        <v>11</v>
      </c>
    </row>
    <row r="1250" spans="1:11">
      <c r="A1250" s="11">
        <v>1249</v>
      </c>
      <c r="B1250" s="7" t="s">
        <v>162</v>
      </c>
      <c r="C1250" s="7">
        <v>21996775366</v>
      </c>
      <c r="D1250" s="7">
        <v>1</v>
      </c>
      <c r="E1250" s="12">
        <v>44427</v>
      </c>
      <c r="F1250" s="7" t="s">
        <v>16</v>
      </c>
      <c r="G1250" s="7" t="s">
        <v>12</v>
      </c>
      <c r="H1250" s="13">
        <f t="shared" si="76"/>
        <v>120</v>
      </c>
      <c r="I1250" s="7" t="str">
        <f t="shared" si="77"/>
        <v>Norte</v>
      </c>
      <c r="J1250" s="7" t="str">
        <f t="shared" si="78"/>
        <v>RJ</v>
      </c>
      <c r="K1250" t="str">
        <f t="shared" si="79"/>
        <v>21</v>
      </c>
    </row>
    <row r="1251" spans="1:11">
      <c r="A1251" s="11">
        <v>1250</v>
      </c>
      <c r="B1251" s="7" t="s">
        <v>238</v>
      </c>
      <c r="C1251" s="7">
        <v>71992996054</v>
      </c>
      <c r="D1251" s="7">
        <v>1</v>
      </c>
      <c r="E1251" s="12">
        <v>44427</v>
      </c>
      <c r="F1251" s="7" t="s">
        <v>11</v>
      </c>
      <c r="G1251" s="7" t="s">
        <v>30</v>
      </c>
      <c r="H1251" s="13">
        <f t="shared" si="76"/>
        <v>25</v>
      </c>
      <c r="I1251" s="7" t="str">
        <f t="shared" si="77"/>
        <v>Sul</v>
      </c>
      <c r="J1251" s="7" t="str">
        <f t="shared" si="78"/>
        <v>BA</v>
      </c>
      <c r="K1251" t="str">
        <f t="shared" si="79"/>
        <v>71</v>
      </c>
    </row>
    <row r="1252" spans="1:11">
      <c r="A1252" s="11">
        <v>1251</v>
      </c>
      <c r="B1252" s="7" t="s">
        <v>530</v>
      </c>
      <c r="C1252" s="7">
        <v>91979788274</v>
      </c>
      <c r="D1252" s="7">
        <v>2</v>
      </c>
      <c r="E1252" s="12">
        <v>44428</v>
      </c>
      <c r="F1252" s="7" t="s">
        <v>16</v>
      </c>
      <c r="G1252" s="7" t="s">
        <v>19</v>
      </c>
      <c r="H1252" s="13">
        <f t="shared" si="76"/>
        <v>216</v>
      </c>
      <c r="I1252" s="7" t="str">
        <f t="shared" si="77"/>
        <v>Norte</v>
      </c>
      <c r="J1252" s="7" t="str">
        <f t="shared" si="78"/>
        <v>PA</v>
      </c>
      <c r="K1252" t="str">
        <f t="shared" si="79"/>
        <v>91</v>
      </c>
    </row>
    <row r="1253" spans="1:11">
      <c r="A1253" s="11">
        <v>1252</v>
      </c>
      <c r="B1253" s="7" t="s">
        <v>531</v>
      </c>
      <c r="C1253" s="7">
        <v>22981562542</v>
      </c>
      <c r="D1253" s="7">
        <v>2</v>
      </c>
      <c r="E1253" s="12">
        <v>44428</v>
      </c>
      <c r="F1253" s="7" t="s">
        <v>16</v>
      </c>
      <c r="G1253" s="7" t="s">
        <v>30</v>
      </c>
      <c r="H1253" s="13">
        <f t="shared" si="76"/>
        <v>216</v>
      </c>
      <c r="I1253" s="7" t="str">
        <f t="shared" si="77"/>
        <v>Norte</v>
      </c>
      <c r="J1253" s="7" t="str">
        <f t="shared" si="78"/>
        <v>RJ</v>
      </c>
      <c r="K1253" t="str">
        <f t="shared" si="79"/>
        <v>22</v>
      </c>
    </row>
    <row r="1254" spans="1:11">
      <c r="A1254" s="11">
        <v>1253</v>
      </c>
      <c r="B1254" s="7" t="s">
        <v>28</v>
      </c>
      <c r="C1254" s="7">
        <v>91965424631</v>
      </c>
      <c r="D1254" s="7">
        <v>2</v>
      </c>
      <c r="E1254" s="12">
        <v>44428</v>
      </c>
      <c r="F1254" s="7" t="s">
        <v>14</v>
      </c>
      <c r="G1254" s="7" t="s">
        <v>19</v>
      </c>
      <c r="H1254" s="13">
        <f t="shared" si="76"/>
        <v>162</v>
      </c>
      <c r="I1254" s="7" t="str">
        <f t="shared" si="77"/>
        <v>Norte</v>
      </c>
      <c r="J1254" s="7" t="str">
        <f t="shared" si="78"/>
        <v>PA</v>
      </c>
      <c r="K1254" t="str">
        <f t="shared" si="79"/>
        <v>91</v>
      </c>
    </row>
    <row r="1255" spans="1:11">
      <c r="A1255" s="11">
        <v>1254</v>
      </c>
      <c r="B1255" s="7" t="s">
        <v>532</v>
      </c>
      <c r="C1255" s="7">
        <v>18991860812</v>
      </c>
      <c r="D1255" s="7">
        <v>2</v>
      </c>
      <c r="E1255" s="12">
        <v>44429</v>
      </c>
      <c r="F1255" s="7" t="s">
        <v>11</v>
      </c>
      <c r="G1255" s="7" t="s">
        <v>34</v>
      </c>
      <c r="H1255" s="13">
        <f t="shared" si="76"/>
        <v>45</v>
      </c>
      <c r="I1255" s="7" t="str">
        <f t="shared" si="77"/>
        <v>Sul</v>
      </c>
      <c r="J1255" s="7" t="str">
        <f t="shared" si="78"/>
        <v>SP</v>
      </c>
      <c r="K1255" t="str">
        <f t="shared" si="79"/>
        <v>18</v>
      </c>
    </row>
    <row r="1256" spans="1:11">
      <c r="A1256" s="11">
        <v>1255</v>
      </c>
      <c r="B1256" s="7" t="s">
        <v>533</v>
      </c>
      <c r="C1256" s="7">
        <v>11990382778</v>
      </c>
      <c r="D1256" s="7">
        <v>2</v>
      </c>
      <c r="E1256" s="12">
        <v>44429</v>
      </c>
      <c r="F1256" s="7" t="s">
        <v>16</v>
      </c>
      <c r="G1256" s="7" t="s">
        <v>12</v>
      </c>
      <c r="H1256" s="13">
        <f t="shared" si="76"/>
        <v>216</v>
      </c>
      <c r="I1256" s="7" t="str">
        <f t="shared" si="77"/>
        <v>Norte</v>
      </c>
      <c r="J1256" s="7" t="str">
        <f t="shared" si="78"/>
        <v>SP</v>
      </c>
      <c r="K1256" t="str">
        <f t="shared" si="79"/>
        <v>11</v>
      </c>
    </row>
    <row r="1257" spans="1:11">
      <c r="A1257" s="11">
        <v>1256</v>
      </c>
      <c r="B1257" s="7" t="s">
        <v>20</v>
      </c>
      <c r="C1257" s="7">
        <v>21997668576</v>
      </c>
      <c r="D1257" s="7">
        <v>1</v>
      </c>
      <c r="E1257" s="12">
        <v>44429</v>
      </c>
      <c r="F1257" s="7" t="s">
        <v>16</v>
      </c>
      <c r="G1257" s="7" t="s">
        <v>34</v>
      </c>
      <c r="H1257" s="13">
        <f t="shared" si="76"/>
        <v>120</v>
      </c>
      <c r="I1257" s="7" t="str">
        <f t="shared" si="77"/>
        <v>Norte</v>
      </c>
      <c r="J1257" s="7" t="str">
        <f t="shared" si="78"/>
        <v>RJ</v>
      </c>
      <c r="K1257" t="str">
        <f t="shared" si="79"/>
        <v>21</v>
      </c>
    </row>
    <row r="1258" spans="1:11">
      <c r="A1258" s="11">
        <v>1257</v>
      </c>
      <c r="B1258" s="7" t="s">
        <v>72</v>
      </c>
      <c r="C1258" s="7">
        <v>41987546029</v>
      </c>
      <c r="D1258" s="7">
        <v>3</v>
      </c>
      <c r="E1258" s="12">
        <v>44429</v>
      </c>
      <c r="F1258" s="7" t="s">
        <v>27</v>
      </c>
      <c r="G1258" s="7" t="s">
        <v>12</v>
      </c>
      <c r="H1258" s="13">
        <f t="shared" si="76"/>
        <v>270</v>
      </c>
      <c r="I1258" s="7" t="str">
        <f t="shared" si="77"/>
        <v>Norte</v>
      </c>
      <c r="J1258" s="7" t="str">
        <f t="shared" si="78"/>
        <v>PR</v>
      </c>
      <c r="K1258" t="str">
        <f t="shared" si="79"/>
        <v>41</v>
      </c>
    </row>
    <row r="1259" spans="1:11">
      <c r="A1259" s="11">
        <v>1258</v>
      </c>
      <c r="B1259" s="7" t="s">
        <v>217</v>
      </c>
      <c r="C1259" s="7">
        <v>21999206454</v>
      </c>
      <c r="D1259" s="7">
        <v>2</v>
      </c>
      <c r="E1259" s="12">
        <v>44429</v>
      </c>
      <c r="F1259" s="7" t="s">
        <v>55</v>
      </c>
      <c r="G1259" s="7" t="s">
        <v>12</v>
      </c>
      <c r="H1259" s="13">
        <f t="shared" si="76"/>
        <v>45</v>
      </c>
      <c r="I1259" s="7" t="str">
        <f t="shared" si="77"/>
        <v>Norte</v>
      </c>
      <c r="J1259" s="7" t="str">
        <f t="shared" si="78"/>
        <v>RJ</v>
      </c>
      <c r="K1259" t="str">
        <f t="shared" si="79"/>
        <v>21</v>
      </c>
    </row>
    <row r="1260" spans="1:11">
      <c r="A1260" s="11">
        <v>1259</v>
      </c>
      <c r="B1260" s="7" t="s">
        <v>490</v>
      </c>
      <c r="C1260" s="7">
        <v>31975628154</v>
      </c>
      <c r="D1260" s="7">
        <v>3</v>
      </c>
      <c r="E1260" s="12">
        <v>44429</v>
      </c>
      <c r="F1260" s="7" t="s">
        <v>14</v>
      </c>
      <c r="G1260" s="7" t="s">
        <v>19</v>
      </c>
      <c r="H1260" s="13">
        <f t="shared" si="76"/>
        <v>243</v>
      </c>
      <c r="I1260" s="7" t="str">
        <f t="shared" si="77"/>
        <v>Norte</v>
      </c>
      <c r="J1260" s="7" t="str">
        <f t="shared" si="78"/>
        <v>MG</v>
      </c>
      <c r="K1260" t="str">
        <f t="shared" si="79"/>
        <v>31</v>
      </c>
    </row>
    <row r="1261" spans="1:11">
      <c r="A1261" s="11">
        <v>1260</v>
      </c>
      <c r="B1261" s="7" t="s">
        <v>148</v>
      </c>
      <c r="C1261" s="7">
        <v>81991767525</v>
      </c>
      <c r="D1261" s="7">
        <v>4</v>
      </c>
      <c r="E1261" s="12">
        <v>44430</v>
      </c>
      <c r="F1261" s="7" t="s">
        <v>16</v>
      </c>
      <c r="G1261" s="7" t="s">
        <v>12</v>
      </c>
      <c r="H1261" s="13">
        <f t="shared" si="76"/>
        <v>432</v>
      </c>
      <c r="I1261" s="7" t="str">
        <f t="shared" si="77"/>
        <v>Norte</v>
      </c>
      <c r="J1261" s="7" t="str">
        <f t="shared" si="78"/>
        <v>PE</v>
      </c>
      <c r="K1261" t="str">
        <f t="shared" si="79"/>
        <v>81</v>
      </c>
    </row>
    <row r="1262" spans="1:11">
      <c r="A1262" s="11">
        <v>1261</v>
      </c>
      <c r="B1262" s="7" t="s">
        <v>61</v>
      </c>
      <c r="C1262" s="7">
        <v>41989261814</v>
      </c>
      <c r="D1262" s="7">
        <v>2</v>
      </c>
      <c r="E1262" s="12">
        <v>44430</v>
      </c>
      <c r="F1262" s="7" t="s">
        <v>11</v>
      </c>
      <c r="G1262" s="7" t="s">
        <v>30</v>
      </c>
      <c r="H1262" s="13">
        <f t="shared" si="76"/>
        <v>45</v>
      </c>
      <c r="I1262" s="7" t="str">
        <f t="shared" si="77"/>
        <v>Sul</v>
      </c>
      <c r="J1262" s="7" t="str">
        <f t="shared" si="78"/>
        <v>PR</v>
      </c>
      <c r="K1262" t="str">
        <f t="shared" si="79"/>
        <v>41</v>
      </c>
    </row>
    <row r="1263" spans="1:11">
      <c r="A1263" s="11">
        <v>1262</v>
      </c>
      <c r="B1263" s="7" t="s">
        <v>236</v>
      </c>
      <c r="C1263" s="7">
        <v>92981946088</v>
      </c>
      <c r="D1263" s="7">
        <v>3</v>
      </c>
      <c r="E1263" s="12">
        <v>44430</v>
      </c>
      <c r="F1263" s="7" t="s">
        <v>18</v>
      </c>
      <c r="G1263" s="7" t="s">
        <v>34</v>
      </c>
      <c r="H1263" s="13">
        <f t="shared" si="76"/>
        <v>135</v>
      </c>
      <c r="I1263" s="7" t="str">
        <f t="shared" si="77"/>
        <v>Norte</v>
      </c>
      <c r="J1263" s="7" t="str">
        <f t="shared" si="78"/>
        <v>AM</v>
      </c>
      <c r="K1263" t="str">
        <f t="shared" si="79"/>
        <v>92</v>
      </c>
    </row>
    <row r="1264" spans="1:11">
      <c r="A1264" s="11">
        <v>1263</v>
      </c>
      <c r="B1264" s="7" t="s">
        <v>534</v>
      </c>
      <c r="C1264" s="7">
        <v>41991754937</v>
      </c>
      <c r="D1264" s="7">
        <v>3</v>
      </c>
      <c r="E1264" s="12">
        <v>44430</v>
      </c>
      <c r="F1264" s="7" t="s">
        <v>44</v>
      </c>
      <c r="G1264" s="7" t="s">
        <v>30</v>
      </c>
      <c r="H1264" s="13">
        <f t="shared" si="76"/>
        <v>135</v>
      </c>
      <c r="I1264" s="7" t="str">
        <f t="shared" si="77"/>
        <v>Sul</v>
      </c>
      <c r="J1264" s="7" t="str">
        <f t="shared" si="78"/>
        <v>PR</v>
      </c>
      <c r="K1264" t="str">
        <f t="shared" si="79"/>
        <v>41</v>
      </c>
    </row>
    <row r="1265" spans="1:11">
      <c r="A1265" s="11">
        <v>1264</v>
      </c>
      <c r="B1265" s="7" t="s">
        <v>535</v>
      </c>
      <c r="C1265" s="7">
        <v>21999953140</v>
      </c>
      <c r="D1265" s="7">
        <v>4</v>
      </c>
      <c r="E1265" s="12">
        <v>44430</v>
      </c>
      <c r="F1265" s="7" t="s">
        <v>63</v>
      </c>
      <c r="G1265" s="7" t="s">
        <v>21</v>
      </c>
      <c r="H1265" s="13">
        <f t="shared" si="76"/>
        <v>360</v>
      </c>
      <c r="I1265" s="7" t="str">
        <f t="shared" si="77"/>
        <v>Sul</v>
      </c>
      <c r="J1265" s="7" t="str">
        <f t="shared" si="78"/>
        <v>RJ</v>
      </c>
      <c r="K1265" t="str">
        <f t="shared" si="79"/>
        <v>21</v>
      </c>
    </row>
    <row r="1266" spans="1:11">
      <c r="A1266" s="11">
        <v>1265</v>
      </c>
      <c r="B1266" s="7" t="s">
        <v>289</v>
      </c>
      <c r="C1266" s="7">
        <v>41980249524</v>
      </c>
      <c r="D1266" s="7">
        <v>3</v>
      </c>
      <c r="E1266" s="12">
        <v>44431</v>
      </c>
      <c r="F1266" s="7" t="s">
        <v>11</v>
      </c>
      <c r="G1266" s="7" t="s">
        <v>30</v>
      </c>
      <c r="H1266" s="13">
        <f t="shared" si="76"/>
        <v>67.5</v>
      </c>
      <c r="I1266" s="7" t="str">
        <f t="shared" si="77"/>
        <v>Sul</v>
      </c>
      <c r="J1266" s="7" t="str">
        <f t="shared" si="78"/>
        <v>PR</v>
      </c>
      <c r="K1266" t="str">
        <f t="shared" si="79"/>
        <v>41</v>
      </c>
    </row>
    <row r="1267" spans="1:11">
      <c r="A1267" s="11">
        <v>1266</v>
      </c>
      <c r="B1267" s="7" t="s">
        <v>54</v>
      </c>
      <c r="C1267" s="7">
        <v>61972385036</v>
      </c>
      <c r="D1267" s="7">
        <v>2</v>
      </c>
      <c r="E1267" s="12">
        <v>44431</v>
      </c>
      <c r="F1267" s="7" t="s">
        <v>18</v>
      </c>
      <c r="G1267" s="7" t="s">
        <v>19</v>
      </c>
      <c r="H1267" s="13">
        <f t="shared" si="76"/>
        <v>90</v>
      </c>
      <c r="I1267" s="7" t="str">
        <f t="shared" si="77"/>
        <v>Norte</v>
      </c>
      <c r="J1267" s="7" t="str">
        <f t="shared" si="78"/>
        <v>DF</v>
      </c>
      <c r="K1267" t="str">
        <f t="shared" si="79"/>
        <v>61</v>
      </c>
    </row>
    <row r="1268" spans="1:11">
      <c r="A1268" s="11">
        <v>1267</v>
      </c>
      <c r="B1268" s="7" t="s">
        <v>118</v>
      </c>
      <c r="C1268" s="7">
        <v>35988015972</v>
      </c>
      <c r="D1268" s="7">
        <v>3</v>
      </c>
      <c r="E1268" s="12">
        <v>44431</v>
      </c>
      <c r="F1268" s="7" t="s">
        <v>53</v>
      </c>
      <c r="G1268" s="7" t="s">
        <v>19</v>
      </c>
      <c r="H1268" s="13">
        <f t="shared" si="76"/>
        <v>67.5</v>
      </c>
      <c r="I1268" s="7" t="str">
        <f t="shared" si="77"/>
        <v>Norte</v>
      </c>
      <c r="J1268" s="7" t="str">
        <f t="shared" si="78"/>
        <v>MG</v>
      </c>
      <c r="K1268" t="str">
        <f t="shared" si="79"/>
        <v>35</v>
      </c>
    </row>
    <row r="1269" spans="1:11">
      <c r="A1269" s="11">
        <v>1268</v>
      </c>
      <c r="B1269" s="7" t="s">
        <v>238</v>
      </c>
      <c r="C1269" s="7">
        <v>41965528463</v>
      </c>
      <c r="D1269" s="7">
        <v>4</v>
      </c>
      <c r="E1269" s="12">
        <v>44431</v>
      </c>
      <c r="F1269" s="7" t="s">
        <v>14</v>
      </c>
      <c r="G1269" s="7" t="s">
        <v>19</v>
      </c>
      <c r="H1269" s="13">
        <f t="shared" si="76"/>
        <v>324</v>
      </c>
      <c r="I1269" s="7" t="str">
        <f t="shared" si="77"/>
        <v>Norte</v>
      </c>
      <c r="J1269" s="7" t="str">
        <f t="shared" si="78"/>
        <v>PR</v>
      </c>
      <c r="K1269" t="str">
        <f t="shared" si="79"/>
        <v>41</v>
      </c>
    </row>
    <row r="1270" spans="1:11">
      <c r="A1270" s="11">
        <v>1269</v>
      </c>
      <c r="B1270" s="7" t="s">
        <v>527</v>
      </c>
      <c r="C1270" s="7">
        <v>61983946029</v>
      </c>
      <c r="D1270" s="7">
        <v>2</v>
      </c>
      <c r="E1270" s="12">
        <v>44431</v>
      </c>
      <c r="F1270" s="7" t="s">
        <v>16</v>
      </c>
      <c r="G1270" s="7" t="s">
        <v>21</v>
      </c>
      <c r="H1270" s="13">
        <f t="shared" si="76"/>
        <v>216</v>
      </c>
      <c r="I1270" s="7" t="str">
        <f t="shared" si="77"/>
        <v>Norte</v>
      </c>
      <c r="J1270" s="7" t="str">
        <f t="shared" si="78"/>
        <v>DF</v>
      </c>
      <c r="K1270" t="str">
        <f t="shared" si="79"/>
        <v>61</v>
      </c>
    </row>
    <row r="1271" spans="1:11">
      <c r="A1271" s="11">
        <v>1270</v>
      </c>
      <c r="B1271" s="7" t="s">
        <v>169</v>
      </c>
      <c r="C1271" s="7">
        <v>81993834932</v>
      </c>
      <c r="D1271" s="7">
        <v>1</v>
      </c>
      <c r="E1271" s="12">
        <v>44432</v>
      </c>
      <c r="F1271" s="7" t="s">
        <v>16</v>
      </c>
      <c r="G1271" s="7" t="s">
        <v>12</v>
      </c>
      <c r="H1271" s="13">
        <f t="shared" si="76"/>
        <v>120</v>
      </c>
      <c r="I1271" s="7" t="str">
        <f t="shared" si="77"/>
        <v>Norte</v>
      </c>
      <c r="J1271" s="7" t="str">
        <f t="shared" si="78"/>
        <v>PE</v>
      </c>
      <c r="K1271" t="str">
        <f t="shared" si="79"/>
        <v>81</v>
      </c>
    </row>
    <row r="1272" spans="1:11">
      <c r="A1272" s="11">
        <v>1271</v>
      </c>
      <c r="B1272" s="7" t="s">
        <v>170</v>
      </c>
      <c r="C1272" s="7">
        <v>11957415642</v>
      </c>
      <c r="D1272" s="7">
        <v>2</v>
      </c>
      <c r="E1272" s="12">
        <v>44432</v>
      </c>
      <c r="F1272" s="7" t="s">
        <v>14</v>
      </c>
      <c r="G1272" s="7" t="s">
        <v>19</v>
      </c>
      <c r="H1272" s="13">
        <f t="shared" si="76"/>
        <v>162</v>
      </c>
      <c r="I1272" s="7" t="str">
        <f t="shared" si="77"/>
        <v>Norte</v>
      </c>
      <c r="J1272" s="7" t="str">
        <f t="shared" si="78"/>
        <v>SP</v>
      </c>
      <c r="K1272" t="str">
        <f t="shared" si="79"/>
        <v>11</v>
      </c>
    </row>
    <row r="1273" spans="1:11">
      <c r="A1273" s="11">
        <v>1272</v>
      </c>
      <c r="B1273" s="7" t="s">
        <v>119</v>
      </c>
      <c r="C1273" s="7">
        <v>31968229634</v>
      </c>
      <c r="D1273" s="7">
        <v>3</v>
      </c>
      <c r="E1273" s="12">
        <v>44432</v>
      </c>
      <c r="F1273" s="7" t="s">
        <v>16</v>
      </c>
      <c r="G1273" s="7" t="s">
        <v>21</v>
      </c>
      <c r="H1273" s="13">
        <f t="shared" si="76"/>
        <v>324</v>
      </c>
      <c r="I1273" s="7" t="str">
        <f t="shared" si="77"/>
        <v>Norte</v>
      </c>
      <c r="J1273" s="7" t="str">
        <f t="shared" si="78"/>
        <v>MG</v>
      </c>
      <c r="K1273" t="str">
        <f t="shared" si="79"/>
        <v>31</v>
      </c>
    </row>
    <row r="1274" spans="1:11">
      <c r="A1274" s="11">
        <v>1273</v>
      </c>
      <c r="B1274" s="7" t="s">
        <v>56</v>
      </c>
      <c r="C1274" s="7">
        <v>35999966977</v>
      </c>
      <c r="D1274" s="7">
        <v>2</v>
      </c>
      <c r="E1274" s="12">
        <v>44432</v>
      </c>
      <c r="F1274" s="7" t="s">
        <v>23</v>
      </c>
      <c r="G1274" s="7" t="s">
        <v>12</v>
      </c>
      <c r="H1274" s="13">
        <f t="shared" si="76"/>
        <v>162</v>
      </c>
      <c r="I1274" s="7" t="str">
        <f t="shared" si="77"/>
        <v>Sul</v>
      </c>
      <c r="J1274" s="7" t="str">
        <f t="shared" si="78"/>
        <v>MG</v>
      </c>
      <c r="K1274" t="str">
        <f t="shared" si="79"/>
        <v>35</v>
      </c>
    </row>
    <row r="1275" spans="1:11">
      <c r="A1275" s="11">
        <v>1274</v>
      </c>
      <c r="B1275" s="7" t="s">
        <v>105</v>
      </c>
      <c r="C1275" s="7">
        <v>41979568140</v>
      </c>
      <c r="D1275" s="7">
        <v>4</v>
      </c>
      <c r="E1275" s="12">
        <v>44432</v>
      </c>
      <c r="F1275" s="7" t="s">
        <v>40</v>
      </c>
      <c r="G1275" s="7" t="s">
        <v>30</v>
      </c>
      <c r="H1275" s="13">
        <f t="shared" si="76"/>
        <v>288</v>
      </c>
      <c r="I1275" s="7" t="str">
        <f t="shared" si="77"/>
        <v>Sul</v>
      </c>
      <c r="J1275" s="7" t="str">
        <f t="shared" si="78"/>
        <v>PR</v>
      </c>
      <c r="K1275" t="str">
        <f t="shared" si="79"/>
        <v>41</v>
      </c>
    </row>
    <row r="1276" spans="1:11">
      <c r="A1276" s="11">
        <v>1275</v>
      </c>
      <c r="B1276" s="7" t="s">
        <v>536</v>
      </c>
      <c r="C1276" s="7">
        <v>61992061066</v>
      </c>
      <c r="D1276" s="7">
        <v>1</v>
      </c>
      <c r="E1276" s="12">
        <v>44432</v>
      </c>
      <c r="F1276" s="7" t="s">
        <v>25</v>
      </c>
      <c r="G1276" s="7" t="s">
        <v>21</v>
      </c>
      <c r="H1276" s="13">
        <f t="shared" si="76"/>
        <v>35</v>
      </c>
      <c r="I1276" s="7" t="str">
        <f t="shared" si="77"/>
        <v>Norte</v>
      </c>
      <c r="J1276" s="7" t="str">
        <f t="shared" si="78"/>
        <v>DF</v>
      </c>
      <c r="K1276" t="str">
        <f t="shared" si="79"/>
        <v>61</v>
      </c>
    </row>
    <row r="1277" spans="1:11">
      <c r="A1277" s="11">
        <v>1276</v>
      </c>
      <c r="B1277" s="7" t="s">
        <v>357</v>
      </c>
      <c r="C1277" s="7">
        <v>79988530736</v>
      </c>
      <c r="D1277" s="7">
        <v>2</v>
      </c>
      <c r="E1277" s="12">
        <v>44432</v>
      </c>
      <c r="F1277" s="7" t="s">
        <v>63</v>
      </c>
      <c r="G1277" s="7" t="s">
        <v>12</v>
      </c>
      <c r="H1277" s="13">
        <f t="shared" si="76"/>
        <v>180</v>
      </c>
      <c r="I1277" s="7" t="str">
        <f t="shared" si="77"/>
        <v>Sul</v>
      </c>
      <c r="J1277" s="7" t="str">
        <f t="shared" si="78"/>
        <v>SE</v>
      </c>
      <c r="K1277" t="str">
        <f t="shared" si="79"/>
        <v>79</v>
      </c>
    </row>
    <row r="1278" spans="1:11">
      <c r="A1278" s="11">
        <v>1277</v>
      </c>
      <c r="B1278" s="7" t="s">
        <v>126</v>
      </c>
      <c r="C1278" s="7">
        <v>71964746164</v>
      </c>
      <c r="D1278" s="7">
        <v>3</v>
      </c>
      <c r="E1278" s="12">
        <v>44432</v>
      </c>
      <c r="F1278" s="7" t="s">
        <v>53</v>
      </c>
      <c r="G1278" s="7" t="s">
        <v>30</v>
      </c>
      <c r="H1278" s="13">
        <f t="shared" si="76"/>
        <v>67.5</v>
      </c>
      <c r="I1278" s="7" t="str">
        <f t="shared" si="77"/>
        <v>Norte</v>
      </c>
      <c r="J1278" s="7" t="str">
        <f t="shared" si="78"/>
        <v>BA</v>
      </c>
      <c r="K1278" t="str">
        <f t="shared" si="79"/>
        <v>71</v>
      </c>
    </row>
    <row r="1279" spans="1:11">
      <c r="A1279" s="11">
        <v>1278</v>
      </c>
      <c r="B1279" s="7" t="s">
        <v>59</v>
      </c>
      <c r="C1279" s="7">
        <v>71965772174</v>
      </c>
      <c r="D1279" s="7">
        <v>3</v>
      </c>
      <c r="E1279" s="12">
        <v>44433</v>
      </c>
      <c r="F1279" s="7" t="s">
        <v>16</v>
      </c>
      <c r="G1279" s="7" t="s">
        <v>34</v>
      </c>
      <c r="H1279" s="13">
        <f t="shared" si="76"/>
        <v>324</v>
      </c>
      <c r="I1279" s="7" t="str">
        <f t="shared" si="77"/>
        <v>Norte</v>
      </c>
      <c r="J1279" s="7" t="str">
        <f t="shared" si="78"/>
        <v>BA</v>
      </c>
      <c r="K1279" t="str">
        <f t="shared" si="79"/>
        <v>71</v>
      </c>
    </row>
    <row r="1280" spans="1:11">
      <c r="A1280" s="11">
        <v>1279</v>
      </c>
      <c r="B1280" s="7" t="s">
        <v>91</v>
      </c>
      <c r="C1280" s="7">
        <v>11939016338</v>
      </c>
      <c r="D1280" s="7">
        <v>4</v>
      </c>
      <c r="E1280" s="12">
        <v>44433</v>
      </c>
      <c r="F1280" s="7" t="s">
        <v>16</v>
      </c>
      <c r="G1280" s="7" t="s">
        <v>12</v>
      </c>
      <c r="H1280" s="13">
        <f t="shared" si="76"/>
        <v>432</v>
      </c>
      <c r="I1280" s="7" t="str">
        <f t="shared" si="77"/>
        <v>Norte</v>
      </c>
      <c r="J1280" s="7" t="str">
        <f t="shared" si="78"/>
        <v>SP</v>
      </c>
      <c r="K1280" t="str">
        <f t="shared" si="79"/>
        <v>11</v>
      </c>
    </row>
    <row r="1281" spans="1:11">
      <c r="A1281" s="11">
        <v>1280</v>
      </c>
      <c r="B1281" s="7" t="s">
        <v>256</v>
      </c>
      <c r="C1281" s="7">
        <v>81969762702</v>
      </c>
      <c r="D1281" s="7">
        <v>1</v>
      </c>
      <c r="E1281" s="12">
        <v>44433</v>
      </c>
      <c r="F1281" s="7" t="s">
        <v>14</v>
      </c>
      <c r="G1281" s="7" t="s">
        <v>12</v>
      </c>
      <c r="H1281" s="13">
        <f t="shared" si="76"/>
        <v>90</v>
      </c>
      <c r="I1281" s="7" t="str">
        <f t="shared" si="77"/>
        <v>Norte</v>
      </c>
      <c r="J1281" s="7" t="str">
        <f t="shared" si="78"/>
        <v>PE</v>
      </c>
      <c r="K1281" t="str">
        <f t="shared" si="79"/>
        <v>81</v>
      </c>
    </row>
    <row r="1282" spans="1:11">
      <c r="A1282" s="11">
        <v>1281</v>
      </c>
      <c r="B1282" s="7" t="s">
        <v>317</v>
      </c>
      <c r="C1282" s="7">
        <v>53999914719</v>
      </c>
      <c r="D1282" s="7">
        <v>4</v>
      </c>
      <c r="E1282" s="12">
        <v>44433</v>
      </c>
      <c r="F1282" s="7" t="s">
        <v>44</v>
      </c>
      <c r="G1282" s="7" t="s">
        <v>12</v>
      </c>
      <c r="H1282" s="13">
        <f t="shared" ref="H1282:H1345" si="80">D1282*VLOOKUP(F1282,tabela_passeio,3,FALSE)*IF(D1282&gt;1,90%,100%)</f>
        <v>180</v>
      </c>
      <c r="I1282" s="7" t="str">
        <f t="shared" ref="I1282:I1345" si="81">VLOOKUP(F1282,tabela_passeio,2,FALSE)</f>
        <v>Sul</v>
      </c>
      <c r="J1282" s="7" t="str">
        <f t="shared" ref="J1282:J1345" si="82">VLOOKUP(LEFT(C1282,2)*1,tabela_DDD,3,FALSE)</f>
        <v>RS</v>
      </c>
      <c r="K1282" t="str">
        <f t="shared" si="79"/>
        <v>53</v>
      </c>
    </row>
    <row r="1283" spans="1:11">
      <c r="A1283" s="11">
        <v>1282</v>
      </c>
      <c r="B1283" s="7" t="s">
        <v>537</v>
      </c>
      <c r="C1283" s="7">
        <v>61992659481</v>
      </c>
      <c r="D1283" s="7">
        <v>8</v>
      </c>
      <c r="E1283" s="12">
        <v>44434</v>
      </c>
      <c r="F1283" s="7" t="s">
        <v>11</v>
      </c>
      <c r="G1283" s="7" t="s">
        <v>19</v>
      </c>
      <c r="H1283" s="13">
        <f t="shared" si="80"/>
        <v>180</v>
      </c>
      <c r="I1283" s="7" t="str">
        <f t="shared" si="81"/>
        <v>Sul</v>
      </c>
      <c r="J1283" s="7" t="str">
        <f t="shared" si="82"/>
        <v>DF</v>
      </c>
      <c r="K1283" t="str">
        <f t="shared" ref="K1283:K1346" si="83">LEFT(C1283,2)</f>
        <v>61</v>
      </c>
    </row>
    <row r="1284" spans="1:11">
      <c r="A1284" s="11">
        <v>1283</v>
      </c>
      <c r="B1284" s="7" t="s">
        <v>538</v>
      </c>
      <c r="C1284" s="7">
        <v>91968080806</v>
      </c>
      <c r="D1284" s="7">
        <v>1</v>
      </c>
      <c r="E1284" s="12">
        <v>44434</v>
      </c>
      <c r="F1284" s="7" t="s">
        <v>14</v>
      </c>
      <c r="G1284" s="7" t="s">
        <v>19</v>
      </c>
      <c r="H1284" s="13">
        <f t="shared" si="80"/>
        <v>90</v>
      </c>
      <c r="I1284" s="7" t="str">
        <f t="shared" si="81"/>
        <v>Norte</v>
      </c>
      <c r="J1284" s="7" t="str">
        <f t="shared" si="82"/>
        <v>PA</v>
      </c>
      <c r="K1284" t="str">
        <f t="shared" si="83"/>
        <v>91</v>
      </c>
    </row>
    <row r="1285" spans="1:11">
      <c r="A1285" s="11">
        <v>1284</v>
      </c>
      <c r="B1285" s="7" t="s">
        <v>56</v>
      </c>
      <c r="C1285" s="7">
        <v>22998930111</v>
      </c>
      <c r="D1285" s="7">
        <v>3</v>
      </c>
      <c r="E1285" s="12">
        <v>44434</v>
      </c>
      <c r="F1285" s="7" t="s">
        <v>16</v>
      </c>
      <c r="G1285" s="7" t="s">
        <v>19</v>
      </c>
      <c r="H1285" s="13">
        <f t="shared" si="80"/>
        <v>324</v>
      </c>
      <c r="I1285" s="7" t="str">
        <f t="shared" si="81"/>
        <v>Norte</v>
      </c>
      <c r="J1285" s="7" t="str">
        <f t="shared" si="82"/>
        <v>RJ</v>
      </c>
      <c r="K1285" t="str">
        <f t="shared" si="83"/>
        <v>22</v>
      </c>
    </row>
    <row r="1286" spans="1:11">
      <c r="A1286" s="11">
        <v>1285</v>
      </c>
      <c r="B1286" s="7" t="s">
        <v>170</v>
      </c>
      <c r="C1286" s="7">
        <v>81990456540</v>
      </c>
      <c r="D1286" s="7">
        <v>4</v>
      </c>
      <c r="E1286" s="12">
        <v>44434</v>
      </c>
      <c r="F1286" s="7" t="s">
        <v>18</v>
      </c>
      <c r="G1286" s="7" t="s">
        <v>12</v>
      </c>
      <c r="H1286" s="13">
        <f t="shared" si="80"/>
        <v>180</v>
      </c>
      <c r="I1286" s="7" t="str">
        <f t="shared" si="81"/>
        <v>Norte</v>
      </c>
      <c r="J1286" s="7" t="str">
        <f t="shared" si="82"/>
        <v>PE</v>
      </c>
      <c r="K1286" t="str">
        <f t="shared" si="83"/>
        <v>81</v>
      </c>
    </row>
    <row r="1287" spans="1:11">
      <c r="A1287" s="11">
        <v>1286</v>
      </c>
      <c r="B1287" s="7" t="s">
        <v>539</v>
      </c>
      <c r="C1287" s="7">
        <v>11982225521</v>
      </c>
      <c r="D1287" s="7">
        <v>4</v>
      </c>
      <c r="E1287" s="12">
        <v>44434</v>
      </c>
      <c r="F1287" s="7" t="s">
        <v>14</v>
      </c>
      <c r="G1287" s="7" t="s">
        <v>34</v>
      </c>
      <c r="H1287" s="13">
        <f t="shared" si="80"/>
        <v>324</v>
      </c>
      <c r="I1287" s="7" t="str">
        <f t="shared" si="81"/>
        <v>Norte</v>
      </c>
      <c r="J1287" s="7" t="str">
        <f t="shared" si="82"/>
        <v>SP</v>
      </c>
      <c r="K1287" t="str">
        <f t="shared" si="83"/>
        <v>11</v>
      </c>
    </row>
    <row r="1288" spans="1:11">
      <c r="A1288" s="11">
        <v>1287</v>
      </c>
      <c r="B1288" s="7" t="s">
        <v>68</v>
      </c>
      <c r="C1288" s="7">
        <v>11964331301</v>
      </c>
      <c r="D1288" s="7">
        <v>1</v>
      </c>
      <c r="E1288" s="12">
        <v>44434</v>
      </c>
      <c r="F1288" s="7" t="s">
        <v>14</v>
      </c>
      <c r="G1288" s="7" t="s">
        <v>34</v>
      </c>
      <c r="H1288" s="13">
        <f t="shared" si="80"/>
        <v>90</v>
      </c>
      <c r="I1288" s="7" t="str">
        <f t="shared" si="81"/>
        <v>Norte</v>
      </c>
      <c r="J1288" s="7" t="str">
        <f t="shared" si="82"/>
        <v>SP</v>
      </c>
      <c r="K1288" t="str">
        <f t="shared" si="83"/>
        <v>11</v>
      </c>
    </row>
    <row r="1289" spans="1:11">
      <c r="A1289" s="11">
        <v>1288</v>
      </c>
      <c r="B1289" s="7" t="s">
        <v>105</v>
      </c>
      <c r="C1289" s="7">
        <v>81983425755</v>
      </c>
      <c r="D1289" s="7">
        <v>2</v>
      </c>
      <c r="E1289" s="12">
        <v>44434</v>
      </c>
      <c r="F1289" s="7" t="s">
        <v>44</v>
      </c>
      <c r="G1289" s="7" t="s">
        <v>30</v>
      </c>
      <c r="H1289" s="13">
        <f t="shared" si="80"/>
        <v>90</v>
      </c>
      <c r="I1289" s="7" t="str">
        <f t="shared" si="81"/>
        <v>Sul</v>
      </c>
      <c r="J1289" s="7" t="str">
        <f t="shared" si="82"/>
        <v>PE</v>
      </c>
      <c r="K1289" t="str">
        <f t="shared" si="83"/>
        <v>81</v>
      </c>
    </row>
    <row r="1290" spans="1:11">
      <c r="A1290" s="11">
        <v>1289</v>
      </c>
      <c r="B1290" s="7" t="s">
        <v>485</v>
      </c>
      <c r="C1290" s="7">
        <v>11954247504</v>
      </c>
      <c r="D1290" s="7">
        <v>1</v>
      </c>
      <c r="E1290" s="12">
        <v>44434</v>
      </c>
      <c r="F1290" s="7" t="s">
        <v>16</v>
      </c>
      <c r="G1290" s="7" t="s">
        <v>12</v>
      </c>
      <c r="H1290" s="13">
        <f t="shared" si="80"/>
        <v>120</v>
      </c>
      <c r="I1290" s="7" t="str">
        <f t="shared" si="81"/>
        <v>Norte</v>
      </c>
      <c r="J1290" s="7" t="str">
        <f t="shared" si="82"/>
        <v>SP</v>
      </c>
      <c r="K1290" t="str">
        <f t="shared" si="83"/>
        <v>11</v>
      </c>
    </row>
    <row r="1291" spans="1:11">
      <c r="A1291" s="11">
        <v>1290</v>
      </c>
      <c r="B1291" s="7" t="s">
        <v>62</v>
      </c>
      <c r="C1291" s="7">
        <v>11939015972</v>
      </c>
      <c r="D1291" s="7">
        <v>3</v>
      </c>
      <c r="E1291" s="12">
        <v>44434</v>
      </c>
      <c r="F1291" s="7" t="s">
        <v>16</v>
      </c>
      <c r="G1291" s="7" t="s">
        <v>21</v>
      </c>
      <c r="H1291" s="13">
        <f t="shared" si="80"/>
        <v>324</v>
      </c>
      <c r="I1291" s="7" t="str">
        <f t="shared" si="81"/>
        <v>Norte</v>
      </c>
      <c r="J1291" s="7" t="str">
        <f t="shared" si="82"/>
        <v>SP</v>
      </c>
      <c r="K1291" t="str">
        <f t="shared" si="83"/>
        <v>11</v>
      </c>
    </row>
    <row r="1292" spans="1:11">
      <c r="A1292" s="11">
        <v>1291</v>
      </c>
      <c r="B1292" s="7" t="s">
        <v>232</v>
      </c>
      <c r="C1292" s="7">
        <v>91968081217</v>
      </c>
      <c r="D1292" s="7">
        <v>2</v>
      </c>
      <c r="E1292" s="12">
        <v>44435</v>
      </c>
      <c r="F1292" s="7" t="s">
        <v>11</v>
      </c>
      <c r="G1292" s="7" t="s">
        <v>30</v>
      </c>
      <c r="H1292" s="13">
        <f t="shared" si="80"/>
        <v>45</v>
      </c>
      <c r="I1292" s="7" t="str">
        <f t="shared" si="81"/>
        <v>Sul</v>
      </c>
      <c r="J1292" s="7" t="str">
        <f t="shared" si="82"/>
        <v>PA</v>
      </c>
      <c r="K1292" t="str">
        <f t="shared" si="83"/>
        <v>91</v>
      </c>
    </row>
    <row r="1293" spans="1:11">
      <c r="A1293" s="11">
        <v>1292</v>
      </c>
      <c r="B1293" s="7" t="s">
        <v>90</v>
      </c>
      <c r="C1293" s="7">
        <v>71964056839</v>
      </c>
      <c r="D1293" s="7">
        <v>1</v>
      </c>
      <c r="E1293" s="12">
        <v>44435</v>
      </c>
      <c r="F1293" s="7" t="s">
        <v>16</v>
      </c>
      <c r="G1293" s="7" t="s">
        <v>34</v>
      </c>
      <c r="H1293" s="13">
        <f t="shared" si="80"/>
        <v>120</v>
      </c>
      <c r="I1293" s="7" t="str">
        <f t="shared" si="81"/>
        <v>Norte</v>
      </c>
      <c r="J1293" s="7" t="str">
        <f t="shared" si="82"/>
        <v>BA</v>
      </c>
      <c r="K1293" t="str">
        <f t="shared" si="83"/>
        <v>71</v>
      </c>
    </row>
    <row r="1294" spans="1:11">
      <c r="A1294" s="11">
        <v>1293</v>
      </c>
      <c r="B1294" s="7" t="s">
        <v>353</v>
      </c>
      <c r="C1294" s="7">
        <v>62998664493</v>
      </c>
      <c r="D1294" s="7">
        <v>1</v>
      </c>
      <c r="E1294" s="12">
        <v>44435</v>
      </c>
      <c r="F1294" s="7" t="s">
        <v>16</v>
      </c>
      <c r="G1294" s="7" t="s">
        <v>19</v>
      </c>
      <c r="H1294" s="13">
        <f t="shared" si="80"/>
        <v>120</v>
      </c>
      <c r="I1294" s="7" t="str">
        <f t="shared" si="81"/>
        <v>Norte</v>
      </c>
      <c r="J1294" s="7" t="str">
        <f t="shared" si="82"/>
        <v>GO</v>
      </c>
      <c r="K1294" t="str">
        <f t="shared" si="83"/>
        <v>62</v>
      </c>
    </row>
    <row r="1295" spans="1:11">
      <c r="A1295" s="11">
        <v>1294</v>
      </c>
      <c r="B1295" s="7" t="s">
        <v>181</v>
      </c>
      <c r="C1295" s="7">
        <v>31987543937</v>
      </c>
      <c r="D1295" s="7">
        <v>7</v>
      </c>
      <c r="E1295" s="12">
        <v>44435</v>
      </c>
      <c r="F1295" s="7" t="s">
        <v>18</v>
      </c>
      <c r="G1295" s="7" t="s">
        <v>34</v>
      </c>
      <c r="H1295" s="13">
        <f t="shared" si="80"/>
        <v>315</v>
      </c>
      <c r="I1295" s="7" t="str">
        <f t="shared" si="81"/>
        <v>Norte</v>
      </c>
      <c r="J1295" s="7" t="str">
        <f t="shared" si="82"/>
        <v>MG</v>
      </c>
      <c r="K1295" t="str">
        <f t="shared" si="83"/>
        <v>31</v>
      </c>
    </row>
    <row r="1296" spans="1:11">
      <c r="A1296" s="11">
        <v>1295</v>
      </c>
      <c r="B1296" s="7" t="s">
        <v>131</v>
      </c>
      <c r="C1296" s="7">
        <v>91965250561</v>
      </c>
      <c r="D1296" s="7">
        <v>4</v>
      </c>
      <c r="E1296" s="12">
        <v>44435</v>
      </c>
      <c r="F1296" s="7" t="s">
        <v>63</v>
      </c>
      <c r="G1296" s="7" t="s">
        <v>30</v>
      </c>
      <c r="H1296" s="13">
        <f t="shared" si="80"/>
        <v>360</v>
      </c>
      <c r="I1296" s="7" t="str">
        <f t="shared" si="81"/>
        <v>Sul</v>
      </c>
      <c r="J1296" s="7" t="str">
        <f t="shared" si="82"/>
        <v>PA</v>
      </c>
      <c r="K1296" t="str">
        <f t="shared" si="83"/>
        <v>91</v>
      </c>
    </row>
    <row r="1297" spans="1:11">
      <c r="A1297" s="11">
        <v>1296</v>
      </c>
      <c r="B1297" s="7" t="s">
        <v>540</v>
      </c>
      <c r="C1297" s="7">
        <v>81993831579</v>
      </c>
      <c r="D1297" s="7">
        <v>2</v>
      </c>
      <c r="E1297" s="12">
        <v>44436</v>
      </c>
      <c r="F1297" s="7" t="s">
        <v>14</v>
      </c>
      <c r="G1297" s="7" t="s">
        <v>34</v>
      </c>
      <c r="H1297" s="13">
        <f t="shared" si="80"/>
        <v>162</v>
      </c>
      <c r="I1297" s="7" t="str">
        <f t="shared" si="81"/>
        <v>Norte</v>
      </c>
      <c r="J1297" s="7" t="str">
        <f t="shared" si="82"/>
        <v>PE</v>
      </c>
      <c r="K1297" t="str">
        <f t="shared" si="83"/>
        <v>81</v>
      </c>
    </row>
    <row r="1298" spans="1:11">
      <c r="A1298" s="11">
        <v>1297</v>
      </c>
      <c r="B1298" s="7" t="s">
        <v>216</v>
      </c>
      <c r="C1298" s="7">
        <v>41994913140</v>
      </c>
      <c r="D1298" s="7">
        <v>3</v>
      </c>
      <c r="E1298" s="12">
        <v>44436</v>
      </c>
      <c r="F1298" s="7" t="s">
        <v>16</v>
      </c>
      <c r="G1298" s="7" t="s">
        <v>12</v>
      </c>
      <c r="H1298" s="13">
        <f t="shared" si="80"/>
        <v>324</v>
      </c>
      <c r="I1298" s="7" t="str">
        <f t="shared" si="81"/>
        <v>Norte</v>
      </c>
      <c r="J1298" s="7" t="str">
        <f t="shared" si="82"/>
        <v>PR</v>
      </c>
      <c r="K1298" t="str">
        <f t="shared" si="83"/>
        <v>41</v>
      </c>
    </row>
    <row r="1299" spans="1:11">
      <c r="A1299" s="11">
        <v>1298</v>
      </c>
      <c r="B1299" s="7" t="s">
        <v>225</v>
      </c>
      <c r="C1299" s="7">
        <v>19983587461</v>
      </c>
      <c r="D1299" s="7">
        <v>4</v>
      </c>
      <c r="E1299" s="12">
        <v>44436</v>
      </c>
      <c r="F1299" s="7" t="s">
        <v>18</v>
      </c>
      <c r="G1299" s="7" t="s">
        <v>30</v>
      </c>
      <c r="H1299" s="13">
        <f t="shared" si="80"/>
        <v>180</v>
      </c>
      <c r="I1299" s="7" t="str">
        <f t="shared" si="81"/>
        <v>Norte</v>
      </c>
      <c r="J1299" s="7" t="str">
        <f t="shared" si="82"/>
        <v>SP</v>
      </c>
      <c r="K1299" t="str">
        <f t="shared" si="83"/>
        <v>19</v>
      </c>
    </row>
    <row r="1300" spans="1:11">
      <c r="A1300" s="11">
        <v>1299</v>
      </c>
      <c r="B1300" s="7" t="s">
        <v>199</v>
      </c>
      <c r="C1300" s="7">
        <v>51964486665</v>
      </c>
      <c r="D1300" s="7">
        <v>1</v>
      </c>
      <c r="E1300" s="12">
        <v>44436</v>
      </c>
      <c r="F1300" s="7" t="s">
        <v>63</v>
      </c>
      <c r="G1300" s="7" t="s">
        <v>21</v>
      </c>
      <c r="H1300" s="13">
        <f t="shared" si="80"/>
        <v>100</v>
      </c>
      <c r="I1300" s="7" t="str">
        <f t="shared" si="81"/>
        <v>Sul</v>
      </c>
      <c r="J1300" s="7" t="str">
        <f t="shared" si="82"/>
        <v>RS</v>
      </c>
      <c r="K1300" t="str">
        <f t="shared" si="83"/>
        <v>51</v>
      </c>
    </row>
    <row r="1301" spans="1:11">
      <c r="A1301" s="11">
        <v>1300</v>
      </c>
      <c r="B1301" s="7" t="s">
        <v>259</v>
      </c>
      <c r="C1301" s="7">
        <v>11985382013</v>
      </c>
      <c r="D1301" s="7">
        <v>3</v>
      </c>
      <c r="E1301" s="12">
        <v>44437</v>
      </c>
      <c r="F1301" s="7" t="s">
        <v>11</v>
      </c>
      <c r="G1301" s="7" t="s">
        <v>12</v>
      </c>
      <c r="H1301" s="13">
        <f t="shared" si="80"/>
        <v>67.5</v>
      </c>
      <c r="I1301" s="7" t="str">
        <f t="shared" si="81"/>
        <v>Sul</v>
      </c>
      <c r="J1301" s="7" t="str">
        <f t="shared" si="82"/>
        <v>SP</v>
      </c>
      <c r="K1301" t="str">
        <f t="shared" si="83"/>
        <v>11</v>
      </c>
    </row>
    <row r="1302" spans="1:11">
      <c r="A1302" s="11">
        <v>1301</v>
      </c>
      <c r="B1302" s="7" t="s">
        <v>149</v>
      </c>
      <c r="C1302" s="7">
        <v>11966688193</v>
      </c>
      <c r="D1302" s="7">
        <v>1</v>
      </c>
      <c r="E1302" s="12">
        <v>44437</v>
      </c>
      <c r="F1302" s="7" t="s">
        <v>11</v>
      </c>
      <c r="G1302" s="7" t="s">
        <v>34</v>
      </c>
      <c r="H1302" s="13">
        <f t="shared" si="80"/>
        <v>25</v>
      </c>
      <c r="I1302" s="7" t="str">
        <f t="shared" si="81"/>
        <v>Sul</v>
      </c>
      <c r="J1302" s="7" t="str">
        <f t="shared" si="82"/>
        <v>SP</v>
      </c>
      <c r="K1302" t="str">
        <f t="shared" si="83"/>
        <v>11</v>
      </c>
    </row>
    <row r="1303" spans="1:11">
      <c r="A1303" s="11">
        <v>1302</v>
      </c>
      <c r="B1303" s="7" t="s">
        <v>238</v>
      </c>
      <c r="C1303" s="7">
        <v>41981965845</v>
      </c>
      <c r="D1303" s="7">
        <v>3</v>
      </c>
      <c r="E1303" s="12">
        <v>44437</v>
      </c>
      <c r="F1303" s="7" t="s">
        <v>11</v>
      </c>
      <c r="G1303" s="7" t="s">
        <v>34</v>
      </c>
      <c r="H1303" s="13">
        <f t="shared" si="80"/>
        <v>67.5</v>
      </c>
      <c r="I1303" s="7" t="str">
        <f t="shared" si="81"/>
        <v>Sul</v>
      </c>
      <c r="J1303" s="7" t="str">
        <f t="shared" si="82"/>
        <v>PR</v>
      </c>
      <c r="K1303" t="str">
        <f t="shared" si="83"/>
        <v>41</v>
      </c>
    </row>
    <row r="1304" spans="1:11">
      <c r="A1304" s="11">
        <v>1303</v>
      </c>
      <c r="B1304" s="7" t="s">
        <v>102</v>
      </c>
      <c r="C1304" s="7">
        <v>11969715972</v>
      </c>
      <c r="D1304" s="7">
        <v>3</v>
      </c>
      <c r="E1304" s="12">
        <v>44437</v>
      </c>
      <c r="F1304" s="7" t="s">
        <v>11</v>
      </c>
      <c r="G1304" s="7" t="s">
        <v>12</v>
      </c>
      <c r="H1304" s="13">
        <f t="shared" si="80"/>
        <v>67.5</v>
      </c>
      <c r="I1304" s="7" t="str">
        <f t="shared" si="81"/>
        <v>Sul</v>
      </c>
      <c r="J1304" s="7" t="str">
        <f t="shared" si="82"/>
        <v>SP</v>
      </c>
      <c r="K1304" t="str">
        <f t="shared" si="83"/>
        <v>11</v>
      </c>
    </row>
    <row r="1305" spans="1:11">
      <c r="A1305" s="11">
        <v>1304</v>
      </c>
      <c r="B1305" s="7" t="s">
        <v>541</v>
      </c>
      <c r="C1305" s="7">
        <v>81984110780</v>
      </c>
      <c r="D1305" s="7">
        <v>3</v>
      </c>
      <c r="E1305" s="12">
        <v>44437</v>
      </c>
      <c r="F1305" s="7" t="s">
        <v>14</v>
      </c>
      <c r="G1305" s="7" t="s">
        <v>34</v>
      </c>
      <c r="H1305" s="13">
        <f t="shared" si="80"/>
        <v>243</v>
      </c>
      <c r="I1305" s="7" t="str">
        <f t="shared" si="81"/>
        <v>Norte</v>
      </c>
      <c r="J1305" s="7" t="str">
        <f t="shared" si="82"/>
        <v>PE</v>
      </c>
      <c r="K1305" t="str">
        <f t="shared" si="83"/>
        <v>81</v>
      </c>
    </row>
    <row r="1306" spans="1:11">
      <c r="A1306" s="11">
        <v>1305</v>
      </c>
      <c r="B1306" s="7" t="s">
        <v>415</v>
      </c>
      <c r="C1306" s="7">
        <v>11973842709</v>
      </c>
      <c r="D1306" s="7">
        <v>1</v>
      </c>
      <c r="E1306" s="12">
        <v>44437</v>
      </c>
      <c r="F1306" s="7" t="s">
        <v>16</v>
      </c>
      <c r="G1306" s="7" t="s">
        <v>19</v>
      </c>
      <c r="H1306" s="13">
        <f t="shared" si="80"/>
        <v>120</v>
      </c>
      <c r="I1306" s="7" t="str">
        <f t="shared" si="81"/>
        <v>Norte</v>
      </c>
      <c r="J1306" s="7" t="str">
        <f t="shared" si="82"/>
        <v>SP</v>
      </c>
      <c r="K1306" t="str">
        <f t="shared" si="83"/>
        <v>11</v>
      </c>
    </row>
    <row r="1307" spans="1:11">
      <c r="A1307" s="11">
        <v>1306</v>
      </c>
      <c r="B1307" s="7" t="s">
        <v>17</v>
      </c>
      <c r="C1307" s="7">
        <v>41981778787</v>
      </c>
      <c r="D1307" s="7">
        <v>1</v>
      </c>
      <c r="E1307" s="12">
        <v>44437</v>
      </c>
      <c r="F1307" s="7" t="s">
        <v>16</v>
      </c>
      <c r="G1307" s="7" t="s">
        <v>19</v>
      </c>
      <c r="H1307" s="13">
        <f t="shared" si="80"/>
        <v>120</v>
      </c>
      <c r="I1307" s="7" t="str">
        <f t="shared" si="81"/>
        <v>Norte</v>
      </c>
      <c r="J1307" s="7" t="str">
        <f t="shared" si="82"/>
        <v>PR</v>
      </c>
      <c r="K1307" t="str">
        <f t="shared" si="83"/>
        <v>41</v>
      </c>
    </row>
    <row r="1308" spans="1:11">
      <c r="A1308" s="11">
        <v>1307</v>
      </c>
      <c r="B1308" s="7" t="s">
        <v>232</v>
      </c>
      <c r="C1308" s="7">
        <v>21998945249</v>
      </c>
      <c r="D1308" s="7">
        <v>2</v>
      </c>
      <c r="E1308" s="12">
        <v>44437</v>
      </c>
      <c r="F1308" s="7" t="s">
        <v>63</v>
      </c>
      <c r="G1308" s="7" t="s">
        <v>19</v>
      </c>
      <c r="H1308" s="13">
        <f t="shared" si="80"/>
        <v>180</v>
      </c>
      <c r="I1308" s="7" t="str">
        <f t="shared" si="81"/>
        <v>Sul</v>
      </c>
      <c r="J1308" s="7" t="str">
        <f t="shared" si="82"/>
        <v>RJ</v>
      </c>
      <c r="K1308" t="str">
        <f t="shared" si="83"/>
        <v>21</v>
      </c>
    </row>
    <row r="1309" spans="1:11">
      <c r="A1309" s="11">
        <v>1308</v>
      </c>
      <c r="B1309" s="7" t="s">
        <v>15</v>
      </c>
      <c r="C1309" s="7">
        <v>21999459688</v>
      </c>
      <c r="D1309" s="7">
        <v>4</v>
      </c>
      <c r="E1309" s="12">
        <v>44437</v>
      </c>
      <c r="F1309" s="7" t="s">
        <v>23</v>
      </c>
      <c r="G1309" s="7" t="s">
        <v>28</v>
      </c>
      <c r="H1309" s="13">
        <f t="shared" si="80"/>
        <v>324</v>
      </c>
      <c r="I1309" s="7" t="str">
        <f t="shared" si="81"/>
        <v>Sul</v>
      </c>
      <c r="J1309" s="7" t="str">
        <f t="shared" si="82"/>
        <v>RJ</v>
      </c>
      <c r="K1309" t="str">
        <f t="shared" si="83"/>
        <v>21</v>
      </c>
    </row>
    <row r="1310" spans="1:11">
      <c r="A1310" s="11">
        <v>1309</v>
      </c>
      <c r="B1310" s="7" t="s">
        <v>70</v>
      </c>
      <c r="C1310" s="7">
        <v>91969083418</v>
      </c>
      <c r="D1310" s="7">
        <v>3</v>
      </c>
      <c r="E1310" s="12">
        <v>44437</v>
      </c>
      <c r="F1310" s="7" t="s">
        <v>14</v>
      </c>
      <c r="G1310" s="7" t="s">
        <v>19</v>
      </c>
      <c r="H1310" s="13">
        <f t="shared" si="80"/>
        <v>243</v>
      </c>
      <c r="I1310" s="7" t="str">
        <f t="shared" si="81"/>
        <v>Norte</v>
      </c>
      <c r="J1310" s="7" t="str">
        <f t="shared" si="82"/>
        <v>PA</v>
      </c>
      <c r="K1310" t="str">
        <f t="shared" si="83"/>
        <v>91</v>
      </c>
    </row>
    <row r="1311" spans="1:11">
      <c r="A1311" s="11">
        <v>1310</v>
      </c>
      <c r="B1311" s="7" t="s">
        <v>95</v>
      </c>
      <c r="C1311" s="7">
        <v>81989480696</v>
      </c>
      <c r="D1311" s="7">
        <v>3</v>
      </c>
      <c r="E1311" s="12">
        <v>44437</v>
      </c>
      <c r="F1311" s="7" t="s">
        <v>44</v>
      </c>
      <c r="G1311" s="7" t="s">
        <v>19</v>
      </c>
      <c r="H1311" s="13">
        <f t="shared" si="80"/>
        <v>135</v>
      </c>
      <c r="I1311" s="7" t="str">
        <f t="shared" si="81"/>
        <v>Sul</v>
      </c>
      <c r="J1311" s="7" t="str">
        <f t="shared" si="82"/>
        <v>PE</v>
      </c>
      <c r="K1311" t="str">
        <f t="shared" si="83"/>
        <v>81</v>
      </c>
    </row>
    <row r="1312" spans="1:11">
      <c r="A1312" s="11">
        <v>1311</v>
      </c>
      <c r="B1312" s="7" t="s">
        <v>542</v>
      </c>
      <c r="C1312" s="7">
        <v>35984327700</v>
      </c>
      <c r="D1312" s="7">
        <v>3</v>
      </c>
      <c r="E1312" s="12">
        <v>44437</v>
      </c>
      <c r="F1312" s="7" t="s">
        <v>44</v>
      </c>
      <c r="G1312" s="7" t="s">
        <v>12</v>
      </c>
      <c r="H1312" s="13">
        <f t="shared" si="80"/>
        <v>135</v>
      </c>
      <c r="I1312" s="7" t="str">
        <f t="shared" si="81"/>
        <v>Sul</v>
      </c>
      <c r="J1312" s="7" t="str">
        <f t="shared" si="82"/>
        <v>MG</v>
      </c>
      <c r="K1312" t="str">
        <f t="shared" si="83"/>
        <v>35</v>
      </c>
    </row>
    <row r="1313" spans="1:11">
      <c r="A1313" s="11">
        <v>1312</v>
      </c>
      <c r="B1313" s="7" t="s">
        <v>105</v>
      </c>
      <c r="C1313" s="7">
        <v>51986526034</v>
      </c>
      <c r="D1313" s="7">
        <v>3</v>
      </c>
      <c r="E1313" s="12">
        <v>44438</v>
      </c>
      <c r="F1313" s="7" t="s">
        <v>11</v>
      </c>
      <c r="G1313" s="7" t="s">
        <v>12</v>
      </c>
      <c r="H1313" s="13">
        <f t="shared" si="80"/>
        <v>67.5</v>
      </c>
      <c r="I1313" s="7" t="str">
        <f t="shared" si="81"/>
        <v>Sul</v>
      </c>
      <c r="J1313" s="7" t="str">
        <f t="shared" si="82"/>
        <v>RS</v>
      </c>
      <c r="K1313" t="str">
        <f t="shared" si="83"/>
        <v>51</v>
      </c>
    </row>
    <row r="1314" spans="1:11">
      <c r="A1314" s="11">
        <v>1313</v>
      </c>
      <c r="B1314" s="7" t="s">
        <v>543</v>
      </c>
      <c r="C1314" s="7">
        <v>81985676038</v>
      </c>
      <c r="D1314" s="7">
        <v>3</v>
      </c>
      <c r="E1314" s="12">
        <v>44438</v>
      </c>
      <c r="F1314" s="7" t="s">
        <v>18</v>
      </c>
      <c r="G1314" s="7" t="s">
        <v>12</v>
      </c>
      <c r="H1314" s="13">
        <f t="shared" si="80"/>
        <v>135</v>
      </c>
      <c r="I1314" s="7" t="str">
        <f t="shared" si="81"/>
        <v>Norte</v>
      </c>
      <c r="J1314" s="7" t="str">
        <f t="shared" si="82"/>
        <v>PE</v>
      </c>
      <c r="K1314" t="str">
        <f t="shared" si="83"/>
        <v>81</v>
      </c>
    </row>
    <row r="1315" spans="1:11">
      <c r="A1315" s="11">
        <v>1314</v>
      </c>
      <c r="B1315" s="7" t="s">
        <v>46</v>
      </c>
      <c r="C1315" s="7">
        <v>41971790095</v>
      </c>
      <c r="D1315" s="7">
        <v>2</v>
      </c>
      <c r="E1315" s="12">
        <v>44438</v>
      </c>
      <c r="F1315" s="7" t="s">
        <v>16</v>
      </c>
      <c r="G1315" s="7" t="s">
        <v>12</v>
      </c>
      <c r="H1315" s="13">
        <f t="shared" si="80"/>
        <v>216</v>
      </c>
      <c r="I1315" s="7" t="str">
        <f t="shared" si="81"/>
        <v>Norte</v>
      </c>
      <c r="J1315" s="7" t="str">
        <f t="shared" si="82"/>
        <v>PR</v>
      </c>
      <c r="K1315" t="str">
        <f t="shared" si="83"/>
        <v>41</v>
      </c>
    </row>
    <row r="1316" spans="1:11">
      <c r="A1316" s="11">
        <v>1315</v>
      </c>
      <c r="B1316" s="7" t="s">
        <v>61</v>
      </c>
      <c r="C1316" s="7">
        <v>81979028180</v>
      </c>
      <c r="D1316" s="7">
        <v>2</v>
      </c>
      <c r="E1316" s="12">
        <v>44438</v>
      </c>
      <c r="F1316" s="7" t="s">
        <v>14</v>
      </c>
      <c r="G1316" s="7" t="s">
        <v>34</v>
      </c>
      <c r="H1316" s="13">
        <f t="shared" si="80"/>
        <v>162</v>
      </c>
      <c r="I1316" s="7" t="str">
        <f t="shared" si="81"/>
        <v>Norte</v>
      </c>
      <c r="J1316" s="7" t="str">
        <f t="shared" si="82"/>
        <v>PE</v>
      </c>
      <c r="K1316" t="str">
        <f t="shared" si="83"/>
        <v>81</v>
      </c>
    </row>
    <row r="1317" spans="1:11">
      <c r="A1317" s="11">
        <v>1316</v>
      </c>
      <c r="B1317" s="7" t="s">
        <v>48</v>
      </c>
      <c r="C1317" s="7">
        <v>21987500208</v>
      </c>
      <c r="D1317" s="7">
        <v>3</v>
      </c>
      <c r="E1317" s="12">
        <v>44438</v>
      </c>
      <c r="F1317" s="7" t="s">
        <v>14</v>
      </c>
      <c r="G1317" s="7" t="s">
        <v>30</v>
      </c>
      <c r="H1317" s="13">
        <f t="shared" si="80"/>
        <v>243</v>
      </c>
      <c r="I1317" s="7" t="str">
        <f t="shared" si="81"/>
        <v>Norte</v>
      </c>
      <c r="J1317" s="7" t="str">
        <f t="shared" si="82"/>
        <v>RJ</v>
      </c>
      <c r="K1317" t="str">
        <f t="shared" si="83"/>
        <v>21</v>
      </c>
    </row>
    <row r="1318" spans="1:11">
      <c r="A1318" s="11">
        <v>1317</v>
      </c>
      <c r="B1318" s="7" t="s">
        <v>169</v>
      </c>
      <c r="C1318" s="7">
        <v>91971031182</v>
      </c>
      <c r="D1318" s="7">
        <v>3</v>
      </c>
      <c r="E1318" s="12">
        <v>44438</v>
      </c>
      <c r="F1318" s="7" t="s">
        <v>14</v>
      </c>
      <c r="G1318" s="7" t="s">
        <v>12</v>
      </c>
      <c r="H1318" s="13">
        <f t="shared" si="80"/>
        <v>243</v>
      </c>
      <c r="I1318" s="7" t="str">
        <f t="shared" si="81"/>
        <v>Norte</v>
      </c>
      <c r="J1318" s="7" t="str">
        <f t="shared" si="82"/>
        <v>PA</v>
      </c>
      <c r="K1318" t="str">
        <f t="shared" si="83"/>
        <v>91</v>
      </c>
    </row>
    <row r="1319" spans="1:11">
      <c r="A1319" s="11">
        <v>1318</v>
      </c>
      <c r="B1319" s="7" t="s">
        <v>56</v>
      </c>
      <c r="C1319" s="7">
        <v>21999850807</v>
      </c>
      <c r="D1319" s="7">
        <v>3</v>
      </c>
      <c r="E1319" s="12">
        <v>44438</v>
      </c>
      <c r="F1319" s="7" t="s">
        <v>23</v>
      </c>
      <c r="G1319" s="7" t="s">
        <v>28</v>
      </c>
      <c r="H1319" s="13">
        <f t="shared" si="80"/>
        <v>243</v>
      </c>
      <c r="I1319" s="7" t="str">
        <f t="shared" si="81"/>
        <v>Sul</v>
      </c>
      <c r="J1319" s="7" t="str">
        <f t="shared" si="82"/>
        <v>RJ</v>
      </c>
      <c r="K1319" t="str">
        <f t="shared" si="83"/>
        <v>21</v>
      </c>
    </row>
    <row r="1320" spans="1:11">
      <c r="A1320" s="11">
        <v>1319</v>
      </c>
      <c r="B1320" s="7" t="s">
        <v>544</v>
      </c>
      <c r="C1320" s="7">
        <v>21971293662</v>
      </c>
      <c r="D1320" s="7">
        <v>2</v>
      </c>
      <c r="E1320" s="12">
        <v>44438</v>
      </c>
      <c r="F1320" s="7" t="s">
        <v>25</v>
      </c>
      <c r="G1320" s="7" t="s">
        <v>28</v>
      </c>
      <c r="H1320" s="13">
        <f t="shared" si="80"/>
        <v>63</v>
      </c>
      <c r="I1320" s="7" t="str">
        <f t="shared" si="81"/>
        <v>Norte</v>
      </c>
      <c r="J1320" s="7" t="str">
        <f t="shared" si="82"/>
        <v>RJ</v>
      </c>
      <c r="K1320" t="str">
        <f t="shared" si="83"/>
        <v>21</v>
      </c>
    </row>
    <row r="1321" spans="1:11">
      <c r="A1321" s="11">
        <v>1320</v>
      </c>
      <c r="B1321" s="7" t="s">
        <v>345</v>
      </c>
      <c r="C1321" s="7">
        <v>41987504999</v>
      </c>
      <c r="D1321" s="7">
        <v>2</v>
      </c>
      <c r="E1321" s="12">
        <v>44438</v>
      </c>
      <c r="F1321" s="7" t="s">
        <v>14</v>
      </c>
      <c r="G1321" s="7" t="s">
        <v>19</v>
      </c>
      <c r="H1321" s="13">
        <f t="shared" si="80"/>
        <v>162</v>
      </c>
      <c r="I1321" s="7" t="str">
        <f t="shared" si="81"/>
        <v>Norte</v>
      </c>
      <c r="J1321" s="7" t="str">
        <f t="shared" si="82"/>
        <v>PR</v>
      </c>
      <c r="K1321" t="str">
        <f t="shared" si="83"/>
        <v>41</v>
      </c>
    </row>
    <row r="1322" spans="1:11">
      <c r="A1322" s="11">
        <v>1321</v>
      </c>
      <c r="B1322" s="7" t="s">
        <v>47</v>
      </c>
      <c r="C1322" s="7">
        <v>11971860055</v>
      </c>
      <c r="D1322" s="7">
        <v>10</v>
      </c>
      <c r="E1322" s="12">
        <v>44439</v>
      </c>
      <c r="F1322" s="7" t="s">
        <v>18</v>
      </c>
      <c r="G1322" s="7" t="s">
        <v>12</v>
      </c>
      <c r="H1322" s="13">
        <f t="shared" si="80"/>
        <v>450</v>
      </c>
      <c r="I1322" s="7" t="str">
        <f t="shared" si="81"/>
        <v>Norte</v>
      </c>
      <c r="J1322" s="7" t="str">
        <f t="shared" si="82"/>
        <v>SP</v>
      </c>
      <c r="K1322" t="str">
        <f t="shared" si="83"/>
        <v>11</v>
      </c>
    </row>
    <row r="1323" spans="1:11">
      <c r="A1323" s="11">
        <v>1322</v>
      </c>
      <c r="B1323" s="7" t="s">
        <v>105</v>
      </c>
      <c r="C1323" s="7">
        <v>21998388920</v>
      </c>
      <c r="D1323" s="7">
        <v>2</v>
      </c>
      <c r="E1323" s="12">
        <v>44439</v>
      </c>
      <c r="F1323" s="7" t="s">
        <v>63</v>
      </c>
      <c r="G1323" s="7" t="s">
        <v>21</v>
      </c>
      <c r="H1323" s="13">
        <f t="shared" si="80"/>
        <v>180</v>
      </c>
      <c r="I1323" s="7" t="str">
        <f t="shared" si="81"/>
        <v>Sul</v>
      </c>
      <c r="J1323" s="7" t="str">
        <f t="shared" si="82"/>
        <v>RJ</v>
      </c>
      <c r="K1323" t="str">
        <f t="shared" si="83"/>
        <v>21</v>
      </c>
    </row>
    <row r="1324" spans="1:11">
      <c r="A1324" s="11">
        <v>1323</v>
      </c>
      <c r="B1324" s="7" t="s">
        <v>120</v>
      </c>
      <c r="C1324" s="7">
        <v>21999936518</v>
      </c>
      <c r="D1324" s="7">
        <v>1</v>
      </c>
      <c r="E1324" s="12">
        <v>44439</v>
      </c>
      <c r="F1324" s="7" t="s">
        <v>11</v>
      </c>
      <c r="G1324" s="7" t="s">
        <v>21</v>
      </c>
      <c r="H1324" s="13">
        <f t="shared" si="80"/>
        <v>25</v>
      </c>
      <c r="I1324" s="7" t="str">
        <f t="shared" si="81"/>
        <v>Sul</v>
      </c>
      <c r="J1324" s="7" t="str">
        <f t="shared" si="82"/>
        <v>RJ</v>
      </c>
      <c r="K1324" t="str">
        <f t="shared" si="83"/>
        <v>21</v>
      </c>
    </row>
    <row r="1325" spans="1:11">
      <c r="A1325" s="11">
        <v>1324</v>
      </c>
      <c r="B1325" s="7" t="s">
        <v>162</v>
      </c>
      <c r="C1325" s="7">
        <v>51965596255</v>
      </c>
      <c r="D1325" s="7">
        <v>4</v>
      </c>
      <c r="E1325" s="12">
        <v>44439</v>
      </c>
      <c r="F1325" s="7" t="s">
        <v>18</v>
      </c>
      <c r="G1325" s="7" t="s">
        <v>30</v>
      </c>
      <c r="H1325" s="13">
        <f t="shared" si="80"/>
        <v>180</v>
      </c>
      <c r="I1325" s="7" t="str">
        <f t="shared" si="81"/>
        <v>Norte</v>
      </c>
      <c r="J1325" s="7" t="str">
        <f t="shared" si="82"/>
        <v>RS</v>
      </c>
      <c r="K1325" t="str">
        <f t="shared" si="83"/>
        <v>51</v>
      </c>
    </row>
    <row r="1326" spans="1:11">
      <c r="A1326" s="11">
        <v>1325</v>
      </c>
      <c r="B1326" s="7" t="s">
        <v>545</v>
      </c>
      <c r="C1326" s="7">
        <v>31976183577</v>
      </c>
      <c r="D1326" s="7">
        <v>1</v>
      </c>
      <c r="E1326" s="12">
        <v>44439</v>
      </c>
      <c r="F1326" s="7" t="s">
        <v>11</v>
      </c>
      <c r="G1326" s="7" t="s">
        <v>34</v>
      </c>
      <c r="H1326" s="13">
        <f t="shared" si="80"/>
        <v>25</v>
      </c>
      <c r="I1326" s="7" t="str">
        <f t="shared" si="81"/>
        <v>Sul</v>
      </c>
      <c r="J1326" s="7" t="str">
        <f t="shared" si="82"/>
        <v>MG</v>
      </c>
      <c r="K1326" t="str">
        <f t="shared" si="83"/>
        <v>31</v>
      </c>
    </row>
    <row r="1327" spans="1:11">
      <c r="A1327" s="11">
        <v>1326</v>
      </c>
      <c r="B1327" s="7" t="s">
        <v>62</v>
      </c>
      <c r="C1327" s="7">
        <v>21993829524</v>
      </c>
      <c r="D1327" s="7">
        <v>2</v>
      </c>
      <c r="E1327" s="12">
        <v>44439</v>
      </c>
      <c r="F1327" s="7" t="s">
        <v>27</v>
      </c>
      <c r="G1327" s="7" t="s">
        <v>19</v>
      </c>
      <c r="H1327" s="13">
        <f t="shared" si="80"/>
        <v>180</v>
      </c>
      <c r="I1327" s="7" t="str">
        <f t="shared" si="81"/>
        <v>Norte</v>
      </c>
      <c r="J1327" s="7" t="str">
        <f t="shared" si="82"/>
        <v>RJ</v>
      </c>
      <c r="K1327" t="str">
        <f t="shared" si="83"/>
        <v>21</v>
      </c>
    </row>
    <row r="1328" spans="1:11">
      <c r="A1328" s="11">
        <v>1327</v>
      </c>
      <c r="B1328" s="7" t="s">
        <v>229</v>
      </c>
      <c r="C1328" s="7">
        <v>41972925570</v>
      </c>
      <c r="D1328" s="7">
        <v>4</v>
      </c>
      <c r="E1328" s="12">
        <v>44439</v>
      </c>
      <c r="F1328" s="7" t="s">
        <v>11</v>
      </c>
      <c r="G1328" s="7" t="s">
        <v>19</v>
      </c>
      <c r="H1328" s="13">
        <f t="shared" si="80"/>
        <v>90</v>
      </c>
      <c r="I1328" s="7" t="str">
        <f t="shared" si="81"/>
        <v>Sul</v>
      </c>
      <c r="J1328" s="7" t="str">
        <f t="shared" si="82"/>
        <v>PR</v>
      </c>
      <c r="K1328" t="str">
        <f t="shared" si="83"/>
        <v>41</v>
      </c>
    </row>
    <row r="1329" spans="1:11">
      <c r="A1329" s="11">
        <v>1328</v>
      </c>
      <c r="B1329" s="7" t="s">
        <v>229</v>
      </c>
      <c r="C1329" s="7">
        <v>11999684346</v>
      </c>
      <c r="D1329" s="7">
        <v>2</v>
      </c>
      <c r="E1329" s="12">
        <v>44440</v>
      </c>
      <c r="F1329" s="7" t="s">
        <v>18</v>
      </c>
      <c r="G1329" s="7" t="s">
        <v>30</v>
      </c>
      <c r="H1329" s="13">
        <f t="shared" si="80"/>
        <v>90</v>
      </c>
      <c r="I1329" s="7" t="str">
        <f t="shared" si="81"/>
        <v>Norte</v>
      </c>
      <c r="J1329" s="7" t="str">
        <f t="shared" si="82"/>
        <v>SP</v>
      </c>
      <c r="K1329" t="str">
        <f t="shared" si="83"/>
        <v>11</v>
      </c>
    </row>
    <row r="1330" spans="1:11">
      <c r="A1330" s="11">
        <v>1329</v>
      </c>
      <c r="B1330" s="7" t="s">
        <v>51</v>
      </c>
      <c r="C1330" s="7">
        <v>21986488028</v>
      </c>
      <c r="D1330" s="7">
        <v>2</v>
      </c>
      <c r="E1330" s="12">
        <v>44440</v>
      </c>
      <c r="F1330" s="7" t="s">
        <v>55</v>
      </c>
      <c r="G1330" s="7" t="s">
        <v>12</v>
      </c>
      <c r="H1330" s="13">
        <f t="shared" si="80"/>
        <v>45</v>
      </c>
      <c r="I1330" s="7" t="str">
        <f t="shared" si="81"/>
        <v>Norte</v>
      </c>
      <c r="J1330" s="7" t="str">
        <f t="shared" si="82"/>
        <v>RJ</v>
      </c>
      <c r="K1330" t="str">
        <f t="shared" si="83"/>
        <v>21</v>
      </c>
    </row>
    <row r="1331" spans="1:11">
      <c r="A1331" s="11">
        <v>1330</v>
      </c>
      <c r="B1331" s="7" t="s">
        <v>99</v>
      </c>
      <c r="C1331" s="7">
        <v>35999962138</v>
      </c>
      <c r="D1331" s="7">
        <v>4</v>
      </c>
      <c r="E1331" s="12">
        <v>44441</v>
      </c>
      <c r="F1331" s="7" t="s">
        <v>11</v>
      </c>
      <c r="G1331" s="7" t="s">
        <v>30</v>
      </c>
      <c r="H1331" s="13">
        <f t="shared" si="80"/>
        <v>90</v>
      </c>
      <c r="I1331" s="7" t="str">
        <f t="shared" si="81"/>
        <v>Sul</v>
      </c>
      <c r="J1331" s="7" t="str">
        <f t="shared" si="82"/>
        <v>MG</v>
      </c>
      <c r="K1331" t="str">
        <f t="shared" si="83"/>
        <v>35</v>
      </c>
    </row>
    <row r="1332" spans="1:11">
      <c r="A1332" s="11">
        <v>1331</v>
      </c>
      <c r="B1332" s="7" t="s">
        <v>57</v>
      </c>
      <c r="C1332" s="7">
        <v>79988764937</v>
      </c>
      <c r="D1332" s="7">
        <v>4</v>
      </c>
      <c r="E1332" s="12">
        <v>44441</v>
      </c>
      <c r="F1332" s="7" t="s">
        <v>14</v>
      </c>
      <c r="G1332" s="7" t="s">
        <v>12</v>
      </c>
      <c r="H1332" s="13">
        <f t="shared" si="80"/>
        <v>324</v>
      </c>
      <c r="I1332" s="7" t="str">
        <f t="shared" si="81"/>
        <v>Norte</v>
      </c>
      <c r="J1332" s="7" t="str">
        <f t="shared" si="82"/>
        <v>SE</v>
      </c>
      <c r="K1332" t="str">
        <f t="shared" si="83"/>
        <v>79</v>
      </c>
    </row>
    <row r="1333" spans="1:11">
      <c r="A1333" s="11">
        <v>1332</v>
      </c>
      <c r="B1333" s="7" t="s">
        <v>410</v>
      </c>
      <c r="C1333" s="7">
        <v>81992611655</v>
      </c>
      <c r="D1333" s="7">
        <v>2</v>
      </c>
      <c r="E1333" s="12">
        <v>44441</v>
      </c>
      <c r="F1333" s="7" t="s">
        <v>11</v>
      </c>
      <c r="G1333" s="7" t="s">
        <v>19</v>
      </c>
      <c r="H1333" s="13">
        <f t="shared" si="80"/>
        <v>45</v>
      </c>
      <c r="I1333" s="7" t="str">
        <f t="shared" si="81"/>
        <v>Sul</v>
      </c>
      <c r="J1333" s="7" t="str">
        <f t="shared" si="82"/>
        <v>PE</v>
      </c>
      <c r="K1333" t="str">
        <f t="shared" si="83"/>
        <v>81</v>
      </c>
    </row>
    <row r="1334" spans="1:11">
      <c r="A1334" s="11">
        <v>1333</v>
      </c>
      <c r="B1334" s="7" t="s">
        <v>78</v>
      </c>
      <c r="C1334" s="7">
        <v>16999620041</v>
      </c>
      <c r="D1334" s="7">
        <v>2</v>
      </c>
      <c r="E1334" s="12">
        <v>44441</v>
      </c>
      <c r="F1334" s="7" t="s">
        <v>25</v>
      </c>
      <c r="G1334" s="7" t="s">
        <v>19</v>
      </c>
      <c r="H1334" s="13">
        <f t="shared" si="80"/>
        <v>63</v>
      </c>
      <c r="I1334" s="7" t="str">
        <f t="shared" si="81"/>
        <v>Norte</v>
      </c>
      <c r="J1334" s="7" t="str">
        <f t="shared" si="82"/>
        <v>SP</v>
      </c>
      <c r="K1334" t="str">
        <f t="shared" si="83"/>
        <v>16</v>
      </c>
    </row>
    <row r="1335" spans="1:11">
      <c r="A1335" s="11">
        <v>1334</v>
      </c>
      <c r="B1335" s="7" t="s">
        <v>304</v>
      </c>
      <c r="C1335" s="7">
        <v>81965487977</v>
      </c>
      <c r="D1335" s="7">
        <v>2</v>
      </c>
      <c r="E1335" s="12">
        <v>44442</v>
      </c>
      <c r="F1335" s="7" t="s">
        <v>40</v>
      </c>
      <c r="G1335" s="7" t="s">
        <v>21</v>
      </c>
      <c r="H1335" s="13">
        <f t="shared" si="80"/>
        <v>144</v>
      </c>
      <c r="I1335" s="7" t="str">
        <f t="shared" si="81"/>
        <v>Sul</v>
      </c>
      <c r="J1335" s="7" t="str">
        <f t="shared" si="82"/>
        <v>PE</v>
      </c>
      <c r="K1335" t="str">
        <f t="shared" si="83"/>
        <v>81</v>
      </c>
    </row>
    <row r="1336" spans="1:11">
      <c r="A1336" s="11">
        <v>1335</v>
      </c>
      <c r="B1336" s="7" t="s">
        <v>78</v>
      </c>
      <c r="C1336" s="7">
        <v>21997780893</v>
      </c>
      <c r="D1336" s="7">
        <v>6</v>
      </c>
      <c r="E1336" s="12">
        <v>44442</v>
      </c>
      <c r="F1336" s="7" t="s">
        <v>55</v>
      </c>
      <c r="G1336" s="7" t="s">
        <v>19</v>
      </c>
      <c r="H1336" s="13">
        <f t="shared" si="80"/>
        <v>135</v>
      </c>
      <c r="I1336" s="7" t="str">
        <f t="shared" si="81"/>
        <v>Norte</v>
      </c>
      <c r="J1336" s="7" t="str">
        <f t="shared" si="82"/>
        <v>RJ</v>
      </c>
      <c r="K1336" t="str">
        <f t="shared" si="83"/>
        <v>21</v>
      </c>
    </row>
    <row r="1337" spans="1:11">
      <c r="A1337" s="11">
        <v>1336</v>
      </c>
      <c r="B1337" s="7" t="s">
        <v>108</v>
      </c>
      <c r="C1337" s="7">
        <v>21998726030</v>
      </c>
      <c r="D1337" s="7">
        <v>3</v>
      </c>
      <c r="E1337" s="12">
        <v>44443</v>
      </c>
      <c r="F1337" s="7" t="s">
        <v>53</v>
      </c>
      <c r="G1337" s="7" t="s">
        <v>28</v>
      </c>
      <c r="H1337" s="13">
        <f t="shared" si="80"/>
        <v>67.5</v>
      </c>
      <c r="I1337" s="7" t="str">
        <f t="shared" si="81"/>
        <v>Norte</v>
      </c>
      <c r="J1337" s="7" t="str">
        <f t="shared" si="82"/>
        <v>RJ</v>
      </c>
      <c r="K1337" t="str">
        <f t="shared" si="83"/>
        <v>21</v>
      </c>
    </row>
    <row r="1338" spans="1:11">
      <c r="A1338" s="11">
        <v>1337</v>
      </c>
      <c r="B1338" s="7" t="s">
        <v>230</v>
      </c>
      <c r="C1338" s="7">
        <v>91972637674</v>
      </c>
      <c r="D1338" s="7">
        <v>2</v>
      </c>
      <c r="E1338" s="12">
        <v>44444</v>
      </c>
      <c r="F1338" s="7" t="s">
        <v>16</v>
      </c>
      <c r="G1338" s="7" t="s">
        <v>12</v>
      </c>
      <c r="H1338" s="13">
        <f t="shared" si="80"/>
        <v>216</v>
      </c>
      <c r="I1338" s="7" t="str">
        <f t="shared" si="81"/>
        <v>Norte</v>
      </c>
      <c r="J1338" s="7" t="str">
        <f t="shared" si="82"/>
        <v>PA</v>
      </c>
      <c r="K1338" t="str">
        <f t="shared" si="83"/>
        <v>91</v>
      </c>
    </row>
    <row r="1339" spans="1:11">
      <c r="A1339" s="11">
        <v>1338</v>
      </c>
      <c r="B1339" s="7" t="s">
        <v>24</v>
      </c>
      <c r="C1339" s="7">
        <v>11964336446</v>
      </c>
      <c r="D1339" s="7">
        <v>4</v>
      </c>
      <c r="E1339" s="12">
        <v>44444</v>
      </c>
      <c r="F1339" s="7" t="s">
        <v>14</v>
      </c>
      <c r="G1339" s="7" t="s">
        <v>19</v>
      </c>
      <c r="H1339" s="13">
        <f t="shared" si="80"/>
        <v>324</v>
      </c>
      <c r="I1339" s="7" t="str">
        <f t="shared" si="81"/>
        <v>Norte</v>
      </c>
      <c r="J1339" s="7" t="str">
        <f t="shared" si="82"/>
        <v>SP</v>
      </c>
      <c r="K1339" t="str">
        <f t="shared" si="83"/>
        <v>11</v>
      </c>
    </row>
    <row r="1340" spans="1:11">
      <c r="A1340" s="11">
        <v>1339</v>
      </c>
      <c r="B1340" s="7" t="s">
        <v>546</v>
      </c>
      <c r="C1340" s="7">
        <v>11995967894</v>
      </c>
      <c r="D1340" s="7">
        <v>1</v>
      </c>
      <c r="E1340" s="12">
        <v>44444</v>
      </c>
      <c r="F1340" s="7" t="s">
        <v>18</v>
      </c>
      <c r="G1340" s="7" t="s">
        <v>19</v>
      </c>
      <c r="H1340" s="13">
        <f t="shared" si="80"/>
        <v>50</v>
      </c>
      <c r="I1340" s="7" t="str">
        <f t="shared" si="81"/>
        <v>Norte</v>
      </c>
      <c r="J1340" s="7" t="str">
        <f t="shared" si="82"/>
        <v>SP</v>
      </c>
      <c r="K1340" t="str">
        <f t="shared" si="83"/>
        <v>11</v>
      </c>
    </row>
    <row r="1341" spans="1:11">
      <c r="A1341" s="11">
        <v>1340</v>
      </c>
      <c r="B1341" s="7" t="s">
        <v>547</v>
      </c>
      <c r="C1341" s="7">
        <v>51967202288</v>
      </c>
      <c r="D1341" s="7">
        <v>2</v>
      </c>
      <c r="E1341" s="12">
        <v>44447</v>
      </c>
      <c r="F1341" s="7" t="s">
        <v>14</v>
      </c>
      <c r="G1341" s="7" t="s">
        <v>34</v>
      </c>
      <c r="H1341" s="13">
        <f t="shared" si="80"/>
        <v>162</v>
      </c>
      <c r="I1341" s="7" t="str">
        <f t="shared" si="81"/>
        <v>Norte</v>
      </c>
      <c r="J1341" s="7" t="str">
        <f t="shared" si="82"/>
        <v>RS</v>
      </c>
      <c r="K1341" t="str">
        <f t="shared" si="83"/>
        <v>51</v>
      </c>
    </row>
    <row r="1342" spans="1:11">
      <c r="A1342" s="11">
        <v>1341</v>
      </c>
      <c r="B1342" s="7" t="s">
        <v>434</v>
      </c>
      <c r="C1342" s="7">
        <v>21998678889</v>
      </c>
      <c r="D1342" s="7">
        <v>1</v>
      </c>
      <c r="E1342" s="12">
        <v>44447</v>
      </c>
      <c r="F1342" s="7" t="s">
        <v>25</v>
      </c>
      <c r="G1342" s="7" t="s">
        <v>30</v>
      </c>
      <c r="H1342" s="13">
        <f t="shared" si="80"/>
        <v>35</v>
      </c>
      <c r="I1342" s="7" t="str">
        <f t="shared" si="81"/>
        <v>Norte</v>
      </c>
      <c r="J1342" s="7" t="str">
        <f t="shared" si="82"/>
        <v>RJ</v>
      </c>
      <c r="K1342" t="str">
        <f t="shared" si="83"/>
        <v>21</v>
      </c>
    </row>
    <row r="1343" spans="1:11">
      <c r="A1343" s="11">
        <v>1342</v>
      </c>
      <c r="B1343" s="7" t="s">
        <v>50</v>
      </c>
      <c r="C1343" s="7">
        <v>11985382506</v>
      </c>
      <c r="D1343" s="7">
        <v>4</v>
      </c>
      <c r="E1343" s="12">
        <v>44447</v>
      </c>
      <c r="F1343" s="7" t="s">
        <v>36</v>
      </c>
      <c r="G1343" s="7" t="s">
        <v>30</v>
      </c>
      <c r="H1343" s="13">
        <f t="shared" si="80"/>
        <v>90</v>
      </c>
      <c r="I1343" s="7" t="str">
        <f t="shared" si="81"/>
        <v>Norte</v>
      </c>
      <c r="J1343" s="7" t="str">
        <f t="shared" si="82"/>
        <v>SP</v>
      </c>
      <c r="K1343" t="str">
        <f t="shared" si="83"/>
        <v>11</v>
      </c>
    </row>
    <row r="1344" spans="1:11">
      <c r="A1344" s="11">
        <v>1343</v>
      </c>
      <c r="B1344" s="7" t="s">
        <v>61</v>
      </c>
      <c r="C1344" s="7">
        <v>91993201234</v>
      </c>
      <c r="D1344" s="7">
        <v>1</v>
      </c>
      <c r="E1344" s="12">
        <v>44448</v>
      </c>
      <c r="F1344" s="7" t="s">
        <v>14</v>
      </c>
      <c r="G1344" s="7" t="s">
        <v>12</v>
      </c>
      <c r="H1344" s="13">
        <f t="shared" si="80"/>
        <v>90</v>
      </c>
      <c r="I1344" s="7" t="str">
        <f t="shared" si="81"/>
        <v>Norte</v>
      </c>
      <c r="J1344" s="7" t="str">
        <f t="shared" si="82"/>
        <v>PA</v>
      </c>
      <c r="K1344" t="str">
        <f t="shared" si="83"/>
        <v>91</v>
      </c>
    </row>
    <row r="1345" spans="1:11">
      <c r="A1345" s="11">
        <v>1344</v>
      </c>
      <c r="B1345" s="7" t="s">
        <v>70</v>
      </c>
      <c r="C1345" s="7">
        <v>11971748706</v>
      </c>
      <c r="D1345" s="7">
        <v>10</v>
      </c>
      <c r="E1345" s="12">
        <v>44448</v>
      </c>
      <c r="F1345" s="7" t="s">
        <v>16</v>
      </c>
      <c r="G1345" s="7" t="s">
        <v>34</v>
      </c>
      <c r="H1345" s="13">
        <f t="shared" si="80"/>
        <v>1080</v>
      </c>
      <c r="I1345" s="7" t="str">
        <f t="shared" si="81"/>
        <v>Norte</v>
      </c>
      <c r="J1345" s="7" t="str">
        <f t="shared" si="82"/>
        <v>SP</v>
      </c>
      <c r="K1345" t="str">
        <f t="shared" si="83"/>
        <v>11</v>
      </c>
    </row>
    <row r="1346" spans="1:11">
      <c r="A1346" s="11">
        <v>1345</v>
      </c>
      <c r="B1346" s="7" t="s">
        <v>236</v>
      </c>
      <c r="C1346" s="7">
        <v>11945687058</v>
      </c>
      <c r="D1346" s="7">
        <v>1</v>
      </c>
      <c r="E1346" s="12">
        <v>44449</v>
      </c>
      <c r="F1346" s="7" t="s">
        <v>18</v>
      </c>
      <c r="G1346" s="7" t="s">
        <v>28</v>
      </c>
      <c r="H1346" s="13">
        <f t="shared" ref="H1346:H1409" si="84">D1346*VLOOKUP(F1346,tabela_passeio,3,FALSE)*IF(D1346&gt;1,90%,100%)</f>
        <v>50</v>
      </c>
      <c r="I1346" s="7" t="str">
        <f t="shared" ref="I1346:I1409" si="85">VLOOKUP(F1346,tabela_passeio,2,FALSE)</f>
        <v>Norte</v>
      </c>
      <c r="J1346" s="7" t="str">
        <f t="shared" ref="J1346:J1409" si="86">VLOOKUP(LEFT(C1346,2)*1,tabela_DDD,3,FALSE)</f>
        <v>SP</v>
      </c>
      <c r="K1346" t="str">
        <f t="shared" si="83"/>
        <v>11</v>
      </c>
    </row>
    <row r="1347" spans="1:11">
      <c r="A1347" s="11">
        <v>1346</v>
      </c>
      <c r="B1347" s="7" t="s">
        <v>123</v>
      </c>
      <c r="C1347" s="7">
        <v>21972347343</v>
      </c>
      <c r="D1347" s="7">
        <v>3</v>
      </c>
      <c r="E1347" s="12">
        <v>44450</v>
      </c>
      <c r="F1347" s="7" t="s">
        <v>11</v>
      </c>
      <c r="G1347" s="7" t="s">
        <v>19</v>
      </c>
      <c r="H1347" s="13">
        <f t="shared" si="84"/>
        <v>67.5</v>
      </c>
      <c r="I1347" s="7" t="str">
        <f t="shared" si="85"/>
        <v>Sul</v>
      </c>
      <c r="J1347" s="7" t="str">
        <f t="shared" si="86"/>
        <v>RJ</v>
      </c>
      <c r="K1347" t="str">
        <f t="shared" ref="K1347:K1410" si="87">LEFT(C1347,2)</f>
        <v>21</v>
      </c>
    </row>
    <row r="1348" spans="1:11">
      <c r="A1348" s="11">
        <v>1347</v>
      </c>
      <c r="B1348" s="7" t="s">
        <v>62</v>
      </c>
      <c r="C1348" s="7">
        <v>31972186994</v>
      </c>
      <c r="D1348" s="7">
        <v>3</v>
      </c>
      <c r="E1348" s="12">
        <v>44451</v>
      </c>
      <c r="F1348" s="7" t="s">
        <v>18</v>
      </c>
      <c r="G1348" s="7" t="s">
        <v>21</v>
      </c>
      <c r="H1348" s="13">
        <f t="shared" si="84"/>
        <v>135</v>
      </c>
      <c r="I1348" s="7" t="str">
        <f t="shared" si="85"/>
        <v>Norte</v>
      </c>
      <c r="J1348" s="7" t="str">
        <f t="shared" si="86"/>
        <v>MG</v>
      </c>
      <c r="K1348" t="str">
        <f t="shared" si="87"/>
        <v>31</v>
      </c>
    </row>
    <row r="1349" spans="1:11">
      <c r="A1349" s="11">
        <v>1348</v>
      </c>
      <c r="B1349" s="7" t="s">
        <v>70</v>
      </c>
      <c r="C1349" s="7">
        <v>35984041818</v>
      </c>
      <c r="D1349" s="7">
        <v>2</v>
      </c>
      <c r="E1349" s="12">
        <v>44451</v>
      </c>
      <c r="F1349" s="7" t="s">
        <v>36</v>
      </c>
      <c r="G1349" s="7" t="s">
        <v>21</v>
      </c>
      <c r="H1349" s="13">
        <f t="shared" si="84"/>
        <v>45</v>
      </c>
      <c r="I1349" s="7" t="str">
        <f t="shared" si="85"/>
        <v>Norte</v>
      </c>
      <c r="J1349" s="7" t="str">
        <f t="shared" si="86"/>
        <v>MG</v>
      </c>
      <c r="K1349" t="str">
        <f t="shared" si="87"/>
        <v>35</v>
      </c>
    </row>
    <row r="1350" spans="1:11">
      <c r="A1350" s="11">
        <v>1349</v>
      </c>
      <c r="B1350" s="7" t="s">
        <v>162</v>
      </c>
      <c r="C1350" s="7">
        <v>11991141004</v>
      </c>
      <c r="D1350" s="7">
        <v>3</v>
      </c>
      <c r="E1350" s="12">
        <v>44451</v>
      </c>
      <c r="F1350" s="7" t="s">
        <v>25</v>
      </c>
      <c r="G1350" s="7" t="s">
        <v>12</v>
      </c>
      <c r="H1350" s="13">
        <f t="shared" si="84"/>
        <v>94.5</v>
      </c>
      <c r="I1350" s="7" t="str">
        <f t="shared" si="85"/>
        <v>Norte</v>
      </c>
      <c r="J1350" s="7" t="str">
        <f t="shared" si="86"/>
        <v>SP</v>
      </c>
      <c r="K1350" t="str">
        <f t="shared" si="87"/>
        <v>11</v>
      </c>
    </row>
    <row r="1351" spans="1:11">
      <c r="A1351" s="11">
        <v>1350</v>
      </c>
      <c r="B1351" s="7" t="s">
        <v>46</v>
      </c>
      <c r="C1351" s="7">
        <v>81976679144</v>
      </c>
      <c r="D1351" s="7">
        <v>4</v>
      </c>
      <c r="E1351" s="12">
        <v>44452</v>
      </c>
      <c r="F1351" s="7" t="s">
        <v>14</v>
      </c>
      <c r="G1351" s="7" t="s">
        <v>19</v>
      </c>
      <c r="H1351" s="13">
        <f t="shared" si="84"/>
        <v>324</v>
      </c>
      <c r="I1351" s="7" t="str">
        <f t="shared" si="85"/>
        <v>Norte</v>
      </c>
      <c r="J1351" s="7" t="str">
        <f t="shared" si="86"/>
        <v>PE</v>
      </c>
      <c r="K1351" t="str">
        <f t="shared" si="87"/>
        <v>81</v>
      </c>
    </row>
    <row r="1352" spans="1:11">
      <c r="A1352" s="11">
        <v>1351</v>
      </c>
      <c r="B1352" s="7" t="s">
        <v>199</v>
      </c>
      <c r="C1352" s="7">
        <v>51986805867</v>
      </c>
      <c r="D1352" s="7">
        <v>2</v>
      </c>
      <c r="E1352" s="12">
        <v>44452</v>
      </c>
      <c r="F1352" s="7" t="s">
        <v>53</v>
      </c>
      <c r="G1352" s="7" t="s">
        <v>19</v>
      </c>
      <c r="H1352" s="13">
        <f t="shared" si="84"/>
        <v>45</v>
      </c>
      <c r="I1352" s="7" t="str">
        <f t="shared" si="85"/>
        <v>Norte</v>
      </c>
      <c r="J1352" s="7" t="str">
        <f t="shared" si="86"/>
        <v>RS</v>
      </c>
      <c r="K1352" t="str">
        <f t="shared" si="87"/>
        <v>51</v>
      </c>
    </row>
    <row r="1353" spans="1:11">
      <c r="A1353" s="11">
        <v>1352</v>
      </c>
      <c r="B1353" s="7" t="s">
        <v>56</v>
      </c>
      <c r="C1353" s="7">
        <v>71972529275</v>
      </c>
      <c r="D1353" s="7">
        <v>5</v>
      </c>
      <c r="E1353" s="12">
        <v>44452</v>
      </c>
      <c r="F1353" s="7" t="s">
        <v>18</v>
      </c>
      <c r="G1353" s="7" t="s">
        <v>21</v>
      </c>
      <c r="H1353" s="13">
        <f t="shared" si="84"/>
        <v>225</v>
      </c>
      <c r="I1353" s="7" t="str">
        <f t="shared" si="85"/>
        <v>Norte</v>
      </c>
      <c r="J1353" s="7" t="str">
        <f t="shared" si="86"/>
        <v>BA</v>
      </c>
      <c r="K1353" t="str">
        <f t="shared" si="87"/>
        <v>71</v>
      </c>
    </row>
    <row r="1354" spans="1:11">
      <c r="A1354" s="11">
        <v>1353</v>
      </c>
      <c r="B1354" s="7" t="s">
        <v>59</v>
      </c>
      <c r="C1354" s="7">
        <v>31975312138</v>
      </c>
      <c r="D1354" s="7">
        <v>1</v>
      </c>
      <c r="E1354" s="12">
        <v>44453</v>
      </c>
      <c r="F1354" s="7" t="s">
        <v>11</v>
      </c>
      <c r="G1354" s="7" t="s">
        <v>12</v>
      </c>
      <c r="H1354" s="13">
        <f t="shared" si="84"/>
        <v>25</v>
      </c>
      <c r="I1354" s="7" t="str">
        <f t="shared" si="85"/>
        <v>Sul</v>
      </c>
      <c r="J1354" s="7" t="str">
        <f t="shared" si="86"/>
        <v>MG</v>
      </c>
      <c r="K1354" t="str">
        <f t="shared" si="87"/>
        <v>31</v>
      </c>
    </row>
    <row r="1355" spans="1:11">
      <c r="A1355" s="11">
        <v>1354</v>
      </c>
      <c r="B1355" s="7" t="s">
        <v>50</v>
      </c>
      <c r="C1355" s="7">
        <v>41976935171</v>
      </c>
      <c r="D1355" s="7">
        <v>1</v>
      </c>
      <c r="E1355" s="12">
        <v>44453</v>
      </c>
      <c r="F1355" s="7" t="s">
        <v>14</v>
      </c>
      <c r="G1355" s="7" t="s">
        <v>12</v>
      </c>
      <c r="H1355" s="13">
        <f t="shared" si="84"/>
        <v>90</v>
      </c>
      <c r="I1355" s="7" t="str">
        <f t="shared" si="85"/>
        <v>Norte</v>
      </c>
      <c r="J1355" s="7" t="str">
        <f t="shared" si="86"/>
        <v>PR</v>
      </c>
      <c r="K1355" t="str">
        <f t="shared" si="87"/>
        <v>41</v>
      </c>
    </row>
    <row r="1356" spans="1:11">
      <c r="A1356" s="11">
        <v>1355</v>
      </c>
      <c r="B1356" s="7" t="s">
        <v>429</v>
      </c>
      <c r="C1356" s="7">
        <v>31985192974</v>
      </c>
      <c r="D1356" s="7">
        <v>2</v>
      </c>
      <c r="E1356" s="12">
        <v>44453</v>
      </c>
      <c r="F1356" s="7" t="s">
        <v>14</v>
      </c>
      <c r="G1356" s="7" t="s">
        <v>12</v>
      </c>
      <c r="H1356" s="13">
        <f t="shared" si="84"/>
        <v>162</v>
      </c>
      <c r="I1356" s="7" t="str">
        <f t="shared" si="85"/>
        <v>Norte</v>
      </c>
      <c r="J1356" s="7" t="str">
        <f t="shared" si="86"/>
        <v>MG</v>
      </c>
      <c r="K1356" t="str">
        <f t="shared" si="87"/>
        <v>31</v>
      </c>
    </row>
    <row r="1357" spans="1:11">
      <c r="A1357" s="11">
        <v>1356</v>
      </c>
      <c r="B1357" s="7" t="s">
        <v>548</v>
      </c>
      <c r="C1357" s="7">
        <v>31994311342</v>
      </c>
      <c r="D1357" s="7">
        <v>4</v>
      </c>
      <c r="E1357" s="12">
        <v>44453</v>
      </c>
      <c r="F1357" s="7" t="s">
        <v>63</v>
      </c>
      <c r="G1357" s="7" t="s">
        <v>19</v>
      </c>
      <c r="H1357" s="13">
        <f t="shared" si="84"/>
        <v>360</v>
      </c>
      <c r="I1357" s="7" t="str">
        <f t="shared" si="85"/>
        <v>Sul</v>
      </c>
      <c r="J1357" s="7" t="str">
        <f t="shared" si="86"/>
        <v>MG</v>
      </c>
      <c r="K1357" t="str">
        <f t="shared" si="87"/>
        <v>31</v>
      </c>
    </row>
    <row r="1358" spans="1:11">
      <c r="A1358" s="11">
        <v>1357</v>
      </c>
      <c r="B1358" s="7" t="s">
        <v>549</v>
      </c>
      <c r="C1358" s="7">
        <v>81971843939</v>
      </c>
      <c r="D1358" s="7">
        <v>4</v>
      </c>
      <c r="E1358" s="12">
        <v>44453</v>
      </c>
      <c r="F1358" s="7" t="s">
        <v>25</v>
      </c>
      <c r="G1358" s="7" t="s">
        <v>30</v>
      </c>
      <c r="H1358" s="13">
        <f t="shared" si="84"/>
        <v>126</v>
      </c>
      <c r="I1358" s="7" t="str">
        <f t="shared" si="85"/>
        <v>Norte</v>
      </c>
      <c r="J1358" s="7" t="str">
        <f t="shared" si="86"/>
        <v>PE</v>
      </c>
      <c r="K1358" t="str">
        <f t="shared" si="87"/>
        <v>81</v>
      </c>
    </row>
    <row r="1359" spans="1:11">
      <c r="A1359" s="11">
        <v>1358</v>
      </c>
      <c r="B1359" s="7" t="s">
        <v>550</v>
      </c>
      <c r="C1359" s="7">
        <v>21996503821</v>
      </c>
      <c r="D1359" s="7">
        <v>4</v>
      </c>
      <c r="E1359" s="12">
        <v>44453</v>
      </c>
      <c r="F1359" s="7" t="s">
        <v>23</v>
      </c>
      <c r="G1359" s="7" t="s">
        <v>28</v>
      </c>
      <c r="H1359" s="13">
        <f t="shared" si="84"/>
        <v>324</v>
      </c>
      <c r="I1359" s="7" t="str">
        <f t="shared" si="85"/>
        <v>Sul</v>
      </c>
      <c r="J1359" s="7" t="str">
        <f t="shared" si="86"/>
        <v>RJ</v>
      </c>
      <c r="K1359" t="str">
        <f t="shared" si="87"/>
        <v>21</v>
      </c>
    </row>
    <row r="1360" spans="1:11">
      <c r="A1360" s="11">
        <v>1359</v>
      </c>
      <c r="B1360" s="7" t="s">
        <v>232</v>
      </c>
      <c r="C1360" s="7">
        <v>11992228026</v>
      </c>
      <c r="D1360" s="7">
        <v>9</v>
      </c>
      <c r="E1360" s="12">
        <v>44453</v>
      </c>
      <c r="F1360" s="7" t="s">
        <v>40</v>
      </c>
      <c r="G1360" s="7" t="s">
        <v>28</v>
      </c>
      <c r="H1360" s="13">
        <f t="shared" si="84"/>
        <v>648</v>
      </c>
      <c r="I1360" s="7" t="str">
        <f t="shared" si="85"/>
        <v>Sul</v>
      </c>
      <c r="J1360" s="7" t="str">
        <f t="shared" si="86"/>
        <v>SP</v>
      </c>
      <c r="K1360" t="str">
        <f t="shared" si="87"/>
        <v>11</v>
      </c>
    </row>
    <row r="1361" spans="1:11">
      <c r="A1361" s="11">
        <v>1360</v>
      </c>
      <c r="B1361" s="7" t="s">
        <v>70</v>
      </c>
      <c r="C1361" s="7">
        <v>21998478525</v>
      </c>
      <c r="D1361" s="7">
        <v>4</v>
      </c>
      <c r="E1361" s="12">
        <v>44455</v>
      </c>
      <c r="F1361" s="7" t="s">
        <v>11</v>
      </c>
      <c r="G1361" s="7" t="s">
        <v>19</v>
      </c>
      <c r="H1361" s="13">
        <f t="shared" si="84"/>
        <v>90</v>
      </c>
      <c r="I1361" s="7" t="str">
        <f t="shared" si="85"/>
        <v>Sul</v>
      </c>
      <c r="J1361" s="7" t="str">
        <f t="shared" si="86"/>
        <v>RJ</v>
      </c>
      <c r="K1361" t="str">
        <f t="shared" si="87"/>
        <v>21</v>
      </c>
    </row>
    <row r="1362" spans="1:11">
      <c r="A1362" s="11">
        <v>1361</v>
      </c>
      <c r="B1362" s="7" t="s">
        <v>118</v>
      </c>
      <c r="C1362" s="7">
        <v>71994693383</v>
      </c>
      <c r="D1362" s="7">
        <v>2</v>
      </c>
      <c r="E1362" s="12">
        <v>44455</v>
      </c>
      <c r="F1362" s="7" t="s">
        <v>14</v>
      </c>
      <c r="G1362" s="7" t="s">
        <v>30</v>
      </c>
      <c r="H1362" s="13">
        <f t="shared" si="84"/>
        <v>162</v>
      </c>
      <c r="I1362" s="7" t="str">
        <f t="shared" si="85"/>
        <v>Norte</v>
      </c>
      <c r="J1362" s="7" t="str">
        <f t="shared" si="86"/>
        <v>BA</v>
      </c>
      <c r="K1362" t="str">
        <f t="shared" si="87"/>
        <v>71</v>
      </c>
    </row>
    <row r="1363" spans="1:11">
      <c r="A1363" s="11">
        <v>1362</v>
      </c>
      <c r="B1363" s="7" t="s">
        <v>51</v>
      </c>
      <c r="C1363" s="7">
        <v>21998429370</v>
      </c>
      <c r="D1363" s="7">
        <v>4</v>
      </c>
      <c r="E1363" s="12">
        <v>44455</v>
      </c>
      <c r="F1363" s="7" t="s">
        <v>63</v>
      </c>
      <c r="G1363" s="7" t="s">
        <v>30</v>
      </c>
      <c r="H1363" s="13">
        <f t="shared" si="84"/>
        <v>360</v>
      </c>
      <c r="I1363" s="7" t="str">
        <f t="shared" si="85"/>
        <v>Sul</v>
      </c>
      <c r="J1363" s="7" t="str">
        <f t="shared" si="86"/>
        <v>RJ</v>
      </c>
      <c r="K1363" t="str">
        <f t="shared" si="87"/>
        <v>21</v>
      </c>
    </row>
    <row r="1364" spans="1:11">
      <c r="A1364" s="11">
        <v>1363</v>
      </c>
      <c r="B1364" s="7" t="s">
        <v>106</v>
      </c>
      <c r="C1364" s="7">
        <v>11970502168</v>
      </c>
      <c r="D1364" s="7">
        <v>2</v>
      </c>
      <c r="E1364" s="12">
        <v>44455</v>
      </c>
      <c r="F1364" s="7" t="s">
        <v>36</v>
      </c>
      <c r="G1364" s="7" t="s">
        <v>19</v>
      </c>
      <c r="H1364" s="13">
        <f t="shared" si="84"/>
        <v>45</v>
      </c>
      <c r="I1364" s="7" t="str">
        <f t="shared" si="85"/>
        <v>Norte</v>
      </c>
      <c r="J1364" s="7" t="str">
        <f t="shared" si="86"/>
        <v>SP</v>
      </c>
      <c r="K1364" t="str">
        <f t="shared" si="87"/>
        <v>11</v>
      </c>
    </row>
    <row r="1365" spans="1:11">
      <c r="A1365" s="11">
        <v>1364</v>
      </c>
      <c r="B1365" s="7" t="s">
        <v>306</v>
      </c>
      <c r="C1365" s="7">
        <v>31986680736</v>
      </c>
      <c r="D1365" s="7">
        <v>2</v>
      </c>
      <c r="E1365" s="12">
        <v>44456</v>
      </c>
      <c r="F1365" s="7" t="s">
        <v>16</v>
      </c>
      <c r="G1365" s="7" t="s">
        <v>34</v>
      </c>
      <c r="H1365" s="13">
        <f t="shared" si="84"/>
        <v>216</v>
      </c>
      <c r="I1365" s="7" t="str">
        <f t="shared" si="85"/>
        <v>Norte</v>
      </c>
      <c r="J1365" s="7" t="str">
        <f t="shared" si="86"/>
        <v>MG</v>
      </c>
      <c r="K1365" t="str">
        <f t="shared" si="87"/>
        <v>31</v>
      </c>
    </row>
    <row r="1366" spans="1:11">
      <c r="A1366" s="11">
        <v>1365</v>
      </c>
      <c r="B1366" s="7" t="s">
        <v>463</v>
      </c>
      <c r="C1366" s="7">
        <v>91964339172</v>
      </c>
      <c r="D1366" s="7">
        <v>9</v>
      </c>
      <c r="E1366" s="12">
        <v>44456</v>
      </c>
      <c r="F1366" s="7" t="s">
        <v>38</v>
      </c>
      <c r="G1366" s="7" t="s">
        <v>34</v>
      </c>
      <c r="H1366" s="13">
        <f t="shared" si="84"/>
        <v>405</v>
      </c>
      <c r="I1366" s="7" t="str">
        <f t="shared" si="85"/>
        <v>Sul</v>
      </c>
      <c r="J1366" s="7" t="str">
        <f t="shared" si="86"/>
        <v>PA</v>
      </c>
      <c r="K1366" t="str">
        <f t="shared" si="87"/>
        <v>91</v>
      </c>
    </row>
    <row r="1367" spans="1:11">
      <c r="A1367" s="11">
        <v>1366</v>
      </c>
      <c r="B1367" s="7" t="s">
        <v>37</v>
      </c>
      <c r="C1367" s="7">
        <v>81971501217</v>
      </c>
      <c r="D1367" s="7">
        <v>1</v>
      </c>
      <c r="E1367" s="12">
        <v>44456</v>
      </c>
      <c r="F1367" s="7" t="s">
        <v>14</v>
      </c>
      <c r="G1367" s="7" t="s">
        <v>28</v>
      </c>
      <c r="H1367" s="13">
        <f t="shared" si="84"/>
        <v>90</v>
      </c>
      <c r="I1367" s="7" t="str">
        <f t="shared" si="85"/>
        <v>Norte</v>
      </c>
      <c r="J1367" s="7" t="str">
        <f t="shared" si="86"/>
        <v>PE</v>
      </c>
      <c r="K1367" t="str">
        <f t="shared" si="87"/>
        <v>81</v>
      </c>
    </row>
    <row r="1368" spans="1:11">
      <c r="A1368" s="11">
        <v>1367</v>
      </c>
      <c r="B1368" s="7" t="s">
        <v>551</v>
      </c>
      <c r="C1368" s="7">
        <v>11973444799</v>
      </c>
      <c r="D1368" s="7">
        <v>2</v>
      </c>
      <c r="E1368" s="12">
        <v>44457</v>
      </c>
      <c r="F1368" s="7" t="s">
        <v>11</v>
      </c>
      <c r="G1368" s="7" t="s">
        <v>28</v>
      </c>
      <c r="H1368" s="13">
        <f t="shared" si="84"/>
        <v>45</v>
      </c>
      <c r="I1368" s="7" t="str">
        <f t="shared" si="85"/>
        <v>Sul</v>
      </c>
      <c r="J1368" s="7" t="str">
        <f t="shared" si="86"/>
        <v>SP</v>
      </c>
      <c r="K1368" t="str">
        <f t="shared" si="87"/>
        <v>11</v>
      </c>
    </row>
    <row r="1369" spans="1:11">
      <c r="A1369" s="11">
        <v>1368</v>
      </c>
      <c r="B1369" s="7" t="s">
        <v>353</v>
      </c>
      <c r="C1369" s="7">
        <v>35999965446</v>
      </c>
      <c r="D1369" s="7">
        <v>3</v>
      </c>
      <c r="E1369" s="12">
        <v>44458</v>
      </c>
      <c r="F1369" s="7" t="s">
        <v>11</v>
      </c>
      <c r="G1369" s="7" t="s">
        <v>19</v>
      </c>
      <c r="H1369" s="13">
        <f t="shared" si="84"/>
        <v>67.5</v>
      </c>
      <c r="I1369" s="7" t="str">
        <f t="shared" si="85"/>
        <v>Sul</v>
      </c>
      <c r="J1369" s="7" t="str">
        <f t="shared" si="86"/>
        <v>MG</v>
      </c>
      <c r="K1369" t="str">
        <f t="shared" si="87"/>
        <v>35</v>
      </c>
    </row>
    <row r="1370" spans="1:11">
      <c r="A1370" s="11">
        <v>1369</v>
      </c>
      <c r="B1370" s="7" t="s">
        <v>61</v>
      </c>
      <c r="C1370" s="7">
        <v>71981902760</v>
      </c>
      <c r="D1370" s="7">
        <v>3</v>
      </c>
      <c r="E1370" s="12">
        <v>44458</v>
      </c>
      <c r="F1370" s="7" t="s">
        <v>16</v>
      </c>
      <c r="G1370" s="7" t="s">
        <v>12</v>
      </c>
      <c r="H1370" s="13">
        <f t="shared" si="84"/>
        <v>324</v>
      </c>
      <c r="I1370" s="7" t="str">
        <f t="shared" si="85"/>
        <v>Norte</v>
      </c>
      <c r="J1370" s="7" t="str">
        <f t="shared" si="86"/>
        <v>BA</v>
      </c>
      <c r="K1370" t="str">
        <f t="shared" si="87"/>
        <v>71</v>
      </c>
    </row>
    <row r="1371" spans="1:11">
      <c r="A1371" s="11">
        <v>1370</v>
      </c>
      <c r="B1371" s="7" t="s">
        <v>472</v>
      </c>
      <c r="C1371" s="7">
        <v>86994834646</v>
      </c>
      <c r="D1371" s="7">
        <v>3</v>
      </c>
      <c r="E1371" s="12">
        <v>44458</v>
      </c>
      <c r="F1371" s="7" t="s">
        <v>18</v>
      </c>
      <c r="G1371" s="7" t="s">
        <v>34</v>
      </c>
      <c r="H1371" s="13">
        <f t="shared" si="84"/>
        <v>135</v>
      </c>
      <c r="I1371" s="7" t="str">
        <f t="shared" si="85"/>
        <v>Norte</v>
      </c>
      <c r="J1371" s="7" t="str">
        <f t="shared" si="86"/>
        <v>PI</v>
      </c>
      <c r="K1371" t="str">
        <f t="shared" si="87"/>
        <v>86</v>
      </c>
    </row>
    <row r="1372" spans="1:11">
      <c r="A1372" s="11">
        <v>1371</v>
      </c>
      <c r="B1372" s="7" t="s">
        <v>48</v>
      </c>
      <c r="C1372" s="7">
        <v>21988600628</v>
      </c>
      <c r="D1372" s="7">
        <v>5</v>
      </c>
      <c r="E1372" s="12">
        <v>44458</v>
      </c>
      <c r="F1372" s="7" t="s">
        <v>14</v>
      </c>
      <c r="G1372" s="7" t="s">
        <v>21</v>
      </c>
      <c r="H1372" s="13">
        <f t="shared" si="84"/>
        <v>405</v>
      </c>
      <c r="I1372" s="7" t="str">
        <f t="shared" si="85"/>
        <v>Norte</v>
      </c>
      <c r="J1372" s="7" t="str">
        <f t="shared" si="86"/>
        <v>RJ</v>
      </c>
      <c r="K1372" t="str">
        <f t="shared" si="87"/>
        <v>21</v>
      </c>
    </row>
    <row r="1373" spans="1:11">
      <c r="A1373" s="11">
        <v>1372</v>
      </c>
      <c r="B1373" s="7" t="s">
        <v>108</v>
      </c>
      <c r="C1373" s="7">
        <v>43996507827</v>
      </c>
      <c r="D1373" s="7">
        <v>4</v>
      </c>
      <c r="E1373" s="12">
        <v>44458</v>
      </c>
      <c r="F1373" s="7" t="s">
        <v>38</v>
      </c>
      <c r="G1373" s="7" t="s">
        <v>19</v>
      </c>
      <c r="H1373" s="13">
        <f t="shared" si="84"/>
        <v>180</v>
      </c>
      <c r="I1373" s="7" t="str">
        <f t="shared" si="85"/>
        <v>Sul</v>
      </c>
      <c r="J1373" s="7" t="str">
        <f t="shared" si="86"/>
        <v>PR</v>
      </c>
      <c r="K1373" t="str">
        <f t="shared" si="87"/>
        <v>43</v>
      </c>
    </row>
    <row r="1374" spans="1:11">
      <c r="A1374" s="11">
        <v>1373</v>
      </c>
      <c r="B1374" s="7" t="s">
        <v>552</v>
      </c>
      <c r="C1374" s="7">
        <v>35988017282</v>
      </c>
      <c r="D1374" s="7">
        <v>2</v>
      </c>
      <c r="E1374" s="12">
        <v>44458</v>
      </c>
      <c r="F1374" s="7" t="s">
        <v>63</v>
      </c>
      <c r="G1374" s="7" t="s">
        <v>30</v>
      </c>
      <c r="H1374" s="13">
        <f t="shared" si="84"/>
        <v>180</v>
      </c>
      <c r="I1374" s="7" t="str">
        <f t="shared" si="85"/>
        <v>Sul</v>
      </c>
      <c r="J1374" s="7" t="str">
        <f t="shared" si="86"/>
        <v>MG</v>
      </c>
      <c r="K1374" t="str">
        <f t="shared" si="87"/>
        <v>35</v>
      </c>
    </row>
    <row r="1375" spans="1:11">
      <c r="A1375" s="11">
        <v>1374</v>
      </c>
      <c r="B1375" s="7" t="s">
        <v>472</v>
      </c>
      <c r="C1375" s="7">
        <v>21972626255</v>
      </c>
      <c r="D1375" s="7">
        <v>1</v>
      </c>
      <c r="E1375" s="12">
        <v>44459</v>
      </c>
      <c r="F1375" s="7" t="s">
        <v>11</v>
      </c>
      <c r="G1375" s="7" t="s">
        <v>12</v>
      </c>
      <c r="H1375" s="13">
        <f t="shared" si="84"/>
        <v>25</v>
      </c>
      <c r="I1375" s="7" t="str">
        <f t="shared" si="85"/>
        <v>Sul</v>
      </c>
      <c r="J1375" s="7" t="str">
        <f t="shared" si="86"/>
        <v>RJ</v>
      </c>
      <c r="K1375" t="str">
        <f t="shared" si="87"/>
        <v>21</v>
      </c>
    </row>
    <row r="1376" spans="1:11">
      <c r="A1376" s="11">
        <v>1375</v>
      </c>
      <c r="B1376" s="7" t="s">
        <v>553</v>
      </c>
      <c r="C1376" s="7">
        <v>11954246555</v>
      </c>
      <c r="D1376" s="7">
        <v>1</v>
      </c>
      <c r="E1376" s="12">
        <v>44459</v>
      </c>
      <c r="F1376" s="7" t="s">
        <v>53</v>
      </c>
      <c r="G1376" s="7" t="s">
        <v>19</v>
      </c>
      <c r="H1376" s="13">
        <f t="shared" si="84"/>
        <v>25</v>
      </c>
      <c r="I1376" s="7" t="str">
        <f t="shared" si="85"/>
        <v>Norte</v>
      </c>
      <c r="J1376" s="7" t="str">
        <f t="shared" si="86"/>
        <v>SP</v>
      </c>
      <c r="K1376" t="str">
        <f t="shared" si="87"/>
        <v>11</v>
      </c>
    </row>
    <row r="1377" spans="1:11">
      <c r="A1377" s="11">
        <v>1376</v>
      </c>
      <c r="B1377" s="7" t="s">
        <v>468</v>
      </c>
      <c r="C1377" s="7">
        <v>71973933540</v>
      </c>
      <c r="D1377" s="7">
        <v>2</v>
      </c>
      <c r="E1377" s="12">
        <v>44460</v>
      </c>
      <c r="F1377" s="7" t="s">
        <v>11</v>
      </c>
      <c r="G1377" s="7" t="s">
        <v>30</v>
      </c>
      <c r="H1377" s="13">
        <f t="shared" si="84"/>
        <v>45</v>
      </c>
      <c r="I1377" s="7" t="str">
        <f t="shared" si="85"/>
        <v>Sul</v>
      </c>
      <c r="J1377" s="7" t="str">
        <f t="shared" si="86"/>
        <v>BA</v>
      </c>
      <c r="K1377" t="str">
        <f t="shared" si="87"/>
        <v>71</v>
      </c>
    </row>
    <row r="1378" spans="1:11">
      <c r="A1378" s="11">
        <v>1377</v>
      </c>
      <c r="B1378" s="7" t="s">
        <v>12</v>
      </c>
      <c r="C1378" s="7">
        <v>31985292225</v>
      </c>
      <c r="D1378" s="7">
        <v>4</v>
      </c>
      <c r="E1378" s="12">
        <v>44460</v>
      </c>
      <c r="F1378" s="7" t="s">
        <v>18</v>
      </c>
      <c r="G1378" s="7" t="s">
        <v>19</v>
      </c>
      <c r="H1378" s="13">
        <f t="shared" si="84"/>
        <v>180</v>
      </c>
      <c r="I1378" s="7" t="str">
        <f t="shared" si="85"/>
        <v>Norte</v>
      </c>
      <c r="J1378" s="7" t="str">
        <f t="shared" si="86"/>
        <v>MG</v>
      </c>
      <c r="K1378" t="str">
        <f t="shared" si="87"/>
        <v>31</v>
      </c>
    </row>
    <row r="1379" spans="1:11">
      <c r="A1379" s="11">
        <v>1378</v>
      </c>
      <c r="B1379" s="7" t="s">
        <v>554</v>
      </c>
      <c r="C1379" s="7">
        <v>61988264860</v>
      </c>
      <c r="D1379" s="7">
        <v>4</v>
      </c>
      <c r="E1379" s="12">
        <v>44461</v>
      </c>
      <c r="F1379" s="7" t="s">
        <v>16</v>
      </c>
      <c r="G1379" s="7" t="s">
        <v>30</v>
      </c>
      <c r="H1379" s="13">
        <f t="shared" si="84"/>
        <v>432</v>
      </c>
      <c r="I1379" s="7" t="str">
        <f t="shared" si="85"/>
        <v>Norte</v>
      </c>
      <c r="J1379" s="7" t="str">
        <f t="shared" si="86"/>
        <v>DF</v>
      </c>
      <c r="K1379" t="str">
        <f t="shared" si="87"/>
        <v>61</v>
      </c>
    </row>
    <row r="1380" spans="1:11">
      <c r="A1380" s="11">
        <v>1379</v>
      </c>
      <c r="B1380" s="7" t="s">
        <v>555</v>
      </c>
      <c r="C1380" s="7">
        <v>11982582786</v>
      </c>
      <c r="D1380" s="7">
        <v>4</v>
      </c>
      <c r="E1380" s="12">
        <v>44462</v>
      </c>
      <c r="F1380" s="7" t="s">
        <v>11</v>
      </c>
      <c r="G1380" s="7" t="s">
        <v>30</v>
      </c>
      <c r="H1380" s="13">
        <f t="shared" si="84"/>
        <v>90</v>
      </c>
      <c r="I1380" s="7" t="str">
        <f t="shared" si="85"/>
        <v>Sul</v>
      </c>
      <c r="J1380" s="7" t="str">
        <f t="shared" si="86"/>
        <v>SP</v>
      </c>
      <c r="K1380" t="str">
        <f t="shared" si="87"/>
        <v>11</v>
      </c>
    </row>
    <row r="1381" spans="1:11">
      <c r="A1381" s="11">
        <v>1380</v>
      </c>
      <c r="B1381" s="7" t="s">
        <v>56</v>
      </c>
      <c r="C1381" s="7">
        <v>61966748295</v>
      </c>
      <c r="D1381" s="7">
        <v>1</v>
      </c>
      <c r="E1381" s="12">
        <v>44463</v>
      </c>
      <c r="F1381" s="7" t="s">
        <v>11</v>
      </c>
      <c r="G1381" s="7" t="s">
        <v>34</v>
      </c>
      <c r="H1381" s="13">
        <f t="shared" si="84"/>
        <v>25</v>
      </c>
      <c r="I1381" s="7" t="str">
        <f t="shared" si="85"/>
        <v>Sul</v>
      </c>
      <c r="J1381" s="7" t="str">
        <f t="shared" si="86"/>
        <v>DF</v>
      </c>
      <c r="K1381" t="str">
        <f t="shared" si="87"/>
        <v>61</v>
      </c>
    </row>
    <row r="1382" spans="1:11">
      <c r="A1382" s="11">
        <v>1381</v>
      </c>
      <c r="B1382" s="7" t="s">
        <v>120</v>
      </c>
      <c r="C1382" s="7">
        <v>21998086331</v>
      </c>
      <c r="D1382" s="7">
        <v>3</v>
      </c>
      <c r="E1382" s="12">
        <v>44463</v>
      </c>
      <c r="F1382" s="7" t="s">
        <v>16</v>
      </c>
      <c r="G1382" s="7" t="s">
        <v>34</v>
      </c>
      <c r="H1382" s="13">
        <f t="shared" si="84"/>
        <v>324</v>
      </c>
      <c r="I1382" s="7" t="str">
        <f t="shared" si="85"/>
        <v>Norte</v>
      </c>
      <c r="J1382" s="7" t="str">
        <f t="shared" si="86"/>
        <v>RJ</v>
      </c>
      <c r="K1382" t="str">
        <f t="shared" si="87"/>
        <v>21</v>
      </c>
    </row>
    <row r="1383" spans="1:11">
      <c r="A1383" s="11">
        <v>1382</v>
      </c>
      <c r="B1383" s="7" t="s">
        <v>93</v>
      </c>
      <c r="C1383" s="7">
        <v>24981485523</v>
      </c>
      <c r="D1383" s="7">
        <v>1</v>
      </c>
      <c r="E1383" s="12">
        <v>44463</v>
      </c>
      <c r="F1383" s="7" t="s">
        <v>44</v>
      </c>
      <c r="G1383" s="7" t="s">
        <v>34</v>
      </c>
      <c r="H1383" s="13">
        <f t="shared" si="84"/>
        <v>50</v>
      </c>
      <c r="I1383" s="7" t="str">
        <f t="shared" si="85"/>
        <v>Sul</v>
      </c>
      <c r="J1383" s="7" t="str">
        <f t="shared" si="86"/>
        <v>RJ</v>
      </c>
      <c r="K1383" t="str">
        <f t="shared" si="87"/>
        <v>24</v>
      </c>
    </row>
    <row r="1384" spans="1:11">
      <c r="A1384" s="11">
        <v>1383</v>
      </c>
      <c r="B1384" s="7" t="s">
        <v>31</v>
      </c>
      <c r="C1384" s="7">
        <v>81987545850</v>
      </c>
      <c r="D1384" s="7">
        <v>3</v>
      </c>
      <c r="E1384" s="12">
        <v>44463</v>
      </c>
      <c r="F1384" s="7" t="s">
        <v>11</v>
      </c>
      <c r="G1384" s="7" t="s">
        <v>19</v>
      </c>
      <c r="H1384" s="13">
        <f t="shared" si="84"/>
        <v>67.5</v>
      </c>
      <c r="I1384" s="7" t="str">
        <f t="shared" si="85"/>
        <v>Sul</v>
      </c>
      <c r="J1384" s="7" t="str">
        <f t="shared" si="86"/>
        <v>PE</v>
      </c>
      <c r="K1384" t="str">
        <f t="shared" si="87"/>
        <v>81</v>
      </c>
    </row>
    <row r="1385" spans="1:11">
      <c r="A1385" s="11">
        <v>1384</v>
      </c>
      <c r="B1385" s="7" t="s">
        <v>556</v>
      </c>
      <c r="C1385" s="7">
        <v>83981756540</v>
      </c>
      <c r="D1385" s="7">
        <v>2</v>
      </c>
      <c r="E1385" s="12">
        <v>44464</v>
      </c>
      <c r="F1385" s="7" t="s">
        <v>36</v>
      </c>
      <c r="G1385" s="7" t="s">
        <v>34</v>
      </c>
      <c r="H1385" s="13">
        <f t="shared" si="84"/>
        <v>45</v>
      </c>
      <c r="I1385" s="7" t="str">
        <f t="shared" si="85"/>
        <v>Norte</v>
      </c>
      <c r="J1385" s="7" t="str">
        <f t="shared" si="86"/>
        <v>PB</v>
      </c>
      <c r="K1385" t="str">
        <f t="shared" si="87"/>
        <v>83</v>
      </c>
    </row>
    <row r="1386" spans="1:11">
      <c r="A1386" s="11">
        <v>1385</v>
      </c>
      <c r="B1386" s="7" t="s">
        <v>257</v>
      </c>
      <c r="C1386" s="7">
        <v>88999001650</v>
      </c>
      <c r="D1386" s="7">
        <v>1</v>
      </c>
      <c r="E1386" s="12">
        <v>44465</v>
      </c>
      <c r="F1386" s="7" t="s">
        <v>16</v>
      </c>
      <c r="G1386" s="7" t="s">
        <v>30</v>
      </c>
      <c r="H1386" s="13">
        <f t="shared" si="84"/>
        <v>120</v>
      </c>
      <c r="I1386" s="7" t="str">
        <f t="shared" si="85"/>
        <v>Norte</v>
      </c>
      <c r="J1386" s="7" t="str">
        <f t="shared" si="86"/>
        <v>CE</v>
      </c>
      <c r="K1386" t="str">
        <f t="shared" si="87"/>
        <v>88</v>
      </c>
    </row>
    <row r="1387" spans="1:11">
      <c r="A1387" s="11">
        <v>1386</v>
      </c>
      <c r="B1387" s="7" t="s">
        <v>92</v>
      </c>
      <c r="C1387" s="7">
        <v>21969444012</v>
      </c>
      <c r="D1387" s="7">
        <v>1</v>
      </c>
      <c r="E1387" s="12">
        <v>44466</v>
      </c>
      <c r="F1387" s="7" t="s">
        <v>11</v>
      </c>
      <c r="G1387" s="7" t="s">
        <v>12</v>
      </c>
      <c r="H1387" s="13">
        <f t="shared" si="84"/>
        <v>25</v>
      </c>
      <c r="I1387" s="7" t="str">
        <f t="shared" si="85"/>
        <v>Sul</v>
      </c>
      <c r="J1387" s="7" t="str">
        <f t="shared" si="86"/>
        <v>RJ</v>
      </c>
      <c r="K1387" t="str">
        <f t="shared" si="87"/>
        <v>21</v>
      </c>
    </row>
    <row r="1388" spans="1:11">
      <c r="A1388" s="11">
        <v>1387</v>
      </c>
      <c r="B1388" s="7" t="s">
        <v>557</v>
      </c>
      <c r="C1388" s="7">
        <v>51989537802</v>
      </c>
      <c r="D1388" s="7">
        <v>1</v>
      </c>
      <c r="E1388" s="12">
        <v>44466</v>
      </c>
      <c r="F1388" s="7" t="s">
        <v>16</v>
      </c>
      <c r="G1388" s="7" t="s">
        <v>19</v>
      </c>
      <c r="H1388" s="13">
        <f t="shared" si="84"/>
        <v>120</v>
      </c>
      <c r="I1388" s="7" t="str">
        <f t="shared" si="85"/>
        <v>Norte</v>
      </c>
      <c r="J1388" s="7" t="str">
        <f t="shared" si="86"/>
        <v>RS</v>
      </c>
      <c r="K1388" t="str">
        <f t="shared" si="87"/>
        <v>51</v>
      </c>
    </row>
    <row r="1389" spans="1:11">
      <c r="A1389" s="11">
        <v>1388</v>
      </c>
      <c r="B1389" s="7" t="s">
        <v>21</v>
      </c>
      <c r="C1389" s="7">
        <v>71966330764</v>
      </c>
      <c r="D1389" s="7">
        <v>1</v>
      </c>
      <c r="E1389" s="12">
        <v>44466</v>
      </c>
      <c r="F1389" s="7" t="s">
        <v>14</v>
      </c>
      <c r="G1389" s="7" t="s">
        <v>30</v>
      </c>
      <c r="H1389" s="13">
        <f t="shared" si="84"/>
        <v>90</v>
      </c>
      <c r="I1389" s="7" t="str">
        <f t="shared" si="85"/>
        <v>Norte</v>
      </c>
      <c r="J1389" s="7" t="str">
        <f t="shared" si="86"/>
        <v>BA</v>
      </c>
      <c r="K1389" t="str">
        <f t="shared" si="87"/>
        <v>71</v>
      </c>
    </row>
    <row r="1390" spans="1:11">
      <c r="A1390" s="11">
        <v>1389</v>
      </c>
      <c r="B1390" s="7" t="s">
        <v>433</v>
      </c>
      <c r="C1390" s="7">
        <v>81974466665</v>
      </c>
      <c r="D1390" s="7">
        <v>2</v>
      </c>
      <c r="E1390" s="12">
        <v>44466</v>
      </c>
      <c r="F1390" s="7" t="s">
        <v>14</v>
      </c>
      <c r="G1390" s="7" t="s">
        <v>34</v>
      </c>
      <c r="H1390" s="13">
        <f t="shared" si="84"/>
        <v>162</v>
      </c>
      <c r="I1390" s="7" t="str">
        <f t="shared" si="85"/>
        <v>Norte</v>
      </c>
      <c r="J1390" s="7" t="str">
        <f t="shared" si="86"/>
        <v>PE</v>
      </c>
      <c r="K1390" t="str">
        <f t="shared" si="87"/>
        <v>81</v>
      </c>
    </row>
    <row r="1391" spans="1:11">
      <c r="A1391" s="11">
        <v>1390</v>
      </c>
      <c r="B1391" s="7" t="s">
        <v>12</v>
      </c>
      <c r="C1391" s="7">
        <v>61983060400</v>
      </c>
      <c r="D1391" s="7">
        <v>3</v>
      </c>
      <c r="E1391" s="12">
        <v>44466</v>
      </c>
      <c r="F1391" s="7" t="s">
        <v>11</v>
      </c>
      <c r="G1391" s="7" t="s">
        <v>34</v>
      </c>
      <c r="H1391" s="13">
        <f t="shared" si="84"/>
        <v>67.5</v>
      </c>
      <c r="I1391" s="7" t="str">
        <f t="shared" si="85"/>
        <v>Sul</v>
      </c>
      <c r="J1391" s="7" t="str">
        <f t="shared" si="86"/>
        <v>DF</v>
      </c>
      <c r="K1391" t="str">
        <f t="shared" si="87"/>
        <v>61</v>
      </c>
    </row>
    <row r="1392" spans="1:11">
      <c r="A1392" s="11">
        <v>1391</v>
      </c>
      <c r="B1392" s="7" t="s">
        <v>558</v>
      </c>
      <c r="C1392" s="7">
        <v>91993560807</v>
      </c>
      <c r="D1392" s="7">
        <v>2</v>
      </c>
      <c r="E1392" s="12">
        <v>44466</v>
      </c>
      <c r="F1392" s="7" t="s">
        <v>38</v>
      </c>
      <c r="G1392" s="7" t="s">
        <v>34</v>
      </c>
      <c r="H1392" s="13">
        <f t="shared" si="84"/>
        <v>90</v>
      </c>
      <c r="I1392" s="7" t="str">
        <f t="shared" si="85"/>
        <v>Sul</v>
      </c>
      <c r="J1392" s="7" t="str">
        <f t="shared" si="86"/>
        <v>PA</v>
      </c>
      <c r="K1392" t="str">
        <f t="shared" si="87"/>
        <v>91</v>
      </c>
    </row>
    <row r="1393" spans="1:11">
      <c r="A1393" s="11">
        <v>1392</v>
      </c>
      <c r="B1393" s="7" t="s">
        <v>69</v>
      </c>
      <c r="C1393" s="7">
        <v>51988889528</v>
      </c>
      <c r="D1393" s="7">
        <v>3</v>
      </c>
      <c r="E1393" s="12">
        <v>44467</v>
      </c>
      <c r="F1393" s="7" t="s">
        <v>25</v>
      </c>
      <c r="G1393" s="7" t="s">
        <v>30</v>
      </c>
      <c r="H1393" s="13">
        <f t="shared" si="84"/>
        <v>94.5</v>
      </c>
      <c r="I1393" s="7" t="str">
        <f t="shared" si="85"/>
        <v>Norte</v>
      </c>
      <c r="J1393" s="7" t="str">
        <f t="shared" si="86"/>
        <v>RS</v>
      </c>
      <c r="K1393" t="str">
        <f t="shared" si="87"/>
        <v>51</v>
      </c>
    </row>
    <row r="1394" spans="1:11">
      <c r="A1394" s="11">
        <v>1393</v>
      </c>
      <c r="B1394" s="7" t="s">
        <v>559</v>
      </c>
      <c r="C1394" s="7">
        <v>91981665458</v>
      </c>
      <c r="D1394" s="7">
        <v>4</v>
      </c>
      <c r="E1394" s="12">
        <v>44467</v>
      </c>
      <c r="F1394" s="7" t="s">
        <v>27</v>
      </c>
      <c r="G1394" s="7" t="s">
        <v>21</v>
      </c>
      <c r="H1394" s="13">
        <f t="shared" si="84"/>
        <v>360</v>
      </c>
      <c r="I1394" s="7" t="str">
        <f t="shared" si="85"/>
        <v>Norte</v>
      </c>
      <c r="J1394" s="7" t="str">
        <f t="shared" si="86"/>
        <v>PA</v>
      </c>
      <c r="K1394" t="str">
        <f t="shared" si="87"/>
        <v>91</v>
      </c>
    </row>
    <row r="1395" spans="1:11">
      <c r="A1395" s="11">
        <v>1394</v>
      </c>
      <c r="B1395" s="7" t="s">
        <v>69</v>
      </c>
      <c r="C1395" s="7">
        <v>21985612096</v>
      </c>
      <c r="D1395" s="7">
        <v>4</v>
      </c>
      <c r="E1395" s="12">
        <v>44467</v>
      </c>
      <c r="F1395" s="7" t="s">
        <v>53</v>
      </c>
      <c r="G1395" s="7" t="s">
        <v>19</v>
      </c>
      <c r="H1395" s="13">
        <f t="shared" si="84"/>
        <v>90</v>
      </c>
      <c r="I1395" s="7" t="str">
        <f t="shared" si="85"/>
        <v>Norte</v>
      </c>
      <c r="J1395" s="7" t="str">
        <f t="shared" si="86"/>
        <v>RJ</v>
      </c>
      <c r="K1395" t="str">
        <f t="shared" si="87"/>
        <v>21</v>
      </c>
    </row>
    <row r="1396" spans="1:11">
      <c r="A1396" s="11">
        <v>1395</v>
      </c>
      <c r="B1396" s="7" t="s">
        <v>61</v>
      </c>
      <c r="C1396" s="7">
        <v>61964488306</v>
      </c>
      <c r="D1396" s="7">
        <v>4</v>
      </c>
      <c r="E1396" s="12">
        <v>44468</v>
      </c>
      <c r="F1396" s="7" t="s">
        <v>14</v>
      </c>
      <c r="G1396" s="7" t="s">
        <v>19</v>
      </c>
      <c r="H1396" s="13">
        <f t="shared" si="84"/>
        <v>324</v>
      </c>
      <c r="I1396" s="7" t="str">
        <f t="shared" si="85"/>
        <v>Norte</v>
      </c>
      <c r="J1396" s="7" t="str">
        <f t="shared" si="86"/>
        <v>DF</v>
      </c>
      <c r="K1396" t="str">
        <f t="shared" si="87"/>
        <v>61</v>
      </c>
    </row>
    <row r="1397" spans="1:11">
      <c r="A1397" s="11">
        <v>1396</v>
      </c>
      <c r="B1397" s="7" t="s">
        <v>560</v>
      </c>
      <c r="C1397" s="7">
        <v>21999933104</v>
      </c>
      <c r="D1397" s="7">
        <v>6</v>
      </c>
      <c r="E1397" s="12">
        <v>44468</v>
      </c>
      <c r="F1397" s="7" t="s">
        <v>16</v>
      </c>
      <c r="G1397" s="7" t="s">
        <v>34</v>
      </c>
      <c r="H1397" s="13">
        <f t="shared" si="84"/>
        <v>648</v>
      </c>
      <c r="I1397" s="7" t="str">
        <f t="shared" si="85"/>
        <v>Norte</v>
      </c>
      <c r="J1397" s="7" t="str">
        <f t="shared" si="86"/>
        <v>RJ</v>
      </c>
      <c r="K1397" t="str">
        <f t="shared" si="87"/>
        <v>21</v>
      </c>
    </row>
    <row r="1398" spans="1:11">
      <c r="A1398" s="11">
        <v>1397</v>
      </c>
      <c r="B1398" s="7" t="s">
        <v>21</v>
      </c>
      <c r="C1398" s="7">
        <v>31975930820</v>
      </c>
      <c r="D1398" s="7">
        <v>2</v>
      </c>
      <c r="E1398" s="12">
        <v>44468</v>
      </c>
      <c r="F1398" s="7" t="s">
        <v>63</v>
      </c>
      <c r="G1398" s="7" t="s">
        <v>34</v>
      </c>
      <c r="H1398" s="13">
        <f t="shared" si="84"/>
        <v>180</v>
      </c>
      <c r="I1398" s="7" t="str">
        <f t="shared" si="85"/>
        <v>Sul</v>
      </c>
      <c r="J1398" s="7" t="str">
        <f t="shared" si="86"/>
        <v>MG</v>
      </c>
      <c r="K1398" t="str">
        <f t="shared" si="87"/>
        <v>31</v>
      </c>
    </row>
    <row r="1399" spans="1:11">
      <c r="A1399" s="11">
        <v>1398</v>
      </c>
      <c r="B1399" s="7" t="s">
        <v>50</v>
      </c>
      <c r="C1399" s="7">
        <v>91912678591</v>
      </c>
      <c r="D1399" s="7">
        <v>4</v>
      </c>
      <c r="E1399" s="12">
        <v>44468</v>
      </c>
      <c r="F1399" s="7" t="s">
        <v>23</v>
      </c>
      <c r="G1399" s="7" t="s">
        <v>30</v>
      </c>
      <c r="H1399" s="13">
        <f t="shared" si="84"/>
        <v>324</v>
      </c>
      <c r="I1399" s="7" t="str">
        <f t="shared" si="85"/>
        <v>Sul</v>
      </c>
      <c r="J1399" s="7" t="str">
        <f t="shared" si="86"/>
        <v>PA</v>
      </c>
      <c r="K1399" t="str">
        <f t="shared" si="87"/>
        <v>91</v>
      </c>
    </row>
    <row r="1400" spans="1:11">
      <c r="A1400" s="11">
        <v>1399</v>
      </c>
      <c r="B1400" s="7" t="s">
        <v>54</v>
      </c>
      <c r="C1400" s="7">
        <v>44997169055</v>
      </c>
      <c r="D1400" s="7">
        <v>1</v>
      </c>
      <c r="E1400" s="12">
        <v>44468</v>
      </c>
      <c r="F1400" s="7" t="s">
        <v>27</v>
      </c>
      <c r="G1400" s="7" t="s">
        <v>30</v>
      </c>
      <c r="H1400" s="13">
        <f t="shared" si="84"/>
        <v>100</v>
      </c>
      <c r="I1400" s="7" t="str">
        <f t="shared" si="85"/>
        <v>Norte</v>
      </c>
      <c r="J1400" s="7" t="str">
        <f t="shared" si="86"/>
        <v>PR</v>
      </c>
      <c r="K1400" t="str">
        <f t="shared" si="87"/>
        <v>44</v>
      </c>
    </row>
    <row r="1401" spans="1:11">
      <c r="A1401" s="11">
        <v>1400</v>
      </c>
      <c r="B1401" s="7" t="s">
        <v>275</v>
      </c>
      <c r="C1401" s="7">
        <v>31968460792</v>
      </c>
      <c r="D1401" s="7">
        <v>2</v>
      </c>
      <c r="E1401" s="12">
        <v>44469</v>
      </c>
      <c r="F1401" s="7" t="s">
        <v>11</v>
      </c>
      <c r="G1401" s="7" t="s">
        <v>34</v>
      </c>
      <c r="H1401" s="13">
        <f t="shared" si="84"/>
        <v>45</v>
      </c>
      <c r="I1401" s="7" t="str">
        <f t="shared" si="85"/>
        <v>Sul</v>
      </c>
      <c r="J1401" s="7" t="str">
        <f t="shared" si="86"/>
        <v>MG</v>
      </c>
      <c r="K1401" t="str">
        <f t="shared" si="87"/>
        <v>31</v>
      </c>
    </row>
    <row r="1402" spans="1:11">
      <c r="A1402" s="11">
        <v>1401</v>
      </c>
      <c r="B1402" s="7" t="s">
        <v>561</v>
      </c>
      <c r="C1402" s="7">
        <v>61964330736</v>
      </c>
      <c r="D1402" s="7">
        <v>5</v>
      </c>
      <c r="E1402" s="12">
        <v>44469</v>
      </c>
      <c r="F1402" s="7" t="s">
        <v>11</v>
      </c>
      <c r="G1402" s="7" t="s">
        <v>12</v>
      </c>
      <c r="H1402" s="13">
        <f t="shared" si="84"/>
        <v>112.5</v>
      </c>
      <c r="I1402" s="7" t="str">
        <f t="shared" si="85"/>
        <v>Sul</v>
      </c>
      <c r="J1402" s="7" t="str">
        <f t="shared" si="86"/>
        <v>DF</v>
      </c>
      <c r="K1402" t="str">
        <f t="shared" si="87"/>
        <v>61</v>
      </c>
    </row>
    <row r="1403" spans="1:11">
      <c r="A1403" s="11">
        <v>1402</v>
      </c>
      <c r="B1403" s="7" t="s">
        <v>61</v>
      </c>
      <c r="C1403" s="7">
        <v>81986377257</v>
      </c>
      <c r="D1403" s="7">
        <v>1</v>
      </c>
      <c r="E1403" s="12">
        <v>44469</v>
      </c>
      <c r="F1403" s="7" t="s">
        <v>16</v>
      </c>
      <c r="G1403" s="7" t="s">
        <v>34</v>
      </c>
      <c r="H1403" s="13">
        <f t="shared" si="84"/>
        <v>120</v>
      </c>
      <c r="I1403" s="7" t="str">
        <f t="shared" si="85"/>
        <v>Norte</v>
      </c>
      <c r="J1403" s="7" t="str">
        <f t="shared" si="86"/>
        <v>PE</v>
      </c>
      <c r="K1403" t="str">
        <f t="shared" si="87"/>
        <v>81</v>
      </c>
    </row>
    <row r="1404" spans="1:11">
      <c r="A1404" s="11">
        <v>1403</v>
      </c>
      <c r="B1404" s="7" t="s">
        <v>123</v>
      </c>
      <c r="C1404" s="7">
        <v>61976054585</v>
      </c>
      <c r="D1404" s="7">
        <v>1</v>
      </c>
      <c r="E1404" s="12">
        <v>44469</v>
      </c>
      <c r="F1404" s="7" t="s">
        <v>16</v>
      </c>
      <c r="G1404" s="7" t="s">
        <v>19</v>
      </c>
      <c r="H1404" s="13">
        <f t="shared" si="84"/>
        <v>120</v>
      </c>
      <c r="I1404" s="7" t="str">
        <f t="shared" si="85"/>
        <v>Norte</v>
      </c>
      <c r="J1404" s="7" t="str">
        <f t="shared" si="86"/>
        <v>DF</v>
      </c>
      <c r="K1404" t="str">
        <f t="shared" si="87"/>
        <v>61</v>
      </c>
    </row>
    <row r="1405" spans="1:11">
      <c r="A1405" s="11">
        <v>1404</v>
      </c>
      <c r="B1405" s="7" t="s">
        <v>125</v>
      </c>
      <c r="C1405" s="7">
        <v>21964452288</v>
      </c>
      <c r="D1405" s="7">
        <v>3</v>
      </c>
      <c r="E1405" s="12">
        <v>44469</v>
      </c>
      <c r="F1405" s="7" t="s">
        <v>40</v>
      </c>
      <c r="G1405" s="7" t="s">
        <v>34</v>
      </c>
      <c r="H1405" s="13">
        <f t="shared" si="84"/>
        <v>216</v>
      </c>
      <c r="I1405" s="7" t="str">
        <f t="shared" si="85"/>
        <v>Sul</v>
      </c>
      <c r="J1405" s="7" t="str">
        <f t="shared" si="86"/>
        <v>RJ</v>
      </c>
      <c r="K1405" t="str">
        <f t="shared" si="87"/>
        <v>21</v>
      </c>
    </row>
    <row r="1406" spans="1:11">
      <c r="A1406" s="11">
        <v>1405</v>
      </c>
      <c r="B1406" s="7" t="s">
        <v>28</v>
      </c>
      <c r="C1406" s="7">
        <v>11968749905</v>
      </c>
      <c r="D1406" s="7">
        <v>1</v>
      </c>
      <c r="E1406" s="12">
        <v>44470</v>
      </c>
      <c r="F1406" s="7" t="s">
        <v>38</v>
      </c>
      <c r="G1406" s="7" t="s">
        <v>12</v>
      </c>
      <c r="H1406" s="13">
        <f t="shared" si="84"/>
        <v>50</v>
      </c>
      <c r="I1406" s="7" t="str">
        <f t="shared" si="85"/>
        <v>Sul</v>
      </c>
      <c r="J1406" s="7" t="str">
        <f t="shared" si="86"/>
        <v>SP</v>
      </c>
      <c r="K1406" t="str">
        <f t="shared" si="87"/>
        <v>11</v>
      </c>
    </row>
    <row r="1407" spans="1:11">
      <c r="A1407" s="11">
        <v>1406</v>
      </c>
      <c r="B1407" s="7" t="s">
        <v>169</v>
      </c>
      <c r="C1407" s="7">
        <v>91994319509</v>
      </c>
      <c r="D1407" s="7">
        <v>1</v>
      </c>
      <c r="E1407" s="12">
        <v>44471</v>
      </c>
      <c r="F1407" s="7" t="s">
        <v>18</v>
      </c>
      <c r="G1407" s="7" t="s">
        <v>19</v>
      </c>
      <c r="H1407" s="13">
        <f t="shared" si="84"/>
        <v>50</v>
      </c>
      <c r="I1407" s="7" t="str">
        <f t="shared" si="85"/>
        <v>Norte</v>
      </c>
      <c r="J1407" s="7" t="str">
        <f t="shared" si="86"/>
        <v>PA</v>
      </c>
      <c r="K1407" t="str">
        <f t="shared" si="87"/>
        <v>91</v>
      </c>
    </row>
    <row r="1408" spans="1:11">
      <c r="A1408" s="11">
        <v>1407</v>
      </c>
      <c r="B1408" s="7" t="s">
        <v>203</v>
      </c>
      <c r="C1408" s="7">
        <v>31970148028</v>
      </c>
      <c r="D1408" s="7">
        <v>2</v>
      </c>
      <c r="E1408" s="12">
        <v>44471</v>
      </c>
      <c r="F1408" s="7" t="s">
        <v>14</v>
      </c>
      <c r="G1408" s="7" t="s">
        <v>19</v>
      </c>
      <c r="H1408" s="13">
        <f t="shared" si="84"/>
        <v>162</v>
      </c>
      <c r="I1408" s="7" t="str">
        <f t="shared" si="85"/>
        <v>Norte</v>
      </c>
      <c r="J1408" s="7" t="str">
        <f t="shared" si="86"/>
        <v>MG</v>
      </c>
      <c r="K1408" t="str">
        <f t="shared" si="87"/>
        <v>31</v>
      </c>
    </row>
    <row r="1409" spans="1:11">
      <c r="A1409" s="11">
        <v>1408</v>
      </c>
      <c r="B1409" s="7" t="s">
        <v>139</v>
      </c>
      <c r="C1409" s="7">
        <v>83987798155</v>
      </c>
      <c r="D1409" s="7">
        <v>4</v>
      </c>
      <c r="E1409" s="12">
        <v>44471</v>
      </c>
      <c r="F1409" s="7" t="s">
        <v>36</v>
      </c>
      <c r="G1409" s="7" t="s">
        <v>19</v>
      </c>
      <c r="H1409" s="13">
        <f t="shared" si="84"/>
        <v>90</v>
      </c>
      <c r="I1409" s="7" t="str">
        <f t="shared" si="85"/>
        <v>Norte</v>
      </c>
      <c r="J1409" s="7" t="str">
        <f t="shared" si="86"/>
        <v>PB</v>
      </c>
      <c r="K1409" t="str">
        <f t="shared" si="87"/>
        <v>83</v>
      </c>
    </row>
    <row r="1410" spans="1:11">
      <c r="A1410" s="11">
        <v>1409</v>
      </c>
      <c r="B1410" s="7" t="s">
        <v>353</v>
      </c>
      <c r="C1410" s="7">
        <v>21981330292</v>
      </c>
      <c r="D1410" s="7">
        <v>1</v>
      </c>
      <c r="E1410" s="12">
        <v>44472</v>
      </c>
      <c r="F1410" s="7" t="s">
        <v>18</v>
      </c>
      <c r="G1410" s="7" t="s">
        <v>34</v>
      </c>
      <c r="H1410" s="13">
        <f t="shared" ref="H1410:H1473" si="88">D1410*VLOOKUP(F1410,tabela_passeio,3,FALSE)*IF(D1410&gt;1,90%,100%)</f>
        <v>50</v>
      </c>
      <c r="I1410" s="7" t="str">
        <f t="shared" ref="I1410:I1473" si="89">VLOOKUP(F1410,tabela_passeio,2,FALSE)</f>
        <v>Norte</v>
      </c>
      <c r="J1410" s="7" t="str">
        <f t="shared" ref="J1410:J1473" si="90">VLOOKUP(LEFT(C1410,2)*1,tabela_DDD,3,FALSE)</f>
        <v>RJ</v>
      </c>
      <c r="K1410" t="str">
        <f t="shared" si="87"/>
        <v>21</v>
      </c>
    </row>
    <row r="1411" spans="1:11">
      <c r="A1411" s="11">
        <v>1410</v>
      </c>
      <c r="B1411" s="7" t="s">
        <v>169</v>
      </c>
      <c r="C1411" s="7">
        <v>22997052709</v>
      </c>
      <c r="D1411" s="7">
        <v>2</v>
      </c>
      <c r="E1411" s="12">
        <v>44473</v>
      </c>
      <c r="F1411" s="7" t="s">
        <v>11</v>
      </c>
      <c r="G1411" s="7" t="s">
        <v>19</v>
      </c>
      <c r="H1411" s="13">
        <f t="shared" si="88"/>
        <v>45</v>
      </c>
      <c r="I1411" s="7" t="str">
        <f t="shared" si="89"/>
        <v>Sul</v>
      </c>
      <c r="J1411" s="7" t="str">
        <f t="shared" si="90"/>
        <v>RJ</v>
      </c>
      <c r="K1411" t="str">
        <f t="shared" ref="K1411:K1474" si="91">LEFT(C1411,2)</f>
        <v>22</v>
      </c>
    </row>
    <row r="1412" spans="1:11">
      <c r="A1412" s="11">
        <v>1411</v>
      </c>
      <c r="B1412" s="7" t="s">
        <v>41</v>
      </c>
      <c r="C1412" s="7">
        <v>61993598718</v>
      </c>
      <c r="D1412" s="7">
        <v>2</v>
      </c>
      <c r="E1412" s="12">
        <v>44473</v>
      </c>
      <c r="F1412" s="7" t="s">
        <v>16</v>
      </c>
      <c r="G1412" s="7" t="s">
        <v>12</v>
      </c>
      <c r="H1412" s="13">
        <f t="shared" si="88"/>
        <v>216</v>
      </c>
      <c r="I1412" s="7" t="str">
        <f t="shared" si="89"/>
        <v>Norte</v>
      </c>
      <c r="J1412" s="7" t="str">
        <f t="shared" si="90"/>
        <v>DF</v>
      </c>
      <c r="K1412" t="str">
        <f t="shared" si="91"/>
        <v>61</v>
      </c>
    </row>
    <row r="1413" spans="1:11">
      <c r="A1413" s="11">
        <v>1412</v>
      </c>
      <c r="B1413" s="7" t="s">
        <v>70</v>
      </c>
      <c r="C1413" s="7">
        <v>71992627195</v>
      </c>
      <c r="D1413" s="7">
        <v>1</v>
      </c>
      <c r="E1413" s="12">
        <v>44473</v>
      </c>
      <c r="F1413" s="7" t="s">
        <v>14</v>
      </c>
      <c r="G1413" s="7" t="s">
        <v>19</v>
      </c>
      <c r="H1413" s="13">
        <f t="shared" si="88"/>
        <v>90</v>
      </c>
      <c r="I1413" s="7" t="str">
        <f t="shared" si="89"/>
        <v>Norte</v>
      </c>
      <c r="J1413" s="7" t="str">
        <f t="shared" si="90"/>
        <v>BA</v>
      </c>
      <c r="K1413" t="str">
        <f t="shared" si="91"/>
        <v>71</v>
      </c>
    </row>
    <row r="1414" spans="1:11">
      <c r="A1414" s="11">
        <v>1413</v>
      </c>
      <c r="B1414" s="7" t="s">
        <v>90</v>
      </c>
      <c r="C1414" s="7">
        <v>21999098576</v>
      </c>
      <c r="D1414" s="7">
        <v>4</v>
      </c>
      <c r="E1414" s="12">
        <v>44473</v>
      </c>
      <c r="F1414" s="7" t="s">
        <v>36</v>
      </c>
      <c r="G1414" s="7" t="s">
        <v>28</v>
      </c>
      <c r="H1414" s="13">
        <f t="shared" si="88"/>
        <v>90</v>
      </c>
      <c r="I1414" s="7" t="str">
        <f t="shared" si="89"/>
        <v>Norte</v>
      </c>
      <c r="J1414" s="7" t="str">
        <f t="shared" si="90"/>
        <v>RJ</v>
      </c>
      <c r="K1414" t="str">
        <f t="shared" si="91"/>
        <v>21</v>
      </c>
    </row>
    <row r="1415" spans="1:11">
      <c r="A1415" s="11">
        <v>1414</v>
      </c>
      <c r="B1415" s="7" t="s">
        <v>95</v>
      </c>
      <c r="C1415" s="7">
        <v>11945683104</v>
      </c>
      <c r="D1415" s="7">
        <v>1</v>
      </c>
      <c r="E1415" s="12">
        <v>44474</v>
      </c>
      <c r="F1415" s="7" t="s">
        <v>18</v>
      </c>
      <c r="G1415" s="7" t="s">
        <v>19</v>
      </c>
      <c r="H1415" s="13">
        <f t="shared" si="88"/>
        <v>50</v>
      </c>
      <c r="I1415" s="7" t="str">
        <f t="shared" si="89"/>
        <v>Norte</v>
      </c>
      <c r="J1415" s="7" t="str">
        <f t="shared" si="90"/>
        <v>SP</v>
      </c>
      <c r="K1415" t="str">
        <f t="shared" si="91"/>
        <v>11</v>
      </c>
    </row>
    <row r="1416" spans="1:11">
      <c r="A1416" s="11">
        <v>1415</v>
      </c>
      <c r="B1416" s="7" t="s">
        <v>51</v>
      </c>
      <c r="C1416" s="7">
        <v>91974678306</v>
      </c>
      <c r="D1416" s="7">
        <v>2</v>
      </c>
      <c r="E1416" s="12">
        <v>44474</v>
      </c>
      <c r="F1416" s="7" t="s">
        <v>25</v>
      </c>
      <c r="G1416" s="7" t="s">
        <v>30</v>
      </c>
      <c r="H1416" s="13">
        <f t="shared" si="88"/>
        <v>63</v>
      </c>
      <c r="I1416" s="7" t="str">
        <f t="shared" si="89"/>
        <v>Norte</v>
      </c>
      <c r="J1416" s="7" t="str">
        <f t="shared" si="90"/>
        <v>PA</v>
      </c>
      <c r="K1416" t="str">
        <f t="shared" si="91"/>
        <v>91</v>
      </c>
    </row>
    <row r="1417" spans="1:11">
      <c r="A1417" s="11">
        <v>1416</v>
      </c>
      <c r="B1417" s="7" t="s">
        <v>78</v>
      </c>
      <c r="C1417" s="7">
        <v>22981159144</v>
      </c>
      <c r="D1417" s="7">
        <v>1</v>
      </c>
      <c r="E1417" s="12">
        <v>44475</v>
      </c>
      <c r="F1417" s="7" t="s">
        <v>11</v>
      </c>
      <c r="G1417" s="7" t="s">
        <v>12</v>
      </c>
      <c r="H1417" s="13">
        <f t="shared" si="88"/>
        <v>25</v>
      </c>
      <c r="I1417" s="7" t="str">
        <f t="shared" si="89"/>
        <v>Sul</v>
      </c>
      <c r="J1417" s="7" t="str">
        <f t="shared" si="90"/>
        <v>RJ</v>
      </c>
      <c r="K1417" t="str">
        <f t="shared" si="91"/>
        <v>22</v>
      </c>
    </row>
    <row r="1418" spans="1:11">
      <c r="A1418" s="11">
        <v>1417</v>
      </c>
      <c r="B1418" s="7" t="s">
        <v>75</v>
      </c>
      <c r="C1418" s="7">
        <v>41991929034</v>
      </c>
      <c r="D1418" s="7">
        <v>4</v>
      </c>
      <c r="E1418" s="12">
        <v>44475</v>
      </c>
      <c r="F1418" s="7" t="s">
        <v>36</v>
      </c>
      <c r="G1418" s="7" t="s">
        <v>19</v>
      </c>
      <c r="H1418" s="13">
        <f t="shared" si="88"/>
        <v>90</v>
      </c>
      <c r="I1418" s="7" t="str">
        <f t="shared" si="89"/>
        <v>Norte</v>
      </c>
      <c r="J1418" s="7" t="str">
        <f t="shared" si="90"/>
        <v>PR</v>
      </c>
      <c r="K1418" t="str">
        <f t="shared" si="91"/>
        <v>41</v>
      </c>
    </row>
    <row r="1419" spans="1:11">
      <c r="A1419" s="11">
        <v>1418</v>
      </c>
      <c r="B1419" s="7" t="s">
        <v>61</v>
      </c>
      <c r="C1419" s="7">
        <v>21999979494</v>
      </c>
      <c r="D1419" s="7">
        <v>3</v>
      </c>
      <c r="E1419" s="12">
        <v>44476</v>
      </c>
      <c r="F1419" s="7" t="s">
        <v>18</v>
      </c>
      <c r="G1419" s="7" t="s">
        <v>19</v>
      </c>
      <c r="H1419" s="13">
        <f t="shared" si="88"/>
        <v>135</v>
      </c>
      <c r="I1419" s="7" t="str">
        <f t="shared" si="89"/>
        <v>Norte</v>
      </c>
      <c r="J1419" s="7" t="str">
        <f t="shared" si="90"/>
        <v>RJ</v>
      </c>
      <c r="K1419" t="str">
        <f t="shared" si="91"/>
        <v>21</v>
      </c>
    </row>
    <row r="1420" spans="1:11">
      <c r="A1420" s="11">
        <v>1419</v>
      </c>
      <c r="B1420" s="7" t="s">
        <v>169</v>
      </c>
      <c r="C1420" s="7">
        <v>21989236804</v>
      </c>
      <c r="D1420" s="7">
        <v>3</v>
      </c>
      <c r="E1420" s="12">
        <v>44476</v>
      </c>
      <c r="F1420" s="7" t="s">
        <v>16</v>
      </c>
      <c r="G1420" s="7" t="s">
        <v>30</v>
      </c>
      <c r="H1420" s="13">
        <f t="shared" si="88"/>
        <v>324</v>
      </c>
      <c r="I1420" s="7" t="str">
        <f t="shared" si="89"/>
        <v>Norte</v>
      </c>
      <c r="J1420" s="7" t="str">
        <f t="shared" si="90"/>
        <v>RJ</v>
      </c>
      <c r="K1420" t="str">
        <f t="shared" si="91"/>
        <v>21</v>
      </c>
    </row>
    <row r="1421" spans="1:11">
      <c r="A1421" s="11">
        <v>1420</v>
      </c>
      <c r="B1421" s="7" t="s">
        <v>562</v>
      </c>
      <c r="C1421" s="7">
        <v>21999316665</v>
      </c>
      <c r="D1421" s="7">
        <v>4</v>
      </c>
      <c r="E1421" s="12">
        <v>44477</v>
      </c>
      <c r="F1421" s="7" t="s">
        <v>53</v>
      </c>
      <c r="G1421" s="7" t="s">
        <v>19</v>
      </c>
      <c r="H1421" s="13">
        <f t="shared" si="88"/>
        <v>90</v>
      </c>
      <c r="I1421" s="7" t="str">
        <f t="shared" si="89"/>
        <v>Norte</v>
      </c>
      <c r="J1421" s="7" t="str">
        <f t="shared" si="90"/>
        <v>RJ</v>
      </c>
      <c r="K1421" t="str">
        <f t="shared" si="91"/>
        <v>21</v>
      </c>
    </row>
    <row r="1422" spans="1:11">
      <c r="A1422" s="11">
        <v>1421</v>
      </c>
      <c r="B1422" s="7" t="s">
        <v>563</v>
      </c>
      <c r="C1422" s="7">
        <v>11989579963</v>
      </c>
      <c r="D1422" s="7">
        <v>1</v>
      </c>
      <c r="E1422" s="12">
        <v>44478</v>
      </c>
      <c r="F1422" s="7" t="s">
        <v>63</v>
      </c>
      <c r="G1422" s="7" t="s">
        <v>34</v>
      </c>
      <c r="H1422" s="13">
        <f t="shared" si="88"/>
        <v>100</v>
      </c>
      <c r="I1422" s="7" t="str">
        <f t="shared" si="89"/>
        <v>Sul</v>
      </c>
      <c r="J1422" s="7" t="str">
        <f t="shared" si="90"/>
        <v>SP</v>
      </c>
      <c r="K1422" t="str">
        <f t="shared" si="91"/>
        <v>11</v>
      </c>
    </row>
    <row r="1423" spans="1:11">
      <c r="A1423" s="11">
        <v>1422</v>
      </c>
      <c r="B1423" s="7" t="s">
        <v>564</v>
      </c>
      <c r="C1423" s="7">
        <v>61982241990</v>
      </c>
      <c r="D1423" s="7">
        <v>2</v>
      </c>
      <c r="E1423" s="12">
        <v>44478</v>
      </c>
      <c r="F1423" s="7" t="s">
        <v>55</v>
      </c>
      <c r="G1423" s="7" t="s">
        <v>19</v>
      </c>
      <c r="H1423" s="13">
        <f t="shared" si="88"/>
        <v>45</v>
      </c>
      <c r="I1423" s="7" t="str">
        <f t="shared" si="89"/>
        <v>Norte</v>
      </c>
      <c r="J1423" s="7" t="str">
        <f t="shared" si="90"/>
        <v>DF</v>
      </c>
      <c r="K1423" t="str">
        <f t="shared" si="91"/>
        <v>61</v>
      </c>
    </row>
    <row r="1424" spans="1:11">
      <c r="A1424" s="11">
        <v>1423</v>
      </c>
      <c r="B1424" s="7" t="s">
        <v>229</v>
      </c>
      <c r="C1424" s="7">
        <v>11972836430</v>
      </c>
      <c r="D1424" s="7">
        <v>8</v>
      </c>
      <c r="E1424" s="12">
        <v>44479</v>
      </c>
      <c r="F1424" s="7" t="s">
        <v>11</v>
      </c>
      <c r="G1424" s="7" t="s">
        <v>34</v>
      </c>
      <c r="H1424" s="13">
        <f t="shared" si="88"/>
        <v>180</v>
      </c>
      <c r="I1424" s="7" t="str">
        <f t="shared" si="89"/>
        <v>Sul</v>
      </c>
      <c r="J1424" s="7" t="str">
        <f t="shared" si="90"/>
        <v>SP</v>
      </c>
      <c r="K1424" t="str">
        <f t="shared" si="91"/>
        <v>11</v>
      </c>
    </row>
    <row r="1425" spans="1:11">
      <c r="A1425" s="11">
        <v>1424</v>
      </c>
      <c r="B1425" s="7" t="s">
        <v>12</v>
      </c>
      <c r="C1425" s="7">
        <v>11964334140</v>
      </c>
      <c r="D1425" s="7">
        <v>2</v>
      </c>
      <c r="E1425" s="12">
        <v>44479</v>
      </c>
      <c r="F1425" s="7" t="s">
        <v>11</v>
      </c>
      <c r="G1425" s="7" t="s">
        <v>30</v>
      </c>
      <c r="H1425" s="13">
        <f t="shared" si="88"/>
        <v>45</v>
      </c>
      <c r="I1425" s="7" t="str">
        <f t="shared" si="89"/>
        <v>Sul</v>
      </c>
      <c r="J1425" s="7" t="str">
        <f t="shared" si="90"/>
        <v>SP</v>
      </c>
      <c r="K1425" t="str">
        <f t="shared" si="91"/>
        <v>11</v>
      </c>
    </row>
    <row r="1426" spans="1:11">
      <c r="A1426" s="11">
        <v>1425</v>
      </c>
      <c r="B1426" s="7" t="s">
        <v>12</v>
      </c>
      <c r="C1426" s="7">
        <v>22974040255</v>
      </c>
      <c r="D1426" s="7">
        <v>2</v>
      </c>
      <c r="E1426" s="12">
        <v>44479</v>
      </c>
      <c r="F1426" s="7" t="s">
        <v>11</v>
      </c>
      <c r="G1426" s="7" t="s">
        <v>19</v>
      </c>
      <c r="H1426" s="13">
        <f t="shared" si="88"/>
        <v>45</v>
      </c>
      <c r="I1426" s="7" t="str">
        <f t="shared" si="89"/>
        <v>Sul</v>
      </c>
      <c r="J1426" s="7" t="str">
        <f t="shared" si="90"/>
        <v>RJ</v>
      </c>
      <c r="K1426" t="str">
        <f t="shared" si="91"/>
        <v>22</v>
      </c>
    </row>
    <row r="1427" spans="1:11">
      <c r="A1427" s="11">
        <v>1426</v>
      </c>
      <c r="B1427" s="7" t="s">
        <v>56</v>
      </c>
      <c r="C1427" s="7">
        <v>91989527595</v>
      </c>
      <c r="D1427" s="7">
        <v>3</v>
      </c>
      <c r="E1427" s="12">
        <v>44479</v>
      </c>
      <c r="F1427" s="7" t="s">
        <v>27</v>
      </c>
      <c r="G1427" s="7" t="s">
        <v>30</v>
      </c>
      <c r="H1427" s="13">
        <f t="shared" si="88"/>
        <v>270</v>
      </c>
      <c r="I1427" s="7" t="str">
        <f t="shared" si="89"/>
        <v>Norte</v>
      </c>
      <c r="J1427" s="7" t="str">
        <f t="shared" si="90"/>
        <v>PA</v>
      </c>
      <c r="K1427" t="str">
        <f t="shared" si="91"/>
        <v>91</v>
      </c>
    </row>
    <row r="1428" spans="1:11">
      <c r="A1428" s="11">
        <v>1427</v>
      </c>
      <c r="B1428" s="7" t="s">
        <v>56</v>
      </c>
      <c r="C1428" s="7">
        <v>41966120907</v>
      </c>
      <c r="D1428" s="7">
        <v>3</v>
      </c>
      <c r="E1428" s="12">
        <v>44480</v>
      </c>
      <c r="F1428" s="7" t="s">
        <v>11</v>
      </c>
      <c r="G1428" s="7" t="s">
        <v>34</v>
      </c>
      <c r="H1428" s="13">
        <f t="shared" si="88"/>
        <v>67.5</v>
      </c>
      <c r="I1428" s="7" t="str">
        <f t="shared" si="89"/>
        <v>Sul</v>
      </c>
      <c r="J1428" s="7" t="str">
        <f t="shared" si="90"/>
        <v>PR</v>
      </c>
      <c r="K1428" t="str">
        <f t="shared" si="91"/>
        <v>41</v>
      </c>
    </row>
    <row r="1429" spans="1:11">
      <c r="A1429" s="11">
        <v>1428</v>
      </c>
      <c r="B1429" s="7" t="s">
        <v>105</v>
      </c>
      <c r="C1429" s="7">
        <v>24998543383</v>
      </c>
      <c r="D1429" s="7">
        <v>2</v>
      </c>
      <c r="E1429" s="12">
        <v>44480</v>
      </c>
      <c r="F1429" s="7" t="s">
        <v>55</v>
      </c>
      <c r="G1429" s="7" t="s">
        <v>12</v>
      </c>
      <c r="H1429" s="13">
        <f t="shared" si="88"/>
        <v>45</v>
      </c>
      <c r="I1429" s="7" t="str">
        <f t="shared" si="89"/>
        <v>Norte</v>
      </c>
      <c r="J1429" s="7" t="str">
        <f t="shared" si="90"/>
        <v>RJ</v>
      </c>
      <c r="K1429" t="str">
        <f t="shared" si="91"/>
        <v>24</v>
      </c>
    </row>
    <row r="1430" spans="1:11">
      <c r="A1430" s="11">
        <v>1429</v>
      </c>
      <c r="B1430" s="7" t="s">
        <v>41</v>
      </c>
      <c r="C1430" s="7">
        <v>11991815523</v>
      </c>
      <c r="D1430" s="7">
        <v>5</v>
      </c>
      <c r="E1430" s="12">
        <v>44481</v>
      </c>
      <c r="F1430" s="7" t="s">
        <v>16</v>
      </c>
      <c r="G1430" s="7" t="s">
        <v>19</v>
      </c>
      <c r="H1430" s="13">
        <f t="shared" si="88"/>
        <v>540</v>
      </c>
      <c r="I1430" s="7" t="str">
        <f t="shared" si="89"/>
        <v>Norte</v>
      </c>
      <c r="J1430" s="7" t="str">
        <f t="shared" si="90"/>
        <v>SP</v>
      </c>
      <c r="K1430" t="str">
        <f t="shared" si="91"/>
        <v>11</v>
      </c>
    </row>
    <row r="1431" spans="1:11">
      <c r="A1431" s="11">
        <v>1430</v>
      </c>
      <c r="B1431" s="7" t="s">
        <v>64</v>
      </c>
      <c r="C1431" s="7">
        <v>61991432112</v>
      </c>
      <c r="D1431" s="7">
        <v>2</v>
      </c>
      <c r="E1431" s="12">
        <v>44481</v>
      </c>
      <c r="F1431" s="7" t="s">
        <v>18</v>
      </c>
      <c r="G1431" s="7" t="s">
        <v>12</v>
      </c>
      <c r="H1431" s="13">
        <f t="shared" si="88"/>
        <v>90</v>
      </c>
      <c r="I1431" s="7" t="str">
        <f t="shared" si="89"/>
        <v>Norte</v>
      </c>
      <c r="J1431" s="7" t="str">
        <f t="shared" si="90"/>
        <v>DF</v>
      </c>
      <c r="K1431" t="str">
        <f t="shared" si="91"/>
        <v>61</v>
      </c>
    </row>
    <row r="1432" spans="1:11">
      <c r="A1432" s="11">
        <v>1431</v>
      </c>
      <c r="B1432" s="7" t="s">
        <v>21</v>
      </c>
      <c r="C1432" s="7">
        <v>31982338140</v>
      </c>
      <c r="D1432" s="7">
        <v>2</v>
      </c>
      <c r="E1432" s="12">
        <v>44481</v>
      </c>
      <c r="F1432" s="7" t="s">
        <v>14</v>
      </c>
      <c r="G1432" s="7" t="s">
        <v>34</v>
      </c>
      <c r="H1432" s="13">
        <f t="shared" si="88"/>
        <v>162</v>
      </c>
      <c r="I1432" s="7" t="str">
        <f t="shared" si="89"/>
        <v>Norte</v>
      </c>
      <c r="J1432" s="7" t="str">
        <f t="shared" si="90"/>
        <v>MG</v>
      </c>
      <c r="K1432" t="str">
        <f t="shared" si="91"/>
        <v>31</v>
      </c>
    </row>
    <row r="1433" spans="1:11">
      <c r="A1433" s="11">
        <v>1432</v>
      </c>
      <c r="B1433" s="7" t="s">
        <v>62</v>
      </c>
      <c r="C1433" s="7">
        <v>21994486539</v>
      </c>
      <c r="D1433" s="7">
        <v>1</v>
      </c>
      <c r="E1433" s="12">
        <v>44481</v>
      </c>
      <c r="F1433" s="7" t="s">
        <v>25</v>
      </c>
      <c r="G1433" s="7" t="s">
        <v>30</v>
      </c>
      <c r="H1433" s="13">
        <f t="shared" si="88"/>
        <v>35</v>
      </c>
      <c r="I1433" s="7" t="str">
        <f t="shared" si="89"/>
        <v>Norte</v>
      </c>
      <c r="J1433" s="7" t="str">
        <f t="shared" si="90"/>
        <v>RJ</v>
      </c>
      <c r="K1433" t="str">
        <f t="shared" si="91"/>
        <v>21</v>
      </c>
    </row>
    <row r="1434" spans="1:11">
      <c r="A1434" s="11">
        <v>1433</v>
      </c>
      <c r="B1434" s="7" t="s">
        <v>61</v>
      </c>
      <c r="C1434" s="7">
        <v>21999594844</v>
      </c>
      <c r="D1434" s="7">
        <v>4</v>
      </c>
      <c r="E1434" s="12">
        <v>44481</v>
      </c>
      <c r="F1434" s="7" t="s">
        <v>53</v>
      </c>
      <c r="G1434" s="7" t="s">
        <v>34</v>
      </c>
      <c r="H1434" s="13">
        <f t="shared" si="88"/>
        <v>90</v>
      </c>
      <c r="I1434" s="7" t="str">
        <f t="shared" si="89"/>
        <v>Norte</v>
      </c>
      <c r="J1434" s="7" t="str">
        <f t="shared" si="90"/>
        <v>RJ</v>
      </c>
      <c r="K1434" t="str">
        <f t="shared" si="91"/>
        <v>21</v>
      </c>
    </row>
    <row r="1435" spans="1:11">
      <c r="A1435" s="11">
        <v>1434</v>
      </c>
      <c r="B1435" s="7" t="s">
        <v>565</v>
      </c>
      <c r="C1435" s="7">
        <v>11969710632</v>
      </c>
      <c r="D1435" s="7">
        <v>2</v>
      </c>
      <c r="E1435" s="12">
        <v>44482</v>
      </c>
      <c r="F1435" s="7" t="s">
        <v>16</v>
      </c>
      <c r="G1435" s="7" t="s">
        <v>34</v>
      </c>
      <c r="H1435" s="13">
        <f t="shared" si="88"/>
        <v>216</v>
      </c>
      <c r="I1435" s="7" t="str">
        <f t="shared" si="89"/>
        <v>Norte</v>
      </c>
      <c r="J1435" s="7" t="str">
        <f t="shared" si="90"/>
        <v>SP</v>
      </c>
      <c r="K1435" t="str">
        <f t="shared" si="91"/>
        <v>11</v>
      </c>
    </row>
    <row r="1436" spans="1:11">
      <c r="A1436" s="11">
        <v>1435</v>
      </c>
      <c r="B1436" s="7" t="s">
        <v>566</v>
      </c>
      <c r="C1436" s="7">
        <v>61971453390</v>
      </c>
      <c r="D1436" s="7">
        <v>4</v>
      </c>
      <c r="E1436" s="12">
        <v>44482</v>
      </c>
      <c r="F1436" s="7" t="s">
        <v>36</v>
      </c>
      <c r="G1436" s="7" t="s">
        <v>34</v>
      </c>
      <c r="H1436" s="13">
        <f t="shared" si="88"/>
        <v>90</v>
      </c>
      <c r="I1436" s="7" t="str">
        <f t="shared" si="89"/>
        <v>Norte</v>
      </c>
      <c r="J1436" s="7" t="str">
        <f t="shared" si="90"/>
        <v>DF</v>
      </c>
      <c r="K1436" t="str">
        <f t="shared" si="91"/>
        <v>61</v>
      </c>
    </row>
    <row r="1437" spans="1:11">
      <c r="A1437" s="11">
        <v>1436</v>
      </c>
      <c r="B1437" s="7" t="s">
        <v>448</v>
      </c>
      <c r="C1437" s="7">
        <v>41988770632</v>
      </c>
      <c r="D1437" s="7">
        <v>3</v>
      </c>
      <c r="E1437" s="12">
        <v>44483</v>
      </c>
      <c r="F1437" s="7" t="s">
        <v>14</v>
      </c>
      <c r="G1437" s="7" t="s">
        <v>12</v>
      </c>
      <c r="H1437" s="13">
        <f t="shared" si="88"/>
        <v>243</v>
      </c>
      <c r="I1437" s="7" t="str">
        <f t="shared" si="89"/>
        <v>Norte</v>
      </c>
      <c r="J1437" s="7" t="str">
        <f t="shared" si="90"/>
        <v>PR</v>
      </c>
      <c r="K1437" t="str">
        <f t="shared" si="91"/>
        <v>41</v>
      </c>
    </row>
    <row r="1438" spans="1:11">
      <c r="A1438" s="11">
        <v>1437</v>
      </c>
      <c r="B1438" s="7" t="s">
        <v>230</v>
      </c>
      <c r="C1438" s="7">
        <v>91971442168</v>
      </c>
      <c r="D1438" s="7">
        <v>1</v>
      </c>
      <c r="E1438" s="12">
        <v>44483</v>
      </c>
      <c r="F1438" s="7" t="s">
        <v>16</v>
      </c>
      <c r="G1438" s="7" t="s">
        <v>34</v>
      </c>
      <c r="H1438" s="13">
        <f t="shared" si="88"/>
        <v>120</v>
      </c>
      <c r="I1438" s="7" t="str">
        <f t="shared" si="89"/>
        <v>Norte</v>
      </c>
      <c r="J1438" s="7" t="str">
        <f t="shared" si="90"/>
        <v>PA</v>
      </c>
      <c r="K1438" t="str">
        <f t="shared" si="91"/>
        <v>91</v>
      </c>
    </row>
    <row r="1439" spans="1:11">
      <c r="A1439" s="11">
        <v>1438</v>
      </c>
      <c r="B1439" s="7" t="s">
        <v>390</v>
      </c>
      <c r="C1439" s="7">
        <v>21997156292</v>
      </c>
      <c r="D1439" s="7">
        <v>5</v>
      </c>
      <c r="E1439" s="12">
        <v>44483</v>
      </c>
      <c r="F1439" s="7" t="s">
        <v>18</v>
      </c>
      <c r="G1439" s="7" t="s">
        <v>21</v>
      </c>
      <c r="H1439" s="13">
        <f t="shared" si="88"/>
        <v>225</v>
      </c>
      <c r="I1439" s="7" t="str">
        <f t="shared" si="89"/>
        <v>Norte</v>
      </c>
      <c r="J1439" s="7" t="str">
        <f t="shared" si="90"/>
        <v>RJ</v>
      </c>
      <c r="K1439" t="str">
        <f t="shared" si="91"/>
        <v>21</v>
      </c>
    </row>
    <row r="1440" spans="1:11">
      <c r="A1440" s="11">
        <v>1439</v>
      </c>
      <c r="B1440" s="7" t="s">
        <v>567</v>
      </c>
      <c r="C1440" s="7">
        <v>51992621188</v>
      </c>
      <c r="D1440" s="7">
        <v>3</v>
      </c>
      <c r="E1440" s="12">
        <v>44484</v>
      </c>
      <c r="F1440" s="7" t="s">
        <v>40</v>
      </c>
      <c r="G1440" s="7" t="s">
        <v>19</v>
      </c>
      <c r="H1440" s="13">
        <f t="shared" si="88"/>
        <v>216</v>
      </c>
      <c r="I1440" s="7" t="str">
        <f t="shared" si="89"/>
        <v>Sul</v>
      </c>
      <c r="J1440" s="7" t="str">
        <f t="shared" si="90"/>
        <v>RS</v>
      </c>
      <c r="K1440" t="str">
        <f t="shared" si="91"/>
        <v>51</v>
      </c>
    </row>
    <row r="1441" spans="1:11">
      <c r="A1441" s="11">
        <v>1440</v>
      </c>
      <c r="B1441" s="7" t="s">
        <v>230</v>
      </c>
      <c r="C1441" s="7">
        <v>21999246551</v>
      </c>
      <c r="D1441" s="7">
        <v>2</v>
      </c>
      <c r="E1441" s="12">
        <v>44486</v>
      </c>
      <c r="F1441" s="7" t="s">
        <v>18</v>
      </c>
      <c r="G1441" s="7" t="s">
        <v>12</v>
      </c>
      <c r="H1441" s="13">
        <f t="shared" si="88"/>
        <v>90</v>
      </c>
      <c r="I1441" s="7" t="str">
        <f t="shared" si="89"/>
        <v>Norte</v>
      </c>
      <c r="J1441" s="7" t="str">
        <f t="shared" si="90"/>
        <v>RJ</v>
      </c>
      <c r="K1441" t="str">
        <f t="shared" si="91"/>
        <v>21</v>
      </c>
    </row>
    <row r="1442" spans="1:11">
      <c r="A1442" s="11">
        <v>1441</v>
      </c>
      <c r="B1442" s="7" t="s">
        <v>568</v>
      </c>
      <c r="C1442" s="7">
        <v>21975213991</v>
      </c>
      <c r="D1442" s="7">
        <v>3</v>
      </c>
      <c r="E1442" s="12">
        <v>44486</v>
      </c>
      <c r="F1442" s="7" t="s">
        <v>44</v>
      </c>
      <c r="G1442" s="7" t="s">
        <v>21</v>
      </c>
      <c r="H1442" s="13">
        <f t="shared" si="88"/>
        <v>135</v>
      </c>
      <c r="I1442" s="7" t="str">
        <f t="shared" si="89"/>
        <v>Sul</v>
      </c>
      <c r="J1442" s="7" t="str">
        <f t="shared" si="90"/>
        <v>RJ</v>
      </c>
      <c r="K1442" t="str">
        <f t="shared" si="91"/>
        <v>21</v>
      </c>
    </row>
    <row r="1443" spans="1:11">
      <c r="A1443" s="11">
        <v>1442</v>
      </c>
      <c r="B1443" s="7" t="s">
        <v>275</v>
      </c>
      <c r="C1443" s="7">
        <v>22980632778</v>
      </c>
      <c r="D1443" s="7">
        <v>4</v>
      </c>
      <c r="E1443" s="12">
        <v>44488</v>
      </c>
      <c r="F1443" s="7" t="s">
        <v>27</v>
      </c>
      <c r="G1443" s="7" t="s">
        <v>21</v>
      </c>
      <c r="H1443" s="13">
        <f t="shared" si="88"/>
        <v>360</v>
      </c>
      <c r="I1443" s="7" t="str">
        <f t="shared" si="89"/>
        <v>Norte</v>
      </c>
      <c r="J1443" s="7" t="str">
        <f t="shared" si="90"/>
        <v>RJ</v>
      </c>
      <c r="K1443" t="str">
        <f t="shared" si="91"/>
        <v>22</v>
      </c>
    </row>
    <row r="1444" spans="1:11">
      <c r="A1444" s="11">
        <v>1443</v>
      </c>
      <c r="B1444" s="7" t="s">
        <v>502</v>
      </c>
      <c r="C1444" s="7">
        <v>11963171026</v>
      </c>
      <c r="D1444" s="7">
        <v>4</v>
      </c>
      <c r="E1444" s="12">
        <v>44489</v>
      </c>
      <c r="F1444" s="7" t="s">
        <v>27</v>
      </c>
      <c r="G1444" s="7" t="s">
        <v>21</v>
      </c>
      <c r="H1444" s="13">
        <f t="shared" si="88"/>
        <v>360</v>
      </c>
      <c r="I1444" s="7" t="str">
        <f t="shared" si="89"/>
        <v>Norte</v>
      </c>
      <c r="J1444" s="7" t="str">
        <f t="shared" si="90"/>
        <v>SP</v>
      </c>
      <c r="K1444" t="str">
        <f t="shared" si="91"/>
        <v>11</v>
      </c>
    </row>
    <row r="1445" spans="1:11">
      <c r="A1445" s="11">
        <v>1444</v>
      </c>
      <c r="B1445" s="7" t="s">
        <v>569</v>
      </c>
      <c r="C1445" s="7">
        <v>83998045224</v>
      </c>
      <c r="D1445" s="7">
        <v>3</v>
      </c>
      <c r="E1445" s="12">
        <v>44489</v>
      </c>
      <c r="F1445" s="7" t="s">
        <v>55</v>
      </c>
      <c r="G1445" s="7" t="s">
        <v>21</v>
      </c>
      <c r="H1445" s="13">
        <f t="shared" si="88"/>
        <v>67.5</v>
      </c>
      <c r="I1445" s="7" t="str">
        <f t="shared" si="89"/>
        <v>Norte</v>
      </c>
      <c r="J1445" s="7" t="str">
        <f t="shared" si="90"/>
        <v>PB</v>
      </c>
      <c r="K1445" t="str">
        <f t="shared" si="91"/>
        <v>83</v>
      </c>
    </row>
    <row r="1446" spans="1:11">
      <c r="A1446" s="11">
        <v>1445</v>
      </c>
      <c r="B1446" s="7" t="s">
        <v>570</v>
      </c>
      <c r="C1446" s="7">
        <v>31991971004</v>
      </c>
      <c r="D1446" s="7">
        <v>8</v>
      </c>
      <c r="E1446" s="12">
        <v>44490</v>
      </c>
      <c r="F1446" s="7" t="s">
        <v>18</v>
      </c>
      <c r="G1446" s="7" t="s">
        <v>34</v>
      </c>
      <c r="H1446" s="13">
        <f t="shared" si="88"/>
        <v>360</v>
      </c>
      <c r="I1446" s="7" t="str">
        <f t="shared" si="89"/>
        <v>Norte</v>
      </c>
      <c r="J1446" s="7" t="str">
        <f t="shared" si="90"/>
        <v>MG</v>
      </c>
      <c r="K1446" t="str">
        <f t="shared" si="91"/>
        <v>31</v>
      </c>
    </row>
    <row r="1447" spans="1:11">
      <c r="A1447" s="11">
        <v>1446</v>
      </c>
      <c r="B1447" s="7" t="s">
        <v>571</v>
      </c>
      <c r="C1447" s="7">
        <v>31971613410</v>
      </c>
      <c r="D1447" s="7">
        <v>1</v>
      </c>
      <c r="E1447" s="12">
        <v>44490</v>
      </c>
      <c r="F1447" s="7" t="s">
        <v>18</v>
      </c>
      <c r="G1447" s="7" t="s">
        <v>12</v>
      </c>
      <c r="H1447" s="13">
        <f t="shared" si="88"/>
        <v>50</v>
      </c>
      <c r="I1447" s="7" t="str">
        <f t="shared" si="89"/>
        <v>Norte</v>
      </c>
      <c r="J1447" s="7" t="str">
        <f t="shared" si="90"/>
        <v>MG</v>
      </c>
      <c r="K1447" t="str">
        <f t="shared" si="91"/>
        <v>31</v>
      </c>
    </row>
    <row r="1448" spans="1:11">
      <c r="A1448" s="11">
        <v>1447</v>
      </c>
      <c r="B1448" s="7" t="s">
        <v>560</v>
      </c>
      <c r="C1448" s="7">
        <v>51979470764</v>
      </c>
      <c r="D1448" s="7">
        <v>4</v>
      </c>
      <c r="E1448" s="12">
        <v>44490</v>
      </c>
      <c r="F1448" s="7" t="s">
        <v>14</v>
      </c>
      <c r="G1448" s="7" t="s">
        <v>34</v>
      </c>
      <c r="H1448" s="13">
        <f t="shared" si="88"/>
        <v>324</v>
      </c>
      <c r="I1448" s="7" t="str">
        <f t="shared" si="89"/>
        <v>Norte</v>
      </c>
      <c r="J1448" s="7" t="str">
        <f t="shared" si="90"/>
        <v>RS</v>
      </c>
      <c r="K1448" t="str">
        <f t="shared" si="91"/>
        <v>51</v>
      </c>
    </row>
    <row r="1449" spans="1:11">
      <c r="A1449" s="11">
        <v>1448</v>
      </c>
      <c r="B1449" s="7" t="s">
        <v>168</v>
      </c>
      <c r="C1449" s="7">
        <v>21981771405</v>
      </c>
      <c r="D1449" s="7">
        <v>4</v>
      </c>
      <c r="E1449" s="12">
        <v>44490</v>
      </c>
      <c r="F1449" s="7" t="s">
        <v>16</v>
      </c>
      <c r="G1449" s="7" t="s">
        <v>30</v>
      </c>
      <c r="H1449" s="13">
        <f t="shared" si="88"/>
        <v>432</v>
      </c>
      <c r="I1449" s="7" t="str">
        <f t="shared" si="89"/>
        <v>Norte</v>
      </c>
      <c r="J1449" s="7" t="str">
        <f t="shared" si="90"/>
        <v>RJ</v>
      </c>
      <c r="K1449" t="str">
        <f t="shared" si="91"/>
        <v>21</v>
      </c>
    </row>
    <row r="1450" spans="1:11">
      <c r="A1450" s="11">
        <v>1449</v>
      </c>
      <c r="B1450" s="7" t="s">
        <v>259</v>
      </c>
      <c r="C1450" s="7">
        <v>47997724249</v>
      </c>
      <c r="D1450" s="7">
        <v>1</v>
      </c>
      <c r="E1450" s="12">
        <v>44490</v>
      </c>
      <c r="F1450" s="7" t="s">
        <v>44</v>
      </c>
      <c r="G1450" s="7" t="s">
        <v>21</v>
      </c>
      <c r="H1450" s="13">
        <f t="shared" si="88"/>
        <v>50</v>
      </c>
      <c r="I1450" s="7" t="str">
        <f t="shared" si="89"/>
        <v>Sul</v>
      </c>
      <c r="J1450" s="7" t="str">
        <f t="shared" si="90"/>
        <v>SC</v>
      </c>
      <c r="K1450" t="str">
        <f t="shared" si="91"/>
        <v>47</v>
      </c>
    </row>
    <row r="1451" spans="1:11">
      <c r="A1451" s="11">
        <v>1450</v>
      </c>
      <c r="B1451" s="7" t="s">
        <v>111</v>
      </c>
      <c r="C1451" s="7">
        <v>61984803181</v>
      </c>
      <c r="D1451" s="7">
        <v>10</v>
      </c>
      <c r="E1451" s="12">
        <v>44491</v>
      </c>
      <c r="F1451" s="7" t="s">
        <v>16</v>
      </c>
      <c r="G1451" s="7" t="s">
        <v>19</v>
      </c>
      <c r="H1451" s="13">
        <f t="shared" si="88"/>
        <v>1080</v>
      </c>
      <c r="I1451" s="7" t="str">
        <f t="shared" si="89"/>
        <v>Norte</v>
      </c>
      <c r="J1451" s="7" t="str">
        <f t="shared" si="90"/>
        <v>DF</v>
      </c>
      <c r="K1451" t="str">
        <f t="shared" si="91"/>
        <v>61</v>
      </c>
    </row>
    <row r="1452" spans="1:11">
      <c r="A1452" s="11">
        <v>1451</v>
      </c>
      <c r="B1452" s="7" t="s">
        <v>17</v>
      </c>
      <c r="C1452" s="7">
        <v>18991080605</v>
      </c>
      <c r="D1452" s="7">
        <v>1</v>
      </c>
      <c r="E1452" s="12">
        <v>44491</v>
      </c>
      <c r="F1452" s="7" t="s">
        <v>16</v>
      </c>
      <c r="G1452" s="7" t="s">
        <v>28</v>
      </c>
      <c r="H1452" s="13">
        <f t="shared" si="88"/>
        <v>120</v>
      </c>
      <c r="I1452" s="7" t="str">
        <f t="shared" si="89"/>
        <v>Norte</v>
      </c>
      <c r="J1452" s="7" t="str">
        <f t="shared" si="90"/>
        <v>SP</v>
      </c>
      <c r="K1452" t="str">
        <f t="shared" si="91"/>
        <v>18</v>
      </c>
    </row>
    <row r="1453" spans="1:11">
      <c r="A1453" s="11">
        <v>1452</v>
      </c>
      <c r="B1453" s="7" t="s">
        <v>434</v>
      </c>
      <c r="C1453" s="7">
        <v>71987611990</v>
      </c>
      <c r="D1453" s="7">
        <v>2</v>
      </c>
      <c r="E1453" s="12">
        <v>44492</v>
      </c>
      <c r="F1453" s="7" t="s">
        <v>11</v>
      </c>
      <c r="G1453" s="7" t="s">
        <v>19</v>
      </c>
      <c r="H1453" s="13">
        <f t="shared" si="88"/>
        <v>45</v>
      </c>
      <c r="I1453" s="7" t="str">
        <f t="shared" si="89"/>
        <v>Sul</v>
      </c>
      <c r="J1453" s="7" t="str">
        <f t="shared" si="90"/>
        <v>BA</v>
      </c>
      <c r="K1453" t="str">
        <f t="shared" si="91"/>
        <v>71</v>
      </c>
    </row>
    <row r="1454" spans="1:11">
      <c r="A1454" s="11">
        <v>1453</v>
      </c>
      <c r="B1454" s="7" t="s">
        <v>67</v>
      </c>
      <c r="C1454" s="7">
        <v>85994363655</v>
      </c>
      <c r="D1454" s="7">
        <v>4</v>
      </c>
      <c r="E1454" s="12">
        <v>44492</v>
      </c>
      <c r="F1454" s="7" t="s">
        <v>16</v>
      </c>
      <c r="G1454" s="7" t="s">
        <v>30</v>
      </c>
      <c r="H1454" s="13">
        <f t="shared" si="88"/>
        <v>432</v>
      </c>
      <c r="I1454" s="7" t="str">
        <f t="shared" si="89"/>
        <v>Norte</v>
      </c>
      <c r="J1454" s="7" t="str">
        <f t="shared" si="90"/>
        <v>CE</v>
      </c>
      <c r="K1454" t="str">
        <f t="shared" si="91"/>
        <v>85</v>
      </c>
    </row>
    <row r="1455" spans="1:11">
      <c r="A1455" s="11">
        <v>1454</v>
      </c>
      <c r="B1455" s="7" t="s">
        <v>169</v>
      </c>
      <c r="C1455" s="7">
        <v>61982580780</v>
      </c>
      <c r="D1455" s="7">
        <v>2</v>
      </c>
      <c r="E1455" s="12">
        <v>44492</v>
      </c>
      <c r="F1455" s="7" t="s">
        <v>16</v>
      </c>
      <c r="G1455" s="7" t="s">
        <v>12</v>
      </c>
      <c r="H1455" s="13">
        <f t="shared" si="88"/>
        <v>216</v>
      </c>
      <c r="I1455" s="7" t="str">
        <f t="shared" si="89"/>
        <v>Norte</v>
      </c>
      <c r="J1455" s="7" t="str">
        <f t="shared" si="90"/>
        <v>DF</v>
      </c>
      <c r="K1455" t="str">
        <f t="shared" si="91"/>
        <v>61</v>
      </c>
    </row>
    <row r="1456" spans="1:11">
      <c r="A1456" s="11">
        <v>1455</v>
      </c>
      <c r="B1456" s="7" t="s">
        <v>12</v>
      </c>
      <c r="C1456" s="7">
        <v>51989282796</v>
      </c>
      <c r="D1456" s="7">
        <v>3</v>
      </c>
      <c r="E1456" s="12">
        <v>44492</v>
      </c>
      <c r="F1456" s="7" t="s">
        <v>38</v>
      </c>
      <c r="G1456" s="7" t="s">
        <v>30</v>
      </c>
      <c r="H1456" s="13">
        <f t="shared" si="88"/>
        <v>135</v>
      </c>
      <c r="I1456" s="7" t="str">
        <f t="shared" si="89"/>
        <v>Sul</v>
      </c>
      <c r="J1456" s="7" t="str">
        <f t="shared" si="90"/>
        <v>RS</v>
      </c>
      <c r="K1456" t="str">
        <f t="shared" si="91"/>
        <v>51</v>
      </c>
    </row>
    <row r="1457" spans="1:11">
      <c r="A1457" s="11">
        <v>1456</v>
      </c>
      <c r="B1457" s="7" t="s">
        <v>259</v>
      </c>
      <c r="C1457" s="7">
        <v>51965529014</v>
      </c>
      <c r="D1457" s="7">
        <v>1</v>
      </c>
      <c r="E1457" s="12">
        <v>44492</v>
      </c>
      <c r="F1457" s="7" t="s">
        <v>23</v>
      </c>
      <c r="G1457" s="7" t="s">
        <v>28</v>
      </c>
      <c r="H1457" s="13">
        <f t="shared" si="88"/>
        <v>90</v>
      </c>
      <c r="I1457" s="7" t="str">
        <f t="shared" si="89"/>
        <v>Sul</v>
      </c>
      <c r="J1457" s="7" t="str">
        <f t="shared" si="90"/>
        <v>RS</v>
      </c>
      <c r="K1457" t="str">
        <f t="shared" si="91"/>
        <v>51</v>
      </c>
    </row>
    <row r="1458" spans="1:11">
      <c r="A1458" s="11">
        <v>1457</v>
      </c>
      <c r="B1458" s="7" t="s">
        <v>168</v>
      </c>
      <c r="C1458" s="7">
        <v>51970039620</v>
      </c>
      <c r="D1458" s="7">
        <v>8</v>
      </c>
      <c r="E1458" s="12">
        <v>44493</v>
      </c>
      <c r="F1458" s="7" t="s">
        <v>18</v>
      </c>
      <c r="G1458" s="7" t="s">
        <v>30</v>
      </c>
      <c r="H1458" s="13">
        <f t="shared" si="88"/>
        <v>360</v>
      </c>
      <c r="I1458" s="7" t="str">
        <f t="shared" si="89"/>
        <v>Norte</v>
      </c>
      <c r="J1458" s="7" t="str">
        <f t="shared" si="90"/>
        <v>RS</v>
      </c>
      <c r="K1458" t="str">
        <f t="shared" si="91"/>
        <v>51</v>
      </c>
    </row>
    <row r="1459" spans="1:11">
      <c r="A1459" s="11">
        <v>1458</v>
      </c>
      <c r="B1459" s="7" t="s">
        <v>572</v>
      </c>
      <c r="C1459" s="7">
        <v>21996670764</v>
      </c>
      <c r="D1459" s="7">
        <v>2</v>
      </c>
      <c r="E1459" s="12">
        <v>44493</v>
      </c>
      <c r="F1459" s="7" t="s">
        <v>16</v>
      </c>
      <c r="G1459" s="7" t="s">
        <v>34</v>
      </c>
      <c r="H1459" s="13">
        <f t="shared" si="88"/>
        <v>216</v>
      </c>
      <c r="I1459" s="7" t="str">
        <f t="shared" si="89"/>
        <v>Norte</v>
      </c>
      <c r="J1459" s="7" t="str">
        <f t="shared" si="90"/>
        <v>RJ</v>
      </c>
      <c r="K1459" t="str">
        <f t="shared" si="91"/>
        <v>21</v>
      </c>
    </row>
    <row r="1460" spans="1:11">
      <c r="A1460" s="11">
        <v>1459</v>
      </c>
      <c r="B1460" s="7" t="s">
        <v>573</v>
      </c>
      <c r="C1460" s="7">
        <v>43999807608</v>
      </c>
      <c r="D1460" s="7">
        <v>3</v>
      </c>
      <c r="E1460" s="12">
        <v>44493</v>
      </c>
      <c r="F1460" s="7" t="s">
        <v>18</v>
      </c>
      <c r="G1460" s="7" t="s">
        <v>28</v>
      </c>
      <c r="H1460" s="13">
        <f t="shared" si="88"/>
        <v>135</v>
      </c>
      <c r="I1460" s="7" t="str">
        <f t="shared" si="89"/>
        <v>Norte</v>
      </c>
      <c r="J1460" s="7" t="str">
        <f t="shared" si="90"/>
        <v>PR</v>
      </c>
      <c r="K1460" t="str">
        <f t="shared" si="91"/>
        <v>43</v>
      </c>
    </row>
    <row r="1461" spans="1:11">
      <c r="A1461" s="11">
        <v>1460</v>
      </c>
      <c r="B1461" s="7" t="s">
        <v>56</v>
      </c>
      <c r="C1461" s="7">
        <v>62995086518</v>
      </c>
      <c r="D1461" s="7">
        <v>10</v>
      </c>
      <c r="E1461" s="12">
        <v>44495</v>
      </c>
      <c r="F1461" s="7" t="s">
        <v>14</v>
      </c>
      <c r="G1461" s="7" t="s">
        <v>30</v>
      </c>
      <c r="H1461" s="13">
        <f t="shared" si="88"/>
        <v>810</v>
      </c>
      <c r="I1461" s="7" t="str">
        <f t="shared" si="89"/>
        <v>Norte</v>
      </c>
      <c r="J1461" s="7" t="str">
        <f t="shared" si="90"/>
        <v>GO</v>
      </c>
      <c r="K1461" t="str">
        <f t="shared" si="91"/>
        <v>62</v>
      </c>
    </row>
    <row r="1462" spans="1:11">
      <c r="A1462" s="11">
        <v>1461</v>
      </c>
      <c r="B1462" s="7" t="s">
        <v>130</v>
      </c>
      <c r="C1462" s="7">
        <v>19981299120</v>
      </c>
      <c r="D1462" s="7">
        <v>2</v>
      </c>
      <c r="E1462" s="12">
        <v>44495</v>
      </c>
      <c r="F1462" s="7" t="s">
        <v>36</v>
      </c>
      <c r="G1462" s="7" t="s">
        <v>19</v>
      </c>
      <c r="H1462" s="13">
        <f t="shared" si="88"/>
        <v>45</v>
      </c>
      <c r="I1462" s="7" t="str">
        <f t="shared" si="89"/>
        <v>Norte</v>
      </c>
      <c r="J1462" s="7" t="str">
        <f t="shared" si="90"/>
        <v>SP</v>
      </c>
      <c r="K1462" t="str">
        <f t="shared" si="91"/>
        <v>19</v>
      </c>
    </row>
    <row r="1463" spans="1:11">
      <c r="A1463" s="11">
        <v>1462</v>
      </c>
      <c r="B1463" s="7" t="s">
        <v>574</v>
      </c>
      <c r="C1463" s="7">
        <v>79999062750</v>
      </c>
      <c r="D1463" s="7">
        <v>2</v>
      </c>
      <c r="E1463" s="12">
        <v>44496</v>
      </c>
      <c r="F1463" s="7" t="s">
        <v>25</v>
      </c>
      <c r="G1463" s="7" t="s">
        <v>19</v>
      </c>
      <c r="H1463" s="13">
        <f t="shared" si="88"/>
        <v>63</v>
      </c>
      <c r="I1463" s="7" t="str">
        <f t="shared" si="89"/>
        <v>Norte</v>
      </c>
      <c r="J1463" s="7" t="str">
        <f t="shared" si="90"/>
        <v>SE</v>
      </c>
      <c r="K1463" t="str">
        <f t="shared" si="91"/>
        <v>79</v>
      </c>
    </row>
    <row r="1464" spans="1:11">
      <c r="A1464" s="11">
        <v>1463</v>
      </c>
      <c r="B1464" s="7" t="s">
        <v>170</v>
      </c>
      <c r="C1464" s="7">
        <v>82981893410</v>
      </c>
      <c r="D1464" s="7">
        <v>4</v>
      </c>
      <c r="E1464" s="12">
        <v>44497</v>
      </c>
      <c r="F1464" s="7" t="s">
        <v>11</v>
      </c>
      <c r="G1464" s="7" t="s">
        <v>30</v>
      </c>
      <c r="H1464" s="13">
        <f t="shared" si="88"/>
        <v>90</v>
      </c>
      <c r="I1464" s="7" t="str">
        <f t="shared" si="89"/>
        <v>Sul</v>
      </c>
      <c r="J1464" s="7" t="str">
        <f t="shared" si="90"/>
        <v>AL</v>
      </c>
      <c r="K1464" t="str">
        <f t="shared" si="91"/>
        <v>82</v>
      </c>
    </row>
    <row r="1465" spans="1:11">
      <c r="A1465" s="11">
        <v>1464</v>
      </c>
      <c r="B1465" s="7" t="s">
        <v>514</v>
      </c>
      <c r="C1465" s="7">
        <v>61989490214</v>
      </c>
      <c r="D1465" s="7">
        <v>4</v>
      </c>
      <c r="E1465" s="12">
        <v>44497</v>
      </c>
      <c r="F1465" s="7" t="s">
        <v>44</v>
      </c>
      <c r="G1465" s="7" t="s">
        <v>19</v>
      </c>
      <c r="H1465" s="13">
        <f t="shared" si="88"/>
        <v>180</v>
      </c>
      <c r="I1465" s="7" t="str">
        <f t="shared" si="89"/>
        <v>Sul</v>
      </c>
      <c r="J1465" s="7" t="str">
        <f t="shared" si="90"/>
        <v>DF</v>
      </c>
      <c r="K1465" t="str">
        <f t="shared" si="91"/>
        <v>61</v>
      </c>
    </row>
    <row r="1466" spans="1:11">
      <c r="A1466" s="11">
        <v>1465</v>
      </c>
      <c r="B1466" s="7" t="s">
        <v>232</v>
      </c>
      <c r="C1466" s="7">
        <v>91976188656</v>
      </c>
      <c r="D1466" s="7">
        <v>2</v>
      </c>
      <c r="E1466" s="12">
        <v>44497</v>
      </c>
      <c r="F1466" s="7" t="s">
        <v>53</v>
      </c>
      <c r="G1466" s="7" t="s">
        <v>34</v>
      </c>
      <c r="H1466" s="13">
        <f t="shared" si="88"/>
        <v>45</v>
      </c>
      <c r="I1466" s="7" t="str">
        <f t="shared" si="89"/>
        <v>Norte</v>
      </c>
      <c r="J1466" s="7" t="str">
        <f t="shared" si="90"/>
        <v>PA</v>
      </c>
      <c r="K1466" t="str">
        <f t="shared" si="91"/>
        <v>91</v>
      </c>
    </row>
    <row r="1467" spans="1:11">
      <c r="A1467" s="11">
        <v>1466</v>
      </c>
      <c r="B1467" s="7" t="s">
        <v>271</v>
      </c>
      <c r="C1467" s="7">
        <v>84999119484</v>
      </c>
      <c r="D1467" s="7">
        <v>2</v>
      </c>
      <c r="E1467" s="12">
        <v>44497</v>
      </c>
      <c r="F1467" s="7" t="s">
        <v>25</v>
      </c>
      <c r="G1467" s="7" t="s">
        <v>28</v>
      </c>
      <c r="H1467" s="13">
        <f t="shared" si="88"/>
        <v>63</v>
      </c>
      <c r="I1467" s="7" t="str">
        <f t="shared" si="89"/>
        <v>Norte</v>
      </c>
      <c r="J1467" s="7" t="str">
        <f t="shared" si="90"/>
        <v>RN</v>
      </c>
      <c r="K1467" t="str">
        <f t="shared" si="91"/>
        <v>84</v>
      </c>
    </row>
    <row r="1468" spans="1:11">
      <c r="A1468" s="11">
        <v>1467</v>
      </c>
      <c r="B1468" s="7" t="s">
        <v>56</v>
      </c>
      <c r="C1468" s="7">
        <v>71967389715</v>
      </c>
      <c r="D1468" s="7">
        <v>4</v>
      </c>
      <c r="E1468" s="12">
        <v>44498</v>
      </c>
      <c r="F1468" s="7" t="s">
        <v>11</v>
      </c>
      <c r="G1468" s="7" t="s">
        <v>30</v>
      </c>
      <c r="H1468" s="13">
        <f t="shared" si="88"/>
        <v>90</v>
      </c>
      <c r="I1468" s="7" t="str">
        <f t="shared" si="89"/>
        <v>Sul</v>
      </c>
      <c r="J1468" s="7" t="str">
        <f t="shared" si="90"/>
        <v>BA</v>
      </c>
      <c r="K1468" t="str">
        <f t="shared" si="91"/>
        <v>71</v>
      </c>
    </row>
    <row r="1469" spans="1:11">
      <c r="A1469" s="11">
        <v>1468</v>
      </c>
      <c r="B1469" s="7" t="s">
        <v>46</v>
      </c>
      <c r="C1469" s="7">
        <v>81970366885</v>
      </c>
      <c r="D1469" s="7">
        <v>2</v>
      </c>
      <c r="E1469" s="12">
        <v>44498</v>
      </c>
      <c r="F1469" s="7" t="s">
        <v>14</v>
      </c>
      <c r="G1469" s="7" t="s">
        <v>30</v>
      </c>
      <c r="H1469" s="13">
        <f t="shared" si="88"/>
        <v>162</v>
      </c>
      <c r="I1469" s="7" t="str">
        <f t="shared" si="89"/>
        <v>Norte</v>
      </c>
      <c r="J1469" s="7" t="str">
        <f t="shared" si="90"/>
        <v>PE</v>
      </c>
      <c r="K1469" t="str">
        <f t="shared" si="91"/>
        <v>81</v>
      </c>
    </row>
    <row r="1470" spans="1:11">
      <c r="A1470" s="11">
        <v>1469</v>
      </c>
      <c r="B1470" s="7" t="s">
        <v>70</v>
      </c>
      <c r="C1470" s="7">
        <v>21998044838</v>
      </c>
      <c r="D1470" s="7">
        <v>4</v>
      </c>
      <c r="E1470" s="12">
        <v>44499</v>
      </c>
      <c r="F1470" s="7" t="s">
        <v>16</v>
      </c>
      <c r="G1470" s="7" t="s">
        <v>12</v>
      </c>
      <c r="H1470" s="13">
        <f t="shared" si="88"/>
        <v>432</v>
      </c>
      <c r="I1470" s="7" t="str">
        <f t="shared" si="89"/>
        <v>Norte</v>
      </c>
      <c r="J1470" s="7" t="str">
        <f t="shared" si="90"/>
        <v>RJ</v>
      </c>
      <c r="K1470" t="str">
        <f t="shared" si="91"/>
        <v>21</v>
      </c>
    </row>
    <row r="1471" spans="1:11">
      <c r="A1471" s="11">
        <v>1470</v>
      </c>
      <c r="B1471" s="7" t="s">
        <v>106</v>
      </c>
      <c r="C1471" s="7">
        <v>51964741536</v>
      </c>
      <c r="D1471" s="7">
        <v>2</v>
      </c>
      <c r="E1471" s="12">
        <v>44499</v>
      </c>
      <c r="F1471" s="7" t="s">
        <v>14</v>
      </c>
      <c r="G1471" s="7" t="s">
        <v>34</v>
      </c>
      <c r="H1471" s="13">
        <f t="shared" si="88"/>
        <v>162</v>
      </c>
      <c r="I1471" s="7" t="str">
        <f t="shared" si="89"/>
        <v>Norte</v>
      </c>
      <c r="J1471" s="7" t="str">
        <f t="shared" si="90"/>
        <v>RS</v>
      </c>
      <c r="K1471" t="str">
        <f t="shared" si="91"/>
        <v>51</v>
      </c>
    </row>
    <row r="1472" spans="1:11">
      <c r="A1472" s="11">
        <v>1471</v>
      </c>
      <c r="B1472" s="7" t="s">
        <v>575</v>
      </c>
      <c r="C1472" s="7">
        <v>11982220048</v>
      </c>
      <c r="D1472" s="7">
        <v>4</v>
      </c>
      <c r="E1472" s="12">
        <v>44499</v>
      </c>
      <c r="F1472" s="7" t="s">
        <v>14</v>
      </c>
      <c r="G1472" s="7" t="s">
        <v>30</v>
      </c>
      <c r="H1472" s="13">
        <f t="shared" si="88"/>
        <v>324</v>
      </c>
      <c r="I1472" s="7" t="str">
        <f t="shared" si="89"/>
        <v>Norte</v>
      </c>
      <c r="J1472" s="7" t="str">
        <f t="shared" si="90"/>
        <v>SP</v>
      </c>
      <c r="K1472" t="str">
        <f t="shared" si="91"/>
        <v>11</v>
      </c>
    </row>
    <row r="1473" spans="1:11">
      <c r="A1473" s="11">
        <v>1472</v>
      </c>
      <c r="B1473" s="7" t="s">
        <v>169</v>
      </c>
      <c r="C1473" s="7">
        <v>11954248136</v>
      </c>
      <c r="D1473" s="7">
        <v>4</v>
      </c>
      <c r="E1473" s="12">
        <v>44499</v>
      </c>
      <c r="F1473" s="7" t="s">
        <v>11</v>
      </c>
      <c r="G1473" s="7" t="s">
        <v>28</v>
      </c>
      <c r="H1473" s="13">
        <f t="shared" si="88"/>
        <v>90</v>
      </c>
      <c r="I1473" s="7" t="str">
        <f t="shared" si="89"/>
        <v>Sul</v>
      </c>
      <c r="J1473" s="7" t="str">
        <f t="shared" si="90"/>
        <v>SP</v>
      </c>
      <c r="K1473" t="str">
        <f t="shared" si="91"/>
        <v>11</v>
      </c>
    </row>
    <row r="1474" spans="1:11">
      <c r="A1474" s="11">
        <v>1473</v>
      </c>
      <c r="B1474" s="7" t="s">
        <v>93</v>
      </c>
      <c r="C1474" s="7">
        <v>21999693058</v>
      </c>
      <c r="D1474" s="7">
        <v>10</v>
      </c>
      <c r="E1474" s="12">
        <v>44499</v>
      </c>
      <c r="F1474" s="7" t="s">
        <v>25</v>
      </c>
      <c r="G1474" s="7" t="s">
        <v>30</v>
      </c>
      <c r="H1474" s="13">
        <f t="shared" ref="H1474:H1537" si="92">D1474*VLOOKUP(F1474,tabela_passeio,3,FALSE)*IF(D1474&gt;1,90%,100%)</f>
        <v>315</v>
      </c>
      <c r="I1474" s="7" t="str">
        <f t="shared" ref="I1474:I1537" si="93">VLOOKUP(F1474,tabela_passeio,2,FALSE)</f>
        <v>Norte</v>
      </c>
      <c r="J1474" s="7" t="str">
        <f t="shared" ref="J1474:J1537" si="94">VLOOKUP(LEFT(C1474,2)*1,tabela_DDD,3,FALSE)</f>
        <v>RJ</v>
      </c>
      <c r="K1474" t="str">
        <f t="shared" si="91"/>
        <v>21</v>
      </c>
    </row>
    <row r="1475" spans="1:11">
      <c r="A1475" s="11">
        <v>1474</v>
      </c>
      <c r="B1475" s="7" t="s">
        <v>105</v>
      </c>
      <c r="C1475" s="7">
        <v>21999894882</v>
      </c>
      <c r="D1475" s="7">
        <v>3</v>
      </c>
      <c r="E1475" s="12">
        <v>44500</v>
      </c>
      <c r="F1475" s="7" t="s">
        <v>14</v>
      </c>
      <c r="G1475" s="7" t="s">
        <v>30</v>
      </c>
      <c r="H1475" s="13">
        <f t="shared" si="92"/>
        <v>243</v>
      </c>
      <c r="I1475" s="7" t="str">
        <f t="shared" si="93"/>
        <v>Norte</v>
      </c>
      <c r="J1475" s="7" t="str">
        <f t="shared" si="94"/>
        <v>RJ</v>
      </c>
      <c r="K1475" t="str">
        <f t="shared" ref="K1475:K1538" si="95">LEFT(C1475,2)</f>
        <v>21</v>
      </c>
    </row>
    <row r="1476" spans="1:11">
      <c r="A1476" s="11">
        <v>1475</v>
      </c>
      <c r="B1476" s="7" t="s">
        <v>85</v>
      </c>
      <c r="C1476" s="7">
        <v>81987053442</v>
      </c>
      <c r="D1476" s="7">
        <v>3</v>
      </c>
      <c r="E1476" s="12">
        <v>44500</v>
      </c>
      <c r="F1476" s="7" t="s">
        <v>16</v>
      </c>
      <c r="G1476" s="7" t="s">
        <v>34</v>
      </c>
      <c r="H1476" s="13">
        <f t="shared" si="92"/>
        <v>324</v>
      </c>
      <c r="I1476" s="7" t="str">
        <f t="shared" si="93"/>
        <v>Norte</v>
      </c>
      <c r="J1476" s="7" t="str">
        <f t="shared" si="94"/>
        <v>PE</v>
      </c>
      <c r="K1476" t="str">
        <f t="shared" si="95"/>
        <v>81</v>
      </c>
    </row>
    <row r="1477" spans="1:11">
      <c r="A1477" s="11">
        <v>1476</v>
      </c>
      <c r="B1477" s="7" t="s">
        <v>406</v>
      </c>
      <c r="C1477" s="7">
        <v>91994387525</v>
      </c>
      <c r="D1477" s="7">
        <v>6</v>
      </c>
      <c r="E1477" s="12">
        <v>44501</v>
      </c>
      <c r="F1477" s="7" t="s">
        <v>11</v>
      </c>
      <c r="G1477" s="7" t="s">
        <v>12</v>
      </c>
      <c r="H1477" s="13">
        <f t="shared" si="92"/>
        <v>135</v>
      </c>
      <c r="I1477" s="7" t="str">
        <f t="shared" si="93"/>
        <v>Sul</v>
      </c>
      <c r="J1477" s="7" t="str">
        <f t="shared" si="94"/>
        <v>PA</v>
      </c>
      <c r="K1477" t="str">
        <f t="shared" si="95"/>
        <v>91</v>
      </c>
    </row>
    <row r="1478" spans="1:11">
      <c r="A1478" s="11">
        <v>1477</v>
      </c>
      <c r="B1478" s="7" t="s">
        <v>576</v>
      </c>
      <c r="C1478" s="7">
        <v>61964994558</v>
      </c>
      <c r="D1478" s="7">
        <v>2</v>
      </c>
      <c r="E1478" s="12">
        <v>44501</v>
      </c>
      <c r="F1478" s="7" t="s">
        <v>18</v>
      </c>
      <c r="G1478" s="7" t="s">
        <v>12</v>
      </c>
      <c r="H1478" s="13">
        <f t="shared" si="92"/>
        <v>90</v>
      </c>
      <c r="I1478" s="7" t="str">
        <f t="shared" si="93"/>
        <v>Norte</v>
      </c>
      <c r="J1478" s="7" t="str">
        <f t="shared" si="94"/>
        <v>DF</v>
      </c>
      <c r="K1478" t="str">
        <f t="shared" si="95"/>
        <v>61</v>
      </c>
    </row>
    <row r="1479" spans="1:11">
      <c r="A1479" s="11">
        <v>1478</v>
      </c>
      <c r="B1479" s="7" t="s">
        <v>162</v>
      </c>
      <c r="C1479" s="7">
        <v>21998419332</v>
      </c>
      <c r="D1479" s="7">
        <v>6</v>
      </c>
      <c r="E1479" s="12">
        <v>44501</v>
      </c>
      <c r="F1479" s="7" t="s">
        <v>14</v>
      </c>
      <c r="G1479" s="7" t="s">
        <v>28</v>
      </c>
      <c r="H1479" s="13">
        <f t="shared" si="92"/>
        <v>486</v>
      </c>
      <c r="I1479" s="7" t="str">
        <f t="shared" si="93"/>
        <v>Norte</v>
      </c>
      <c r="J1479" s="7" t="str">
        <f t="shared" si="94"/>
        <v>RJ</v>
      </c>
      <c r="K1479" t="str">
        <f t="shared" si="95"/>
        <v>21</v>
      </c>
    </row>
    <row r="1480" spans="1:11">
      <c r="A1480" s="11">
        <v>1479</v>
      </c>
      <c r="B1480" s="7" t="s">
        <v>37</v>
      </c>
      <c r="C1480" s="7">
        <v>41992695135</v>
      </c>
      <c r="D1480" s="7">
        <v>4</v>
      </c>
      <c r="E1480" s="12">
        <v>44501</v>
      </c>
      <c r="F1480" s="7" t="s">
        <v>18</v>
      </c>
      <c r="G1480" s="7" t="s">
        <v>19</v>
      </c>
      <c r="H1480" s="13">
        <f t="shared" si="92"/>
        <v>180</v>
      </c>
      <c r="I1480" s="7" t="str">
        <f t="shared" si="93"/>
        <v>Norte</v>
      </c>
      <c r="J1480" s="7" t="str">
        <f t="shared" si="94"/>
        <v>PR</v>
      </c>
      <c r="K1480" t="str">
        <f t="shared" si="95"/>
        <v>41</v>
      </c>
    </row>
    <row r="1481" spans="1:11">
      <c r="A1481" s="11">
        <v>1480</v>
      </c>
      <c r="B1481" s="7" t="s">
        <v>93</v>
      </c>
      <c r="C1481" s="7">
        <v>31991286555</v>
      </c>
      <c r="D1481" s="7">
        <v>4</v>
      </c>
      <c r="E1481" s="12">
        <v>44502</v>
      </c>
      <c r="F1481" s="7" t="s">
        <v>11</v>
      </c>
      <c r="G1481" s="7" t="s">
        <v>30</v>
      </c>
      <c r="H1481" s="13">
        <f t="shared" si="92"/>
        <v>90</v>
      </c>
      <c r="I1481" s="7" t="str">
        <f t="shared" si="93"/>
        <v>Sul</v>
      </c>
      <c r="J1481" s="7" t="str">
        <f t="shared" si="94"/>
        <v>MG</v>
      </c>
      <c r="K1481" t="str">
        <f t="shared" si="95"/>
        <v>31</v>
      </c>
    </row>
    <row r="1482" spans="1:11">
      <c r="A1482" s="11">
        <v>1481</v>
      </c>
      <c r="B1482" s="7" t="s">
        <v>61</v>
      </c>
      <c r="C1482" s="7">
        <v>71992650136</v>
      </c>
      <c r="D1482" s="7">
        <v>3</v>
      </c>
      <c r="E1482" s="12">
        <v>44502</v>
      </c>
      <c r="F1482" s="7" t="s">
        <v>16</v>
      </c>
      <c r="G1482" s="7" t="s">
        <v>30</v>
      </c>
      <c r="H1482" s="13">
        <f t="shared" si="92"/>
        <v>324</v>
      </c>
      <c r="I1482" s="7" t="str">
        <f t="shared" si="93"/>
        <v>Norte</v>
      </c>
      <c r="J1482" s="7" t="str">
        <f t="shared" si="94"/>
        <v>BA</v>
      </c>
      <c r="K1482" t="str">
        <f t="shared" si="95"/>
        <v>71</v>
      </c>
    </row>
    <row r="1483" spans="1:11">
      <c r="A1483" s="11">
        <v>1482</v>
      </c>
      <c r="B1483" s="7" t="s">
        <v>466</v>
      </c>
      <c r="C1483" s="7">
        <v>21998156540</v>
      </c>
      <c r="D1483" s="7">
        <v>4</v>
      </c>
      <c r="E1483" s="12">
        <v>44502</v>
      </c>
      <c r="F1483" s="7" t="s">
        <v>38</v>
      </c>
      <c r="G1483" s="7" t="s">
        <v>12</v>
      </c>
      <c r="H1483" s="13">
        <f t="shared" si="92"/>
        <v>180</v>
      </c>
      <c r="I1483" s="7" t="str">
        <f t="shared" si="93"/>
        <v>Sul</v>
      </c>
      <c r="J1483" s="7" t="str">
        <f t="shared" si="94"/>
        <v>RJ</v>
      </c>
      <c r="K1483" t="str">
        <f t="shared" si="95"/>
        <v>21</v>
      </c>
    </row>
    <row r="1484" spans="1:11">
      <c r="A1484" s="11">
        <v>1483</v>
      </c>
      <c r="B1484" s="7" t="s">
        <v>51</v>
      </c>
      <c r="C1484" s="7">
        <v>11970356430</v>
      </c>
      <c r="D1484" s="7">
        <v>5</v>
      </c>
      <c r="E1484" s="12">
        <v>44502</v>
      </c>
      <c r="F1484" s="7" t="s">
        <v>18</v>
      </c>
      <c r="G1484" s="7" t="s">
        <v>28</v>
      </c>
      <c r="H1484" s="13">
        <f t="shared" si="92"/>
        <v>225</v>
      </c>
      <c r="I1484" s="7" t="str">
        <f t="shared" si="93"/>
        <v>Norte</v>
      </c>
      <c r="J1484" s="7" t="str">
        <f t="shared" si="94"/>
        <v>SP</v>
      </c>
      <c r="K1484" t="str">
        <f t="shared" si="95"/>
        <v>11</v>
      </c>
    </row>
    <row r="1485" spans="1:11">
      <c r="A1485" s="11">
        <v>1484</v>
      </c>
      <c r="B1485" s="7" t="s">
        <v>102</v>
      </c>
      <c r="C1485" s="7">
        <v>11931464466</v>
      </c>
      <c r="D1485" s="7">
        <v>3</v>
      </c>
      <c r="E1485" s="12">
        <v>44502</v>
      </c>
      <c r="F1485" s="7" t="s">
        <v>40</v>
      </c>
      <c r="G1485" s="7" t="s">
        <v>21</v>
      </c>
      <c r="H1485" s="13">
        <f t="shared" si="92"/>
        <v>216</v>
      </c>
      <c r="I1485" s="7" t="str">
        <f t="shared" si="93"/>
        <v>Sul</v>
      </c>
      <c r="J1485" s="7" t="str">
        <f t="shared" si="94"/>
        <v>SP</v>
      </c>
      <c r="K1485" t="str">
        <f t="shared" si="95"/>
        <v>11</v>
      </c>
    </row>
    <row r="1486" spans="1:11">
      <c r="A1486" s="11">
        <v>1485</v>
      </c>
      <c r="B1486" s="7" t="s">
        <v>21</v>
      </c>
      <c r="C1486" s="7">
        <v>71965509367</v>
      </c>
      <c r="D1486" s="7">
        <v>5</v>
      </c>
      <c r="E1486" s="12">
        <v>44504</v>
      </c>
      <c r="F1486" s="7" t="s">
        <v>16</v>
      </c>
      <c r="G1486" s="7" t="s">
        <v>30</v>
      </c>
      <c r="H1486" s="13">
        <f t="shared" si="92"/>
        <v>540</v>
      </c>
      <c r="I1486" s="7" t="str">
        <f t="shared" si="93"/>
        <v>Norte</v>
      </c>
      <c r="J1486" s="7" t="str">
        <f t="shared" si="94"/>
        <v>BA</v>
      </c>
      <c r="K1486" t="str">
        <f t="shared" si="95"/>
        <v>71</v>
      </c>
    </row>
    <row r="1487" spans="1:11">
      <c r="A1487" s="11">
        <v>1486</v>
      </c>
      <c r="B1487" s="7" t="s">
        <v>577</v>
      </c>
      <c r="C1487" s="7">
        <v>81993829631</v>
      </c>
      <c r="D1487" s="7">
        <v>2</v>
      </c>
      <c r="E1487" s="12">
        <v>44505</v>
      </c>
      <c r="F1487" s="7" t="s">
        <v>11</v>
      </c>
      <c r="G1487" s="7" t="s">
        <v>30</v>
      </c>
      <c r="H1487" s="13">
        <f t="shared" si="92"/>
        <v>45</v>
      </c>
      <c r="I1487" s="7" t="str">
        <f t="shared" si="93"/>
        <v>Sul</v>
      </c>
      <c r="J1487" s="7" t="str">
        <f t="shared" si="94"/>
        <v>PE</v>
      </c>
      <c r="K1487" t="str">
        <f t="shared" si="95"/>
        <v>81</v>
      </c>
    </row>
    <row r="1488" spans="1:11">
      <c r="A1488" s="11">
        <v>1487</v>
      </c>
      <c r="B1488" s="7" t="s">
        <v>317</v>
      </c>
      <c r="C1488" s="7">
        <v>21967506766</v>
      </c>
      <c r="D1488" s="7">
        <v>2</v>
      </c>
      <c r="E1488" s="12">
        <v>44505</v>
      </c>
      <c r="F1488" s="7" t="s">
        <v>18</v>
      </c>
      <c r="G1488" s="7" t="s">
        <v>34</v>
      </c>
      <c r="H1488" s="13">
        <f t="shared" si="92"/>
        <v>90</v>
      </c>
      <c r="I1488" s="7" t="str">
        <f t="shared" si="93"/>
        <v>Norte</v>
      </c>
      <c r="J1488" s="7" t="str">
        <f t="shared" si="94"/>
        <v>RJ</v>
      </c>
      <c r="K1488" t="str">
        <f t="shared" si="95"/>
        <v>21</v>
      </c>
    </row>
    <row r="1489" spans="1:11">
      <c r="A1489" s="11">
        <v>1488</v>
      </c>
      <c r="B1489" s="7" t="s">
        <v>56</v>
      </c>
      <c r="C1489" s="7">
        <v>71986646062</v>
      </c>
      <c r="D1489" s="7">
        <v>1</v>
      </c>
      <c r="E1489" s="12">
        <v>44505</v>
      </c>
      <c r="F1489" s="7" t="s">
        <v>23</v>
      </c>
      <c r="G1489" s="7" t="s">
        <v>21</v>
      </c>
      <c r="H1489" s="13">
        <f t="shared" si="92"/>
        <v>90</v>
      </c>
      <c r="I1489" s="7" t="str">
        <f t="shared" si="93"/>
        <v>Sul</v>
      </c>
      <c r="J1489" s="7" t="str">
        <f t="shared" si="94"/>
        <v>BA</v>
      </c>
      <c r="K1489" t="str">
        <f t="shared" si="95"/>
        <v>71</v>
      </c>
    </row>
    <row r="1490" spans="1:11">
      <c r="A1490" s="11">
        <v>1489</v>
      </c>
      <c r="B1490" s="7" t="s">
        <v>47</v>
      </c>
      <c r="C1490" s="7">
        <v>21999737861</v>
      </c>
      <c r="D1490" s="7">
        <v>4</v>
      </c>
      <c r="E1490" s="12">
        <v>44506</v>
      </c>
      <c r="F1490" s="7" t="s">
        <v>11</v>
      </c>
      <c r="G1490" s="7" t="s">
        <v>19</v>
      </c>
      <c r="H1490" s="13">
        <f t="shared" si="92"/>
        <v>90</v>
      </c>
      <c r="I1490" s="7" t="str">
        <f t="shared" si="93"/>
        <v>Sul</v>
      </c>
      <c r="J1490" s="7" t="str">
        <f t="shared" si="94"/>
        <v>RJ</v>
      </c>
      <c r="K1490" t="str">
        <f t="shared" si="95"/>
        <v>21</v>
      </c>
    </row>
    <row r="1491" spans="1:11">
      <c r="A1491" s="11">
        <v>1490</v>
      </c>
      <c r="B1491" s="7" t="s">
        <v>513</v>
      </c>
      <c r="C1491" s="7">
        <v>11956108200</v>
      </c>
      <c r="D1491" s="7">
        <v>1</v>
      </c>
      <c r="E1491" s="12">
        <v>44506</v>
      </c>
      <c r="F1491" s="7" t="s">
        <v>11</v>
      </c>
      <c r="G1491" s="7" t="s">
        <v>12</v>
      </c>
      <c r="H1491" s="13">
        <f t="shared" si="92"/>
        <v>25</v>
      </c>
      <c r="I1491" s="7" t="str">
        <f t="shared" si="93"/>
        <v>Sul</v>
      </c>
      <c r="J1491" s="7" t="str">
        <f t="shared" si="94"/>
        <v>SP</v>
      </c>
      <c r="K1491" t="str">
        <f t="shared" si="95"/>
        <v>11</v>
      </c>
    </row>
    <row r="1492" spans="1:11">
      <c r="A1492" s="11">
        <v>1491</v>
      </c>
      <c r="B1492" s="7" t="s">
        <v>127</v>
      </c>
      <c r="C1492" s="7">
        <v>81970257462</v>
      </c>
      <c r="D1492" s="7">
        <v>6</v>
      </c>
      <c r="E1492" s="12">
        <v>44506</v>
      </c>
      <c r="F1492" s="7" t="s">
        <v>18</v>
      </c>
      <c r="G1492" s="7" t="s">
        <v>34</v>
      </c>
      <c r="H1492" s="13">
        <f t="shared" si="92"/>
        <v>270</v>
      </c>
      <c r="I1492" s="7" t="str">
        <f t="shared" si="93"/>
        <v>Norte</v>
      </c>
      <c r="J1492" s="7" t="str">
        <f t="shared" si="94"/>
        <v>PE</v>
      </c>
      <c r="K1492" t="str">
        <f t="shared" si="95"/>
        <v>81</v>
      </c>
    </row>
    <row r="1493" spans="1:11">
      <c r="A1493" s="11">
        <v>1492</v>
      </c>
      <c r="B1493" s="7" t="s">
        <v>127</v>
      </c>
      <c r="C1493" s="7">
        <v>21990450396</v>
      </c>
      <c r="D1493" s="7">
        <v>3</v>
      </c>
      <c r="E1493" s="12">
        <v>44506</v>
      </c>
      <c r="F1493" s="7" t="s">
        <v>11</v>
      </c>
      <c r="G1493" s="7" t="s">
        <v>12</v>
      </c>
      <c r="H1493" s="13">
        <f t="shared" si="92"/>
        <v>67.5</v>
      </c>
      <c r="I1493" s="7" t="str">
        <f t="shared" si="93"/>
        <v>Sul</v>
      </c>
      <c r="J1493" s="7" t="str">
        <f t="shared" si="94"/>
        <v>RJ</v>
      </c>
      <c r="K1493" t="str">
        <f t="shared" si="95"/>
        <v>21</v>
      </c>
    </row>
    <row r="1494" spans="1:11">
      <c r="A1494" s="11">
        <v>1493</v>
      </c>
      <c r="B1494" s="7" t="s">
        <v>127</v>
      </c>
      <c r="C1494" s="7">
        <v>41994385729</v>
      </c>
      <c r="D1494" s="7">
        <v>5</v>
      </c>
      <c r="E1494" s="12">
        <v>44506</v>
      </c>
      <c r="F1494" s="7" t="s">
        <v>14</v>
      </c>
      <c r="G1494" s="7" t="s">
        <v>19</v>
      </c>
      <c r="H1494" s="13">
        <f t="shared" si="92"/>
        <v>405</v>
      </c>
      <c r="I1494" s="7" t="str">
        <f t="shared" si="93"/>
        <v>Norte</v>
      </c>
      <c r="J1494" s="7" t="str">
        <f t="shared" si="94"/>
        <v>PR</v>
      </c>
      <c r="K1494" t="str">
        <f t="shared" si="95"/>
        <v>41</v>
      </c>
    </row>
    <row r="1495" spans="1:11">
      <c r="A1495" s="11">
        <v>1494</v>
      </c>
      <c r="B1495" s="7" t="s">
        <v>54</v>
      </c>
      <c r="C1495" s="7">
        <v>61982251026</v>
      </c>
      <c r="D1495" s="7">
        <v>4</v>
      </c>
      <c r="E1495" s="12">
        <v>44506</v>
      </c>
      <c r="F1495" s="7" t="s">
        <v>16</v>
      </c>
      <c r="G1495" s="7" t="s">
        <v>19</v>
      </c>
      <c r="H1495" s="13">
        <f t="shared" si="92"/>
        <v>432</v>
      </c>
      <c r="I1495" s="7" t="str">
        <f t="shared" si="93"/>
        <v>Norte</v>
      </c>
      <c r="J1495" s="7" t="str">
        <f t="shared" si="94"/>
        <v>DF</v>
      </c>
      <c r="K1495" t="str">
        <f t="shared" si="95"/>
        <v>61</v>
      </c>
    </row>
    <row r="1496" spans="1:11">
      <c r="A1496" s="11">
        <v>1495</v>
      </c>
      <c r="B1496" s="7" t="s">
        <v>46</v>
      </c>
      <c r="C1496" s="7">
        <v>71976811990</v>
      </c>
      <c r="D1496" s="7">
        <v>4</v>
      </c>
      <c r="E1496" s="12">
        <v>44507</v>
      </c>
      <c r="F1496" s="7" t="s">
        <v>11</v>
      </c>
      <c r="G1496" s="7" t="s">
        <v>12</v>
      </c>
      <c r="H1496" s="13">
        <f t="shared" si="92"/>
        <v>90</v>
      </c>
      <c r="I1496" s="7" t="str">
        <f t="shared" si="93"/>
        <v>Sul</v>
      </c>
      <c r="J1496" s="7" t="str">
        <f t="shared" si="94"/>
        <v>BA</v>
      </c>
      <c r="K1496" t="str">
        <f t="shared" si="95"/>
        <v>71</v>
      </c>
    </row>
    <row r="1497" spans="1:11">
      <c r="A1497" s="11">
        <v>1496</v>
      </c>
      <c r="B1497" s="7" t="s">
        <v>578</v>
      </c>
      <c r="C1497" s="7">
        <v>31974396665</v>
      </c>
      <c r="D1497" s="7">
        <v>5</v>
      </c>
      <c r="E1497" s="12">
        <v>44507</v>
      </c>
      <c r="F1497" s="7" t="s">
        <v>18</v>
      </c>
      <c r="G1497" s="7" t="s">
        <v>30</v>
      </c>
      <c r="H1497" s="13">
        <f t="shared" si="92"/>
        <v>225</v>
      </c>
      <c r="I1497" s="7" t="str">
        <f t="shared" si="93"/>
        <v>Norte</v>
      </c>
      <c r="J1497" s="7" t="str">
        <f t="shared" si="94"/>
        <v>MG</v>
      </c>
      <c r="K1497" t="str">
        <f t="shared" si="95"/>
        <v>31</v>
      </c>
    </row>
    <row r="1498" spans="1:11">
      <c r="A1498" s="11">
        <v>1497</v>
      </c>
      <c r="B1498" s="7" t="s">
        <v>118</v>
      </c>
      <c r="C1498" s="7">
        <v>31964377368</v>
      </c>
      <c r="D1498" s="7">
        <v>3</v>
      </c>
      <c r="E1498" s="12">
        <v>44507</v>
      </c>
      <c r="F1498" s="7" t="s">
        <v>14</v>
      </c>
      <c r="G1498" s="7" t="s">
        <v>30</v>
      </c>
      <c r="H1498" s="13">
        <f t="shared" si="92"/>
        <v>243</v>
      </c>
      <c r="I1498" s="7" t="str">
        <f t="shared" si="93"/>
        <v>Norte</v>
      </c>
      <c r="J1498" s="7" t="str">
        <f t="shared" si="94"/>
        <v>MG</v>
      </c>
      <c r="K1498" t="str">
        <f t="shared" si="95"/>
        <v>31</v>
      </c>
    </row>
    <row r="1499" spans="1:11">
      <c r="A1499" s="11">
        <v>1498</v>
      </c>
      <c r="B1499" s="7" t="s">
        <v>20</v>
      </c>
      <c r="C1499" s="7">
        <v>91972524357</v>
      </c>
      <c r="D1499" s="7">
        <v>4</v>
      </c>
      <c r="E1499" s="12">
        <v>44507</v>
      </c>
      <c r="F1499" s="7" t="s">
        <v>23</v>
      </c>
      <c r="G1499" s="7" t="s">
        <v>21</v>
      </c>
      <c r="H1499" s="13">
        <f t="shared" si="92"/>
        <v>324</v>
      </c>
      <c r="I1499" s="7" t="str">
        <f t="shared" si="93"/>
        <v>Sul</v>
      </c>
      <c r="J1499" s="7" t="str">
        <f t="shared" si="94"/>
        <v>PA</v>
      </c>
      <c r="K1499" t="str">
        <f t="shared" si="95"/>
        <v>91</v>
      </c>
    </row>
    <row r="1500" spans="1:11">
      <c r="A1500" s="11">
        <v>1499</v>
      </c>
      <c r="B1500" s="7" t="s">
        <v>579</v>
      </c>
      <c r="C1500" s="7">
        <v>41971734972</v>
      </c>
      <c r="D1500" s="7">
        <v>2</v>
      </c>
      <c r="E1500" s="12">
        <v>44508</v>
      </c>
      <c r="F1500" s="7" t="s">
        <v>16</v>
      </c>
      <c r="G1500" s="7" t="s">
        <v>12</v>
      </c>
      <c r="H1500" s="13">
        <f t="shared" si="92"/>
        <v>216</v>
      </c>
      <c r="I1500" s="7" t="str">
        <f t="shared" si="93"/>
        <v>Norte</v>
      </c>
      <c r="J1500" s="7" t="str">
        <f t="shared" si="94"/>
        <v>PR</v>
      </c>
      <c r="K1500" t="str">
        <f t="shared" si="95"/>
        <v>41</v>
      </c>
    </row>
    <row r="1501" spans="1:11">
      <c r="A1501" s="11">
        <v>1500</v>
      </c>
      <c r="B1501" s="7" t="s">
        <v>283</v>
      </c>
      <c r="C1501" s="7">
        <v>27999078568</v>
      </c>
      <c r="D1501" s="7">
        <v>2</v>
      </c>
      <c r="E1501" s="12">
        <v>44508</v>
      </c>
      <c r="F1501" s="7" t="s">
        <v>14</v>
      </c>
      <c r="G1501" s="7" t="s">
        <v>30</v>
      </c>
      <c r="H1501" s="13">
        <f t="shared" si="92"/>
        <v>162</v>
      </c>
      <c r="I1501" s="7" t="str">
        <f t="shared" si="93"/>
        <v>Norte</v>
      </c>
      <c r="J1501" s="7" t="str">
        <f t="shared" si="94"/>
        <v>ES</v>
      </c>
      <c r="K1501" t="str">
        <f t="shared" si="95"/>
        <v>27</v>
      </c>
    </row>
    <row r="1502" spans="1:11">
      <c r="A1502" s="11">
        <v>1501</v>
      </c>
      <c r="B1502" s="7" t="s">
        <v>580</v>
      </c>
      <c r="C1502" s="7">
        <v>61986394907</v>
      </c>
      <c r="D1502" s="7">
        <v>4</v>
      </c>
      <c r="E1502" s="12">
        <v>44508</v>
      </c>
      <c r="F1502" s="7" t="s">
        <v>53</v>
      </c>
      <c r="G1502" s="7" t="s">
        <v>28</v>
      </c>
      <c r="H1502" s="13">
        <f t="shared" si="92"/>
        <v>90</v>
      </c>
      <c r="I1502" s="7" t="str">
        <f t="shared" si="93"/>
        <v>Norte</v>
      </c>
      <c r="J1502" s="7" t="str">
        <f t="shared" si="94"/>
        <v>DF</v>
      </c>
      <c r="K1502" t="str">
        <f t="shared" si="95"/>
        <v>61</v>
      </c>
    </row>
    <row r="1503" spans="1:11">
      <c r="A1503" s="11">
        <v>1502</v>
      </c>
      <c r="B1503" s="7" t="s">
        <v>92</v>
      </c>
      <c r="C1503" s="7">
        <v>91971064066</v>
      </c>
      <c r="D1503" s="7">
        <v>1</v>
      </c>
      <c r="E1503" s="12">
        <v>44508</v>
      </c>
      <c r="F1503" s="7" t="s">
        <v>23</v>
      </c>
      <c r="G1503" s="7" t="s">
        <v>12</v>
      </c>
      <c r="H1503" s="13">
        <f t="shared" si="92"/>
        <v>90</v>
      </c>
      <c r="I1503" s="7" t="str">
        <f t="shared" si="93"/>
        <v>Sul</v>
      </c>
      <c r="J1503" s="7" t="str">
        <f t="shared" si="94"/>
        <v>PA</v>
      </c>
      <c r="K1503" t="str">
        <f t="shared" si="95"/>
        <v>91</v>
      </c>
    </row>
    <row r="1504" spans="1:11">
      <c r="A1504" s="11">
        <v>1503</v>
      </c>
      <c r="B1504" s="7" t="s">
        <v>37</v>
      </c>
      <c r="C1504" s="7">
        <v>61976321818</v>
      </c>
      <c r="D1504" s="7">
        <v>2</v>
      </c>
      <c r="E1504" s="12">
        <v>44508</v>
      </c>
      <c r="F1504" s="7" t="s">
        <v>16</v>
      </c>
      <c r="G1504" s="7" t="s">
        <v>12</v>
      </c>
      <c r="H1504" s="13">
        <f t="shared" si="92"/>
        <v>216</v>
      </c>
      <c r="I1504" s="7" t="str">
        <f t="shared" si="93"/>
        <v>Norte</v>
      </c>
      <c r="J1504" s="7" t="str">
        <f t="shared" si="94"/>
        <v>DF</v>
      </c>
      <c r="K1504" t="str">
        <f t="shared" si="95"/>
        <v>61</v>
      </c>
    </row>
    <row r="1505" spans="1:11">
      <c r="A1505" s="11">
        <v>1504</v>
      </c>
      <c r="B1505" s="7" t="s">
        <v>78</v>
      </c>
      <c r="C1505" s="7">
        <v>19982915521</v>
      </c>
      <c r="D1505" s="7">
        <v>1</v>
      </c>
      <c r="E1505" s="12">
        <v>44508</v>
      </c>
      <c r="F1505" s="7" t="s">
        <v>16</v>
      </c>
      <c r="G1505" s="7" t="s">
        <v>30</v>
      </c>
      <c r="H1505" s="13">
        <f t="shared" si="92"/>
        <v>120</v>
      </c>
      <c r="I1505" s="7" t="str">
        <f t="shared" si="93"/>
        <v>Norte</v>
      </c>
      <c r="J1505" s="7" t="str">
        <f t="shared" si="94"/>
        <v>SP</v>
      </c>
      <c r="K1505" t="str">
        <f t="shared" si="95"/>
        <v>19</v>
      </c>
    </row>
    <row r="1506" spans="1:11">
      <c r="A1506" s="11">
        <v>1505</v>
      </c>
      <c r="B1506" s="7" t="s">
        <v>165</v>
      </c>
      <c r="C1506" s="7">
        <v>21997943551</v>
      </c>
      <c r="D1506" s="7">
        <v>6</v>
      </c>
      <c r="E1506" s="12">
        <v>44509</v>
      </c>
      <c r="F1506" s="7" t="s">
        <v>11</v>
      </c>
      <c r="G1506" s="7" t="s">
        <v>19</v>
      </c>
      <c r="H1506" s="13">
        <f t="shared" si="92"/>
        <v>135</v>
      </c>
      <c r="I1506" s="7" t="str">
        <f t="shared" si="93"/>
        <v>Sul</v>
      </c>
      <c r="J1506" s="7" t="str">
        <f t="shared" si="94"/>
        <v>RJ</v>
      </c>
      <c r="K1506" t="str">
        <f t="shared" si="95"/>
        <v>21</v>
      </c>
    </row>
    <row r="1507" spans="1:11">
      <c r="A1507" s="11">
        <v>1506</v>
      </c>
      <c r="B1507" s="7" t="s">
        <v>75</v>
      </c>
      <c r="C1507" s="7">
        <v>21999785546</v>
      </c>
      <c r="D1507" s="7">
        <v>4</v>
      </c>
      <c r="E1507" s="12">
        <v>44509</v>
      </c>
      <c r="F1507" s="7" t="s">
        <v>38</v>
      </c>
      <c r="G1507" s="7" t="s">
        <v>21</v>
      </c>
      <c r="H1507" s="13">
        <f t="shared" si="92"/>
        <v>180</v>
      </c>
      <c r="I1507" s="7" t="str">
        <f t="shared" si="93"/>
        <v>Sul</v>
      </c>
      <c r="J1507" s="7" t="str">
        <f t="shared" si="94"/>
        <v>RJ</v>
      </c>
      <c r="K1507" t="str">
        <f t="shared" si="95"/>
        <v>21</v>
      </c>
    </row>
    <row r="1508" spans="1:11">
      <c r="A1508" s="11">
        <v>1507</v>
      </c>
      <c r="B1508" s="7" t="s">
        <v>179</v>
      </c>
      <c r="C1508" s="7">
        <v>91994498828</v>
      </c>
      <c r="D1508" s="7">
        <v>5</v>
      </c>
      <c r="E1508" s="12">
        <v>44509</v>
      </c>
      <c r="F1508" s="7" t="s">
        <v>23</v>
      </c>
      <c r="G1508" s="7" t="s">
        <v>21</v>
      </c>
      <c r="H1508" s="13">
        <f t="shared" si="92"/>
        <v>405</v>
      </c>
      <c r="I1508" s="7" t="str">
        <f t="shared" si="93"/>
        <v>Sul</v>
      </c>
      <c r="J1508" s="7" t="str">
        <f t="shared" si="94"/>
        <v>PA</v>
      </c>
      <c r="K1508" t="str">
        <f t="shared" si="95"/>
        <v>91</v>
      </c>
    </row>
    <row r="1509" spans="1:11">
      <c r="A1509" s="11">
        <v>1508</v>
      </c>
      <c r="B1509" s="7" t="s">
        <v>49</v>
      </c>
      <c r="C1509" s="7">
        <v>11981777531</v>
      </c>
      <c r="D1509" s="7">
        <v>2</v>
      </c>
      <c r="E1509" s="12">
        <v>44509</v>
      </c>
      <c r="F1509" s="7" t="s">
        <v>18</v>
      </c>
      <c r="G1509" s="7" t="s">
        <v>21</v>
      </c>
      <c r="H1509" s="13">
        <f t="shared" si="92"/>
        <v>90</v>
      </c>
      <c r="I1509" s="7" t="str">
        <f t="shared" si="93"/>
        <v>Norte</v>
      </c>
      <c r="J1509" s="7" t="str">
        <f t="shared" si="94"/>
        <v>SP</v>
      </c>
      <c r="K1509" t="str">
        <f t="shared" si="95"/>
        <v>11</v>
      </c>
    </row>
    <row r="1510" spans="1:11">
      <c r="A1510" s="11">
        <v>1509</v>
      </c>
      <c r="B1510" s="7" t="s">
        <v>56</v>
      </c>
      <c r="C1510" s="7">
        <v>41982362795</v>
      </c>
      <c r="D1510" s="7">
        <v>2</v>
      </c>
      <c r="E1510" s="12">
        <v>44510</v>
      </c>
      <c r="F1510" s="7" t="s">
        <v>14</v>
      </c>
      <c r="G1510" s="7" t="s">
        <v>30</v>
      </c>
      <c r="H1510" s="13">
        <f t="shared" si="92"/>
        <v>162</v>
      </c>
      <c r="I1510" s="7" t="str">
        <f t="shared" si="93"/>
        <v>Norte</v>
      </c>
      <c r="J1510" s="7" t="str">
        <f t="shared" si="94"/>
        <v>PR</v>
      </c>
      <c r="K1510" t="str">
        <f t="shared" si="95"/>
        <v>41</v>
      </c>
    </row>
    <row r="1511" spans="1:11">
      <c r="A1511" s="11">
        <v>1510</v>
      </c>
      <c r="B1511" s="7" t="s">
        <v>581</v>
      </c>
      <c r="C1511" s="7">
        <v>41986376133</v>
      </c>
      <c r="D1511" s="7">
        <v>8</v>
      </c>
      <c r="E1511" s="12">
        <v>44510</v>
      </c>
      <c r="F1511" s="7" t="s">
        <v>53</v>
      </c>
      <c r="G1511" s="7" t="s">
        <v>30</v>
      </c>
      <c r="H1511" s="13">
        <f t="shared" si="92"/>
        <v>180</v>
      </c>
      <c r="I1511" s="7" t="str">
        <f t="shared" si="93"/>
        <v>Norte</v>
      </c>
      <c r="J1511" s="7" t="str">
        <f t="shared" si="94"/>
        <v>PR</v>
      </c>
      <c r="K1511" t="str">
        <f t="shared" si="95"/>
        <v>41</v>
      </c>
    </row>
    <row r="1512" spans="1:11">
      <c r="A1512" s="11">
        <v>1511</v>
      </c>
      <c r="B1512" s="7" t="s">
        <v>56</v>
      </c>
      <c r="C1512" s="7">
        <v>51984085570</v>
      </c>
      <c r="D1512" s="7">
        <v>3</v>
      </c>
      <c r="E1512" s="12">
        <v>44510</v>
      </c>
      <c r="F1512" s="7" t="s">
        <v>63</v>
      </c>
      <c r="G1512" s="7" t="s">
        <v>30</v>
      </c>
      <c r="H1512" s="13">
        <f t="shared" si="92"/>
        <v>270</v>
      </c>
      <c r="I1512" s="7" t="str">
        <f t="shared" si="93"/>
        <v>Sul</v>
      </c>
      <c r="J1512" s="7" t="str">
        <f t="shared" si="94"/>
        <v>RS</v>
      </c>
      <c r="K1512" t="str">
        <f t="shared" si="95"/>
        <v>51</v>
      </c>
    </row>
    <row r="1513" spans="1:11">
      <c r="A1513" s="11">
        <v>1512</v>
      </c>
      <c r="B1513" s="7" t="s">
        <v>489</v>
      </c>
      <c r="C1513" s="7">
        <v>11995910893</v>
      </c>
      <c r="D1513" s="7">
        <v>3</v>
      </c>
      <c r="E1513" s="12">
        <v>44511</v>
      </c>
      <c r="F1513" s="7" t="s">
        <v>11</v>
      </c>
      <c r="G1513" s="7" t="s">
        <v>19</v>
      </c>
      <c r="H1513" s="13">
        <f t="shared" si="92"/>
        <v>67.5</v>
      </c>
      <c r="I1513" s="7" t="str">
        <f t="shared" si="93"/>
        <v>Sul</v>
      </c>
      <c r="J1513" s="7" t="str">
        <f t="shared" si="94"/>
        <v>SP</v>
      </c>
      <c r="K1513" t="str">
        <f t="shared" si="95"/>
        <v>11</v>
      </c>
    </row>
    <row r="1514" spans="1:11">
      <c r="A1514" s="11">
        <v>1513</v>
      </c>
      <c r="B1514" s="7" t="s">
        <v>90</v>
      </c>
      <c r="C1514" s="7">
        <v>61966742530</v>
      </c>
      <c r="D1514" s="7">
        <v>2</v>
      </c>
      <c r="E1514" s="12">
        <v>44511</v>
      </c>
      <c r="F1514" s="7" t="s">
        <v>18</v>
      </c>
      <c r="G1514" s="7" t="s">
        <v>12</v>
      </c>
      <c r="H1514" s="13">
        <f t="shared" si="92"/>
        <v>90</v>
      </c>
      <c r="I1514" s="7" t="str">
        <f t="shared" si="93"/>
        <v>Norte</v>
      </c>
      <c r="J1514" s="7" t="str">
        <f t="shared" si="94"/>
        <v>DF</v>
      </c>
      <c r="K1514" t="str">
        <f t="shared" si="95"/>
        <v>61</v>
      </c>
    </row>
    <row r="1515" spans="1:11">
      <c r="A1515" s="11">
        <v>1514</v>
      </c>
      <c r="B1515" s="7" t="s">
        <v>199</v>
      </c>
      <c r="C1515" s="7">
        <v>82996438580</v>
      </c>
      <c r="D1515" s="7">
        <v>3</v>
      </c>
      <c r="E1515" s="12">
        <v>44511</v>
      </c>
      <c r="F1515" s="7" t="s">
        <v>14</v>
      </c>
      <c r="G1515" s="7" t="s">
        <v>34</v>
      </c>
      <c r="H1515" s="13">
        <f t="shared" si="92"/>
        <v>243</v>
      </c>
      <c r="I1515" s="7" t="str">
        <f t="shared" si="93"/>
        <v>Norte</v>
      </c>
      <c r="J1515" s="7" t="str">
        <f t="shared" si="94"/>
        <v>AL</v>
      </c>
      <c r="K1515" t="str">
        <f t="shared" si="95"/>
        <v>82</v>
      </c>
    </row>
    <row r="1516" spans="1:11">
      <c r="A1516" s="11">
        <v>1515</v>
      </c>
      <c r="B1516" s="7" t="s">
        <v>238</v>
      </c>
      <c r="C1516" s="7">
        <v>41984644882</v>
      </c>
      <c r="D1516" s="7">
        <v>5</v>
      </c>
      <c r="E1516" s="12">
        <v>44511</v>
      </c>
      <c r="F1516" s="7" t="s">
        <v>55</v>
      </c>
      <c r="G1516" s="7" t="s">
        <v>12</v>
      </c>
      <c r="H1516" s="13">
        <f t="shared" si="92"/>
        <v>112.5</v>
      </c>
      <c r="I1516" s="7" t="str">
        <f t="shared" si="93"/>
        <v>Norte</v>
      </c>
      <c r="J1516" s="7" t="str">
        <f t="shared" si="94"/>
        <v>PR</v>
      </c>
      <c r="K1516" t="str">
        <f t="shared" si="95"/>
        <v>41</v>
      </c>
    </row>
    <row r="1517" spans="1:11">
      <c r="A1517" s="11">
        <v>1516</v>
      </c>
      <c r="B1517" s="7" t="s">
        <v>146</v>
      </c>
      <c r="C1517" s="7">
        <v>11987616062</v>
      </c>
      <c r="D1517" s="7">
        <v>5</v>
      </c>
      <c r="E1517" s="12">
        <v>44511</v>
      </c>
      <c r="F1517" s="7" t="s">
        <v>63</v>
      </c>
      <c r="G1517" s="7" t="s">
        <v>28</v>
      </c>
      <c r="H1517" s="13">
        <f t="shared" si="92"/>
        <v>450</v>
      </c>
      <c r="I1517" s="7" t="str">
        <f t="shared" si="93"/>
        <v>Sul</v>
      </c>
      <c r="J1517" s="7" t="str">
        <f t="shared" si="94"/>
        <v>SP</v>
      </c>
      <c r="K1517" t="str">
        <f t="shared" si="95"/>
        <v>11</v>
      </c>
    </row>
    <row r="1518" spans="1:11">
      <c r="A1518" s="11">
        <v>1517</v>
      </c>
      <c r="B1518" s="7" t="s">
        <v>95</v>
      </c>
      <c r="C1518" s="7">
        <v>19983536034</v>
      </c>
      <c r="D1518" s="7">
        <v>4</v>
      </c>
      <c r="E1518" s="12">
        <v>44511</v>
      </c>
      <c r="F1518" s="7" t="s">
        <v>40</v>
      </c>
      <c r="G1518" s="7" t="s">
        <v>34</v>
      </c>
      <c r="H1518" s="13">
        <f t="shared" si="92"/>
        <v>288</v>
      </c>
      <c r="I1518" s="7" t="str">
        <f t="shared" si="93"/>
        <v>Sul</v>
      </c>
      <c r="J1518" s="7" t="str">
        <f t="shared" si="94"/>
        <v>SP</v>
      </c>
      <c r="K1518" t="str">
        <f t="shared" si="95"/>
        <v>19</v>
      </c>
    </row>
    <row r="1519" spans="1:11">
      <c r="A1519" s="11">
        <v>1518</v>
      </c>
      <c r="B1519" s="7" t="s">
        <v>256</v>
      </c>
      <c r="C1519" s="7">
        <v>21997317003</v>
      </c>
      <c r="D1519" s="7">
        <v>2</v>
      </c>
      <c r="E1519" s="12">
        <v>44512</v>
      </c>
      <c r="F1519" s="7" t="s">
        <v>11</v>
      </c>
      <c r="G1519" s="7" t="s">
        <v>12</v>
      </c>
      <c r="H1519" s="13">
        <f t="shared" si="92"/>
        <v>45</v>
      </c>
      <c r="I1519" s="7" t="str">
        <f t="shared" si="93"/>
        <v>Sul</v>
      </c>
      <c r="J1519" s="7" t="str">
        <f t="shared" si="94"/>
        <v>RJ</v>
      </c>
      <c r="K1519" t="str">
        <f t="shared" si="95"/>
        <v>21</v>
      </c>
    </row>
    <row r="1520" spans="1:11">
      <c r="A1520" s="11">
        <v>1519</v>
      </c>
      <c r="B1520" s="7" t="s">
        <v>56</v>
      </c>
      <c r="C1520" s="7">
        <v>71988519634</v>
      </c>
      <c r="D1520" s="7">
        <v>3</v>
      </c>
      <c r="E1520" s="12">
        <v>44512</v>
      </c>
      <c r="F1520" s="7" t="s">
        <v>11</v>
      </c>
      <c r="G1520" s="7" t="s">
        <v>12</v>
      </c>
      <c r="H1520" s="13">
        <f t="shared" si="92"/>
        <v>67.5</v>
      </c>
      <c r="I1520" s="7" t="str">
        <f t="shared" si="93"/>
        <v>Sul</v>
      </c>
      <c r="J1520" s="7" t="str">
        <f t="shared" si="94"/>
        <v>BA</v>
      </c>
      <c r="K1520" t="str">
        <f t="shared" si="95"/>
        <v>71</v>
      </c>
    </row>
    <row r="1521" spans="1:11">
      <c r="A1521" s="11">
        <v>1520</v>
      </c>
      <c r="B1521" s="7" t="s">
        <v>451</v>
      </c>
      <c r="C1521" s="7">
        <v>11983245008</v>
      </c>
      <c r="D1521" s="7">
        <v>4</v>
      </c>
      <c r="E1521" s="12">
        <v>44512</v>
      </c>
      <c r="F1521" s="7" t="s">
        <v>18</v>
      </c>
      <c r="G1521" s="7" t="s">
        <v>34</v>
      </c>
      <c r="H1521" s="13">
        <f t="shared" si="92"/>
        <v>180</v>
      </c>
      <c r="I1521" s="7" t="str">
        <f t="shared" si="93"/>
        <v>Norte</v>
      </c>
      <c r="J1521" s="7" t="str">
        <f t="shared" si="94"/>
        <v>SP</v>
      </c>
      <c r="K1521" t="str">
        <f t="shared" si="95"/>
        <v>11</v>
      </c>
    </row>
    <row r="1522" spans="1:11">
      <c r="A1522" s="11">
        <v>1521</v>
      </c>
      <c r="B1522" s="7" t="s">
        <v>12</v>
      </c>
      <c r="C1522" s="7">
        <v>41976766425</v>
      </c>
      <c r="D1522" s="7">
        <v>2</v>
      </c>
      <c r="E1522" s="12">
        <v>44512</v>
      </c>
      <c r="F1522" s="7" t="s">
        <v>14</v>
      </c>
      <c r="G1522" s="7" t="s">
        <v>30</v>
      </c>
      <c r="H1522" s="13">
        <f t="shared" si="92"/>
        <v>162</v>
      </c>
      <c r="I1522" s="7" t="str">
        <f t="shared" si="93"/>
        <v>Norte</v>
      </c>
      <c r="J1522" s="7" t="str">
        <f t="shared" si="94"/>
        <v>PR</v>
      </c>
      <c r="K1522" t="str">
        <f t="shared" si="95"/>
        <v>41</v>
      </c>
    </row>
    <row r="1523" spans="1:11">
      <c r="A1523" s="11">
        <v>1522</v>
      </c>
      <c r="B1523" s="7" t="s">
        <v>17</v>
      </c>
      <c r="C1523" s="7">
        <v>11975297224</v>
      </c>
      <c r="D1523" s="7">
        <v>1</v>
      </c>
      <c r="E1523" s="12">
        <v>44512</v>
      </c>
      <c r="F1523" s="7" t="s">
        <v>11</v>
      </c>
      <c r="G1523" s="7" t="s">
        <v>34</v>
      </c>
      <c r="H1523" s="13">
        <f t="shared" si="92"/>
        <v>25</v>
      </c>
      <c r="I1523" s="7" t="str">
        <f t="shared" si="93"/>
        <v>Sul</v>
      </c>
      <c r="J1523" s="7" t="str">
        <f t="shared" si="94"/>
        <v>SP</v>
      </c>
      <c r="K1523" t="str">
        <f t="shared" si="95"/>
        <v>11</v>
      </c>
    </row>
    <row r="1524" spans="1:11">
      <c r="A1524" s="11">
        <v>1523</v>
      </c>
      <c r="B1524" s="7" t="s">
        <v>427</v>
      </c>
      <c r="C1524" s="7">
        <v>61985675522</v>
      </c>
      <c r="D1524" s="7">
        <v>5</v>
      </c>
      <c r="E1524" s="12">
        <v>44513</v>
      </c>
      <c r="F1524" s="7" t="s">
        <v>11</v>
      </c>
      <c r="G1524" s="7" t="s">
        <v>19</v>
      </c>
      <c r="H1524" s="13">
        <f t="shared" si="92"/>
        <v>112.5</v>
      </c>
      <c r="I1524" s="7" t="str">
        <f t="shared" si="93"/>
        <v>Sul</v>
      </c>
      <c r="J1524" s="7" t="str">
        <f t="shared" si="94"/>
        <v>DF</v>
      </c>
      <c r="K1524" t="str">
        <f t="shared" si="95"/>
        <v>61</v>
      </c>
    </row>
    <row r="1525" spans="1:11">
      <c r="A1525" s="11">
        <v>1524</v>
      </c>
      <c r="B1525" s="7" t="s">
        <v>582</v>
      </c>
      <c r="C1525" s="7">
        <v>68992574106</v>
      </c>
      <c r="D1525" s="7">
        <v>1</v>
      </c>
      <c r="E1525" s="12">
        <v>44513</v>
      </c>
      <c r="F1525" s="7" t="s">
        <v>18</v>
      </c>
      <c r="G1525" s="7" t="s">
        <v>34</v>
      </c>
      <c r="H1525" s="13">
        <f t="shared" si="92"/>
        <v>50</v>
      </c>
      <c r="I1525" s="7" t="str">
        <f t="shared" si="93"/>
        <v>Norte</v>
      </c>
      <c r="J1525" s="7" t="str">
        <f t="shared" si="94"/>
        <v>AC</v>
      </c>
      <c r="K1525" t="str">
        <f t="shared" si="95"/>
        <v>68</v>
      </c>
    </row>
    <row r="1526" spans="1:11">
      <c r="A1526" s="11">
        <v>1525</v>
      </c>
      <c r="B1526" s="7" t="s">
        <v>291</v>
      </c>
      <c r="C1526" s="7">
        <v>19996626054</v>
      </c>
      <c r="D1526" s="7">
        <v>1</v>
      </c>
      <c r="E1526" s="12">
        <v>44513</v>
      </c>
      <c r="F1526" s="7" t="s">
        <v>14</v>
      </c>
      <c r="G1526" s="7" t="s">
        <v>34</v>
      </c>
      <c r="H1526" s="13">
        <f t="shared" si="92"/>
        <v>90</v>
      </c>
      <c r="I1526" s="7" t="str">
        <f t="shared" si="93"/>
        <v>Norte</v>
      </c>
      <c r="J1526" s="7" t="str">
        <f t="shared" si="94"/>
        <v>SP</v>
      </c>
      <c r="K1526" t="str">
        <f t="shared" si="95"/>
        <v>19</v>
      </c>
    </row>
    <row r="1527" spans="1:11">
      <c r="A1527" s="11">
        <v>1526</v>
      </c>
      <c r="B1527" s="7" t="s">
        <v>48</v>
      </c>
      <c r="C1527" s="7">
        <v>11981754153</v>
      </c>
      <c r="D1527" s="7">
        <v>3</v>
      </c>
      <c r="E1527" s="12">
        <v>44513</v>
      </c>
      <c r="F1527" s="7" t="s">
        <v>44</v>
      </c>
      <c r="G1527" s="7" t="s">
        <v>19</v>
      </c>
      <c r="H1527" s="13">
        <f t="shared" si="92"/>
        <v>135</v>
      </c>
      <c r="I1527" s="7" t="str">
        <f t="shared" si="93"/>
        <v>Sul</v>
      </c>
      <c r="J1527" s="7" t="str">
        <f t="shared" si="94"/>
        <v>SP</v>
      </c>
      <c r="K1527" t="str">
        <f t="shared" si="95"/>
        <v>11</v>
      </c>
    </row>
    <row r="1528" spans="1:11">
      <c r="A1528" s="11">
        <v>1527</v>
      </c>
      <c r="B1528" s="7" t="s">
        <v>583</v>
      </c>
      <c r="C1528" s="7">
        <v>41971928630</v>
      </c>
      <c r="D1528" s="7">
        <v>2</v>
      </c>
      <c r="E1528" s="12">
        <v>44513</v>
      </c>
      <c r="F1528" s="7" t="s">
        <v>53</v>
      </c>
      <c r="G1528" s="7" t="s">
        <v>28</v>
      </c>
      <c r="H1528" s="13">
        <f t="shared" si="92"/>
        <v>45</v>
      </c>
      <c r="I1528" s="7" t="str">
        <f t="shared" si="93"/>
        <v>Norte</v>
      </c>
      <c r="J1528" s="7" t="str">
        <f t="shared" si="94"/>
        <v>PR</v>
      </c>
      <c r="K1528" t="str">
        <f t="shared" si="95"/>
        <v>41</v>
      </c>
    </row>
    <row r="1529" spans="1:11">
      <c r="A1529" s="11">
        <v>1528</v>
      </c>
      <c r="B1529" s="7" t="s">
        <v>584</v>
      </c>
      <c r="C1529" s="7">
        <v>31982288817</v>
      </c>
      <c r="D1529" s="7">
        <v>3</v>
      </c>
      <c r="E1529" s="12">
        <v>44514</v>
      </c>
      <c r="F1529" s="7" t="s">
        <v>11</v>
      </c>
      <c r="G1529" s="7" t="s">
        <v>34</v>
      </c>
      <c r="H1529" s="13">
        <f t="shared" si="92"/>
        <v>67.5</v>
      </c>
      <c r="I1529" s="7" t="str">
        <f t="shared" si="93"/>
        <v>Sul</v>
      </c>
      <c r="J1529" s="7" t="str">
        <f t="shared" si="94"/>
        <v>MG</v>
      </c>
      <c r="K1529" t="str">
        <f t="shared" si="95"/>
        <v>31</v>
      </c>
    </row>
    <row r="1530" spans="1:11">
      <c r="A1530" s="11">
        <v>1529</v>
      </c>
      <c r="B1530" s="7" t="s">
        <v>159</v>
      </c>
      <c r="C1530" s="7">
        <v>24988670283</v>
      </c>
      <c r="D1530" s="7">
        <v>2</v>
      </c>
      <c r="E1530" s="12">
        <v>44514</v>
      </c>
      <c r="F1530" s="7" t="s">
        <v>18</v>
      </c>
      <c r="G1530" s="7" t="s">
        <v>19</v>
      </c>
      <c r="H1530" s="13">
        <f t="shared" si="92"/>
        <v>90</v>
      </c>
      <c r="I1530" s="7" t="str">
        <f t="shared" si="93"/>
        <v>Norte</v>
      </c>
      <c r="J1530" s="7" t="str">
        <f t="shared" si="94"/>
        <v>RJ</v>
      </c>
      <c r="K1530" t="str">
        <f t="shared" si="95"/>
        <v>24</v>
      </c>
    </row>
    <row r="1531" spans="1:11">
      <c r="A1531" s="11">
        <v>1530</v>
      </c>
      <c r="B1531" s="7" t="s">
        <v>56</v>
      </c>
      <c r="C1531" s="7">
        <v>51965860915</v>
      </c>
      <c r="D1531" s="7">
        <v>1</v>
      </c>
      <c r="E1531" s="12">
        <v>44514</v>
      </c>
      <c r="F1531" s="7" t="s">
        <v>36</v>
      </c>
      <c r="G1531" s="7" t="s">
        <v>19</v>
      </c>
      <c r="H1531" s="13">
        <f t="shared" si="92"/>
        <v>25</v>
      </c>
      <c r="I1531" s="7" t="str">
        <f t="shared" si="93"/>
        <v>Norte</v>
      </c>
      <c r="J1531" s="7" t="str">
        <f t="shared" si="94"/>
        <v>RS</v>
      </c>
      <c r="K1531" t="str">
        <f t="shared" si="95"/>
        <v>51</v>
      </c>
    </row>
    <row r="1532" spans="1:11">
      <c r="A1532" s="11">
        <v>1531</v>
      </c>
      <c r="B1532" s="7" t="s">
        <v>476</v>
      </c>
      <c r="C1532" s="7">
        <v>91992357579</v>
      </c>
      <c r="D1532" s="7">
        <v>4</v>
      </c>
      <c r="E1532" s="12">
        <v>44515</v>
      </c>
      <c r="F1532" s="7" t="s">
        <v>11</v>
      </c>
      <c r="G1532" s="7" t="s">
        <v>30</v>
      </c>
      <c r="H1532" s="13">
        <f t="shared" si="92"/>
        <v>90</v>
      </c>
      <c r="I1532" s="7" t="str">
        <f t="shared" si="93"/>
        <v>Sul</v>
      </c>
      <c r="J1532" s="7" t="str">
        <f t="shared" si="94"/>
        <v>PA</v>
      </c>
      <c r="K1532" t="str">
        <f t="shared" si="95"/>
        <v>91</v>
      </c>
    </row>
    <row r="1533" spans="1:11">
      <c r="A1533" s="11">
        <v>1532</v>
      </c>
      <c r="B1533" s="7" t="s">
        <v>467</v>
      </c>
      <c r="C1533" s="7">
        <v>11964330934</v>
      </c>
      <c r="D1533" s="7">
        <v>4</v>
      </c>
      <c r="E1533" s="12">
        <v>44515</v>
      </c>
      <c r="F1533" s="7" t="s">
        <v>11</v>
      </c>
      <c r="G1533" s="7" t="s">
        <v>30</v>
      </c>
      <c r="H1533" s="13">
        <f t="shared" si="92"/>
        <v>90</v>
      </c>
      <c r="I1533" s="7" t="str">
        <f t="shared" si="93"/>
        <v>Sul</v>
      </c>
      <c r="J1533" s="7" t="str">
        <f t="shared" si="94"/>
        <v>SP</v>
      </c>
      <c r="K1533" t="str">
        <f t="shared" si="95"/>
        <v>11</v>
      </c>
    </row>
    <row r="1534" spans="1:11">
      <c r="A1534" s="11">
        <v>1533</v>
      </c>
      <c r="B1534" s="7" t="s">
        <v>456</v>
      </c>
      <c r="C1534" s="7">
        <v>21998686446</v>
      </c>
      <c r="D1534" s="7">
        <v>4</v>
      </c>
      <c r="E1534" s="12">
        <v>44515</v>
      </c>
      <c r="F1534" s="7" t="s">
        <v>14</v>
      </c>
      <c r="G1534" s="7" t="s">
        <v>19</v>
      </c>
      <c r="H1534" s="13">
        <f t="shared" si="92"/>
        <v>324</v>
      </c>
      <c r="I1534" s="7" t="str">
        <f t="shared" si="93"/>
        <v>Norte</v>
      </c>
      <c r="J1534" s="7" t="str">
        <f t="shared" si="94"/>
        <v>RJ</v>
      </c>
      <c r="K1534" t="str">
        <f t="shared" si="95"/>
        <v>21</v>
      </c>
    </row>
    <row r="1535" spans="1:11">
      <c r="A1535" s="11">
        <v>1534</v>
      </c>
      <c r="B1535" s="7" t="s">
        <v>585</v>
      </c>
      <c r="C1535" s="7">
        <v>21998496669</v>
      </c>
      <c r="D1535" s="7">
        <v>1</v>
      </c>
      <c r="E1535" s="12">
        <v>44515</v>
      </c>
      <c r="F1535" s="7" t="s">
        <v>36</v>
      </c>
      <c r="G1535" s="7" t="s">
        <v>21</v>
      </c>
      <c r="H1535" s="13">
        <f t="shared" si="92"/>
        <v>25</v>
      </c>
      <c r="I1535" s="7" t="str">
        <f t="shared" si="93"/>
        <v>Norte</v>
      </c>
      <c r="J1535" s="7" t="str">
        <f t="shared" si="94"/>
        <v>RJ</v>
      </c>
      <c r="K1535" t="str">
        <f t="shared" si="95"/>
        <v>21</v>
      </c>
    </row>
    <row r="1536" spans="1:11">
      <c r="A1536" s="11">
        <v>1535</v>
      </c>
      <c r="B1536" s="7" t="s">
        <v>463</v>
      </c>
      <c r="C1536" s="7">
        <v>91983074907</v>
      </c>
      <c r="D1536" s="7">
        <v>5</v>
      </c>
      <c r="E1536" s="12">
        <v>44515</v>
      </c>
      <c r="F1536" s="7" t="s">
        <v>36</v>
      </c>
      <c r="G1536" s="7" t="s">
        <v>19</v>
      </c>
      <c r="H1536" s="13">
        <f t="shared" si="92"/>
        <v>112.5</v>
      </c>
      <c r="I1536" s="7" t="str">
        <f t="shared" si="93"/>
        <v>Norte</v>
      </c>
      <c r="J1536" s="7" t="str">
        <f t="shared" si="94"/>
        <v>PA</v>
      </c>
      <c r="K1536" t="str">
        <f t="shared" si="95"/>
        <v>91</v>
      </c>
    </row>
    <row r="1537" spans="1:11">
      <c r="A1537" s="11">
        <v>1536</v>
      </c>
      <c r="B1537" s="7" t="s">
        <v>294</v>
      </c>
      <c r="C1537" s="7">
        <v>11990956863</v>
      </c>
      <c r="D1537" s="7">
        <v>1</v>
      </c>
      <c r="E1537" s="12">
        <v>44515</v>
      </c>
      <c r="F1537" s="7" t="s">
        <v>63</v>
      </c>
      <c r="G1537" s="7" t="s">
        <v>12</v>
      </c>
      <c r="H1537" s="13">
        <f t="shared" si="92"/>
        <v>100</v>
      </c>
      <c r="I1537" s="7" t="str">
        <f t="shared" si="93"/>
        <v>Sul</v>
      </c>
      <c r="J1537" s="7" t="str">
        <f t="shared" si="94"/>
        <v>SP</v>
      </c>
      <c r="K1537" t="str">
        <f t="shared" si="95"/>
        <v>11</v>
      </c>
    </row>
    <row r="1538" spans="1:11">
      <c r="A1538" s="11">
        <v>1537</v>
      </c>
      <c r="B1538" s="7" t="s">
        <v>72</v>
      </c>
      <c r="C1538" s="7">
        <v>61967060136</v>
      </c>
      <c r="D1538" s="7">
        <v>6</v>
      </c>
      <c r="E1538" s="12">
        <v>44515</v>
      </c>
      <c r="F1538" s="7" t="s">
        <v>38</v>
      </c>
      <c r="G1538" s="7" t="s">
        <v>21</v>
      </c>
      <c r="H1538" s="13">
        <f t="shared" ref="H1538:H1601" si="96">D1538*VLOOKUP(F1538,tabela_passeio,3,FALSE)*IF(D1538&gt;1,90%,100%)</f>
        <v>270</v>
      </c>
      <c r="I1538" s="7" t="str">
        <f t="shared" ref="I1538:I1601" si="97">VLOOKUP(F1538,tabela_passeio,2,FALSE)</f>
        <v>Sul</v>
      </c>
      <c r="J1538" s="7" t="str">
        <f t="shared" ref="J1538:J1601" si="98">VLOOKUP(LEFT(C1538,2)*1,tabela_DDD,3,FALSE)</f>
        <v>DF</v>
      </c>
      <c r="K1538" t="str">
        <f t="shared" si="95"/>
        <v>61</v>
      </c>
    </row>
    <row r="1539" spans="1:11">
      <c r="A1539" s="11">
        <v>1538</v>
      </c>
      <c r="B1539" s="7" t="s">
        <v>90</v>
      </c>
      <c r="C1539" s="7">
        <v>12991636062</v>
      </c>
      <c r="D1539" s="7">
        <v>4</v>
      </c>
      <c r="E1539" s="12">
        <v>44516</v>
      </c>
      <c r="F1539" s="7" t="s">
        <v>11</v>
      </c>
      <c r="G1539" s="7" t="s">
        <v>34</v>
      </c>
      <c r="H1539" s="13">
        <f t="shared" si="96"/>
        <v>90</v>
      </c>
      <c r="I1539" s="7" t="str">
        <f t="shared" si="97"/>
        <v>Sul</v>
      </c>
      <c r="J1539" s="7" t="str">
        <f t="shared" si="98"/>
        <v>SP</v>
      </c>
      <c r="K1539" t="str">
        <f t="shared" ref="K1539:K1602" si="99">LEFT(C1539,2)</f>
        <v>12</v>
      </c>
    </row>
    <row r="1540" spans="1:11">
      <c r="A1540" s="11">
        <v>1539</v>
      </c>
      <c r="B1540" s="7" t="s">
        <v>12</v>
      </c>
      <c r="C1540" s="7">
        <v>21975444320</v>
      </c>
      <c r="D1540" s="7">
        <v>2</v>
      </c>
      <c r="E1540" s="12">
        <v>44516</v>
      </c>
      <c r="F1540" s="7" t="s">
        <v>11</v>
      </c>
      <c r="G1540" s="7" t="s">
        <v>34</v>
      </c>
      <c r="H1540" s="13">
        <f t="shared" si="96"/>
        <v>45</v>
      </c>
      <c r="I1540" s="7" t="str">
        <f t="shared" si="97"/>
        <v>Sul</v>
      </c>
      <c r="J1540" s="7" t="str">
        <f t="shared" si="98"/>
        <v>RJ</v>
      </c>
      <c r="K1540" t="str">
        <f t="shared" si="99"/>
        <v>21</v>
      </c>
    </row>
    <row r="1541" spans="1:11">
      <c r="A1541" s="11">
        <v>1540</v>
      </c>
      <c r="B1541" s="7" t="s">
        <v>137</v>
      </c>
      <c r="C1541" s="7">
        <v>19983690396</v>
      </c>
      <c r="D1541" s="7">
        <v>1</v>
      </c>
      <c r="E1541" s="12">
        <v>44516</v>
      </c>
      <c r="F1541" s="7" t="s">
        <v>18</v>
      </c>
      <c r="G1541" s="7" t="s">
        <v>12</v>
      </c>
      <c r="H1541" s="13">
        <f t="shared" si="96"/>
        <v>50</v>
      </c>
      <c r="I1541" s="7" t="str">
        <f t="shared" si="97"/>
        <v>Norte</v>
      </c>
      <c r="J1541" s="7" t="str">
        <f t="shared" si="98"/>
        <v>SP</v>
      </c>
      <c r="K1541" t="str">
        <f t="shared" si="99"/>
        <v>19</v>
      </c>
    </row>
    <row r="1542" spans="1:11">
      <c r="A1542" s="11">
        <v>1541</v>
      </c>
      <c r="B1542" s="7" t="s">
        <v>258</v>
      </c>
      <c r="C1542" s="7">
        <v>51989995609</v>
      </c>
      <c r="D1542" s="7">
        <v>3</v>
      </c>
      <c r="E1542" s="12">
        <v>44516</v>
      </c>
      <c r="F1542" s="7" t="s">
        <v>38</v>
      </c>
      <c r="G1542" s="7" t="s">
        <v>21</v>
      </c>
      <c r="H1542" s="13">
        <f t="shared" si="96"/>
        <v>135</v>
      </c>
      <c r="I1542" s="7" t="str">
        <f t="shared" si="97"/>
        <v>Sul</v>
      </c>
      <c r="J1542" s="7" t="str">
        <f t="shared" si="98"/>
        <v>RS</v>
      </c>
      <c r="K1542" t="str">
        <f t="shared" si="99"/>
        <v>51</v>
      </c>
    </row>
    <row r="1543" spans="1:11">
      <c r="A1543" s="11">
        <v>1542</v>
      </c>
      <c r="B1543" s="7" t="s">
        <v>199</v>
      </c>
      <c r="C1543" s="7">
        <v>16993474941</v>
      </c>
      <c r="D1543" s="7">
        <v>5</v>
      </c>
      <c r="E1543" s="12">
        <v>44516</v>
      </c>
      <c r="F1543" s="7" t="s">
        <v>40</v>
      </c>
      <c r="G1543" s="7" t="s">
        <v>28</v>
      </c>
      <c r="H1543" s="13">
        <f t="shared" si="96"/>
        <v>360</v>
      </c>
      <c r="I1543" s="7" t="str">
        <f t="shared" si="97"/>
        <v>Sul</v>
      </c>
      <c r="J1543" s="7" t="str">
        <f t="shared" si="98"/>
        <v>SP</v>
      </c>
      <c r="K1543" t="str">
        <f t="shared" si="99"/>
        <v>16</v>
      </c>
    </row>
    <row r="1544" spans="1:11">
      <c r="A1544" s="11">
        <v>1543</v>
      </c>
      <c r="B1544" s="7" t="s">
        <v>586</v>
      </c>
      <c r="C1544" s="7">
        <v>41972588668</v>
      </c>
      <c r="D1544" s="7">
        <v>3</v>
      </c>
      <c r="E1544" s="12">
        <v>44516</v>
      </c>
      <c r="F1544" s="7" t="s">
        <v>53</v>
      </c>
      <c r="G1544" s="7" t="s">
        <v>12</v>
      </c>
      <c r="H1544" s="13">
        <f t="shared" si="96"/>
        <v>67.5</v>
      </c>
      <c r="I1544" s="7" t="str">
        <f t="shared" si="97"/>
        <v>Norte</v>
      </c>
      <c r="J1544" s="7" t="str">
        <f t="shared" si="98"/>
        <v>PR</v>
      </c>
      <c r="K1544" t="str">
        <f t="shared" si="99"/>
        <v>41</v>
      </c>
    </row>
    <row r="1545" spans="1:11">
      <c r="A1545" s="11">
        <v>1544</v>
      </c>
      <c r="B1545" s="7" t="s">
        <v>77</v>
      </c>
      <c r="C1545" s="7">
        <v>91968089926</v>
      </c>
      <c r="D1545" s="7">
        <v>3</v>
      </c>
      <c r="E1545" s="12">
        <v>44516</v>
      </c>
      <c r="F1545" s="7" t="s">
        <v>18</v>
      </c>
      <c r="G1545" s="7" t="s">
        <v>34</v>
      </c>
      <c r="H1545" s="13">
        <f t="shared" si="96"/>
        <v>135</v>
      </c>
      <c r="I1545" s="7" t="str">
        <f t="shared" si="97"/>
        <v>Norte</v>
      </c>
      <c r="J1545" s="7" t="str">
        <f t="shared" si="98"/>
        <v>PA</v>
      </c>
      <c r="K1545" t="str">
        <f t="shared" si="99"/>
        <v>91</v>
      </c>
    </row>
    <row r="1546" spans="1:11">
      <c r="A1546" s="11">
        <v>1545</v>
      </c>
      <c r="B1546" s="7" t="s">
        <v>56</v>
      </c>
      <c r="C1546" s="7">
        <v>61970094028</v>
      </c>
      <c r="D1546" s="7">
        <v>6</v>
      </c>
      <c r="E1546" s="12">
        <v>44516</v>
      </c>
      <c r="F1546" s="7" t="s">
        <v>11</v>
      </c>
      <c r="G1546" s="7" t="s">
        <v>12</v>
      </c>
      <c r="H1546" s="13">
        <f t="shared" si="96"/>
        <v>135</v>
      </c>
      <c r="I1546" s="7" t="str">
        <f t="shared" si="97"/>
        <v>Sul</v>
      </c>
      <c r="J1546" s="7" t="str">
        <f t="shared" si="98"/>
        <v>DF</v>
      </c>
      <c r="K1546" t="str">
        <f t="shared" si="99"/>
        <v>61</v>
      </c>
    </row>
    <row r="1547" spans="1:11">
      <c r="A1547" s="11">
        <v>1546</v>
      </c>
      <c r="B1547" s="7" t="s">
        <v>138</v>
      </c>
      <c r="C1547" s="7">
        <v>71987503551</v>
      </c>
      <c r="D1547" s="7">
        <v>8</v>
      </c>
      <c r="E1547" s="12">
        <v>44517</v>
      </c>
      <c r="F1547" s="7" t="s">
        <v>11</v>
      </c>
      <c r="G1547" s="7" t="s">
        <v>30</v>
      </c>
      <c r="H1547" s="13">
        <f t="shared" si="96"/>
        <v>180</v>
      </c>
      <c r="I1547" s="7" t="str">
        <f t="shared" si="97"/>
        <v>Sul</v>
      </c>
      <c r="J1547" s="7" t="str">
        <f t="shared" si="98"/>
        <v>BA</v>
      </c>
      <c r="K1547" t="str">
        <f t="shared" si="99"/>
        <v>71</v>
      </c>
    </row>
    <row r="1548" spans="1:11">
      <c r="A1548" s="11">
        <v>1547</v>
      </c>
      <c r="B1548" s="7" t="s">
        <v>225</v>
      </c>
      <c r="C1548" s="7">
        <v>91989858154</v>
      </c>
      <c r="D1548" s="7">
        <v>6</v>
      </c>
      <c r="E1548" s="12">
        <v>44517</v>
      </c>
      <c r="F1548" s="7" t="s">
        <v>11</v>
      </c>
      <c r="G1548" s="7" t="s">
        <v>34</v>
      </c>
      <c r="H1548" s="13">
        <f t="shared" si="96"/>
        <v>135</v>
      </c>
      <c r="I1548" s="7" t="str">
        <f t="shared" si="97"/>
        <v>Sul</v>
      </c>
      <c r="J1548" s="7" t="str">
        <f t="shared" si="98"/>
        <v>PA</v>
      </c>
      <c r="K1548" t="str">
        <f t="shared" si="99"/>
        <v>91</v>
      </c>
    </row>
    <row r="1549" spans="1:11">
      <c r="A1549" s="11">
        <v>1548</v>
      </c>
      <c r="B1549" s="7" t="s">
        <v>226</v>
      </c>
      <c r="C1549" s="7">
        <v>81984026411</v>
      </c>
      <c r="D1549" s="7">
        <v>3</v>
      </c>
      <c r="E1549" s="12">
        <v>44517</v>
      </c>
      <c r="F1549" s="7" t="s">
        <v>18</v>
      </c>
      <c r="G1549" s="7" t="s">
        <v>34</v>
      </c>
      <c r="H1549" s="13">
        <f t="shared" si="96"/>
        <v>135</v>
      </c>
      <c r="I1549" s="7" t="str">
        <f t="shared" si="97"/>
        <v>Norte</v>
      </c>
      <c r="J1549" s="7" t="str">
        <f t="shared" si="98"/>
        <v>PE</v>
      </c>
      <c r="K1549" t="str">
        <f t="shared" si="99"/>
        <v>81</v>
      </c>
    </row>
    <row r="1550" spans="1:11">
      <c r="A1550" s="11">
        <v>1549</v>
      </c>
      <c r="B1550" s="7" t="s">
        <v>98</v>
      </c>
      <c r="C1550" s="7">
        <v>31993596519</v>
      </c>
      <c r="D1550" s="7">
        <v>2</v>
      </c>
      <c r="E1550" s="12">
        <v>44517</v>
      </c>
      <c r="F1550" s="7" t="s">
        <v>16</v>
      </c>
      <c r="G1550" s="7" t="s">
        <v>12</v>
      </c>
      <c r="H1550" s="13">
        <f t="shared" si="96"/>
        <v>216</v>
      </c>
      <c r="I1550" s="7" t="str">
        <f t="shared" si="97"/>
        <v>Norte</v>
      </c>
      <c r="J1550" s="7" t="str">
        <f t="shared" si="98"/>
        <v>MG</v>
      </c>
      <c r="K1550" t="str">
        <f t="shared" si="99"/>
        <v>31</v>
      </c>
    </row>
    <row r="1551" spans="1:11">
      <c r="A1551" s="11">
        <v>1550</v>
      </c>
      <c r="B1551" s="7" t="s">
        <v>378</v>
      </c>
      <c r="C1551" s="7">
        <v>91969915915</v>
      </c>
      <c r="D1551" s="7">
        <v>3</v>
      </c>
      <c r="E1551" s="12">
        <v>44517</v>
      </c>
      <c r="F1551" s="7" t="s">
        <v>27</v>
      </c>
      <c r="G1551" s="7" t="s">
        <v>21</v>
      </c>
      <c r="H1551" s="13">
        <f t="shared" si="96"/>
        <v>270</v>
      </c>
      <c r="I1551" s="7" t="str">
        <f t="shared" si="97"/>
        <v>Norte</v>
      </c>
      <c r="J1551" s="7" t="str">
        <f t="shared" si="98"/>
        <v>PA</v>
      </c>
      <c r="K1551" t="str">
        <f t="shared" si="99"/>
        <v>91</v>
      </c>
    </row>
    <row r="1552" spans="1:11">
      <c r="A1552" s="11">
        <v>1551</v>
      </c>
      <c r="B1552" s="7" t="s">
        <v>69</v>
      </c>
      <c r="C1552" s="7">
        <v>11945685171</v>
      </c>
      <c r="D1552" s="7">
        <v>2</v>
      </c>
      <c r="E1552" s="12">
        <v>44517</v>
      </c>
      <c r="F1552" s="7" t="s">
        <v>25</v>
      </c>
      <c r="G1552" s="7" t="s">
        <v>30</v>
      </c>
      <c r="H1552" s="13">
        <f t="shared" si="96"/>
        <v>63</v>
      </c>
      <c r="I1552" s="7" t="str">
        <f t="shared" si="97"/>
        <v>Norte</v>
      </c>
      <c r="J1552" s="7" t="str">
        <f t="shared" si="98"/>
        <v>SP</v>
      </c>
      <c r="K1552" t="str">
        <f t="shared" si="99"/>
        <v>11</v>
      </c>
    </row>
    <row r="1553" spans="1:11">
      <c r="A1553" s="11">
        <v>1552</v>
      </c>
      <c r="B1553" s="7" t="s">
        <v>535</v>
      </c>
      <c r="C1553" s="7">
        <v>19971440812</v>
      </c>
      <c r="D1553" s="7">
        <v>2</v>
      </c>
      <c r="E1553" s="12">
        <v>44517</v>
      </c>
      <c r="F1553" s="7" t="s">
        <v>16</v>
      </c>
      <c r="G1553" s="7" t="s">
        <v>19</v>
      </c>
      <c r="H1553" s="13">
        <f t="shared" si="96"/>
        <v>216</v>
      </c>
      <c r="I1553" s="7" t="str">
        <f t="shared" si="97"/>
        <v>Norte</v>
      </c>
      <c r="J1553" s="7" t="str">
        <f t="shared" si="98"/>
        <v>SP</v>
      </c>
      <c r="K1553" t="str">
        <f t="shared" si="99"/>
        <v>19</v>
      </c>
    </row>
    <row r="1554" spans="1:11">
      <c r="A1554" s="11">
        <v>1553</v>
      </c>
      <c r="B1554" s="7" t="s">
        <v>21</v>
      </c>
      <c r="C1554" s="7">
        <v>24999891376</v>
      </c>
      <c r="D1554" s="7">
        <v>3</v>
      </c>
      <c r="E1554" s="12">
        <v>44517</v>
      </c>
      <c r="F1554" s="7" t="s">
        <v>36</v>
      </c>
      <c r="G1554" s="7" t="s">
        <v>19</v>
      </c>
      <c r="H1554" s="13">
        <f t="shared" si="96"/>
        <v>67.5</v>
      </c>
      <c r="I1554" s="7" t="str">
        <f t="shared" si="97"/>
        <v>Norte</v>
      </c>
      <c r="J1554" s="7" t="str">
        <f t="shared" si="98"/>
        <v>RJ</v>
      </c>
      <c r="K1554" t="str">
        <f t="shared" si="99"/>
        <v>24</v>
      </c>
    </row>
    <row r="1555" spans="1:11">
      <c r="A1555" s="11">
        <v>1554</v>
      </c>
      <c r="B1555" s="7" t="s">
        <v>587</v>
      </c>
      <c r="C1555" s="7">
        <v>71971661645</v>
      </c>
      <c r="D1555" s="7">
        <v>1</v>
      </c>
      <c r="E1555" s="12">
        <v>44518</v>
      </c>
      <c r="F1555" s="7" t="s">
        <v>11</v>
      </c>
      <c r="G1555" s="7" t="s">
        <v>12</v>
      </c>
      <c r="H1555" s="13">
        <f t="shared" si="96"/>
        <v>25</v>
      </c>
      <c r="I1555" s="7" t="str">
        <f t="shared" si="97"/>
        <v>Sul</v>
      </c>
      <c r="J1555" s="7" t="str">
        <f t="shared" si="98"/>
        <v>BA</v>
      </c>
      <c r="K1555" t="str">
        <f t="shared" si="99"/>
        <v>71</v>
      </c>
    </row>
    <row r="1556" spans="1:11">
      <c r="A1556" s="11">
        <v>1555</v>
      </c>
      <c r="B1556" s="7" t="s">
        <v>67</v>
      </c>
      <c r="C1556" s="7">
        <v>81968224097</v>
      </c>
      <c r="D1556" s="7">
        <v>4</v>
      </c>
      <c r="E1556" s="12">
        <v>44518</v>
      </c>
      <c r="F1556" s="7" t="s">
        <v>11</v>
      </c>
      <c r="G1556" s="7" t="s">
        <v>12</v>
      </c>
      <c r="H1556" s="13">
        <f t="shared" si="96"/>
        <v>90</v>
      </c>
      <c r="I1556" s="7" t="str">
        <f t="shared" si="97"/>
        <v>Sul</v>
      </c>
      <c r="J1556" s="7" t="str">
        <f t="shared" si="98"/>
        <v>PE</v>
      </c>
      <c r="K1556" t="str">
        <f t="shared" si="99"/>
        <v>81</v>
      </c>
    </row>
    <row r="1557" spans="1:11">
      <c r="A1557" s="11">
        <v>1556</v>
      </c>
      <c r="B1557" s="7" t="s">
        <v>170</v>
      </c>
      <c r="C1557" s="7">
        <v>41975447401</v>
      </c>
      <c r="D1557" s="7">
        <v>4</v>
      </c>
      <c r="E1557" s="12">
        <v>44518</v>
      </c>
      <c r="F1557" s="7" t="s">
        <v>14</v>
      </c>
      <c r="G1557" s="7" t="s">
        <v>19</v>
      </c>
      <c r="H1557" s="13">
        <f t="shared" si="96"/>
        <v>324</v>
      </c>
      <c r="I1557" s="7" t="str">
        <f t="shared" si="97"/>
        <v>Norte</v>
      </c>
      <c r="J1557" s="7" t="str">
        <f t="shared" si="98"/>
        <v>PR</v>
      </c>
      <c r="K1557" t="str">
        <f t="shared" si="99"/>
        <v>41</v>
      </c>
    </row>
    <row r="1558" spans="1:11">
      <c r="A1558" s="11">
        <v>1557</v>
      </c>
      <c r="B1558" s="7" t="s">
        <v>304</v>
      </c>
      <c r="C1558" s="7">
        <v>61999932506</v>
      </c>
      <c r="D1558" s="7">
        <v>2</v>
      </c>
      <c r="E1558" s="12">
        <v>44518</v>
      </c>
      <c r="F1558" s="7" t="s">
        <v>55</v>
      </c>
      <c r="G1558" s="7" t="s">
        <v>28</v>
      </c>
      <c r="H1558" s="13">
        <f t="shared" si="96"/>
        <v>45</v>
      </c>
      <c r="I1558" s="7" t="str">
        <f t="shared" si="97"/>
        <v>Norte</v>
      </c>
      <c r="J1558" s="7" t="str">
        <f t="shared" si="98"/>
        <v>DF</v>
      </c>
      <c r="K1558" t="str">
        <f t="shared" si="99"/>
        <v>61</v>
      </c>
    </row>
    <row r="1559" spans="1:11">
      <c r="A1559" s="11">
        <v>1558</v>
      </c>
      <c r="B1559" s="7" t="s">
        <v>588</v>
      </c>
      <c r="C1559" s="7">
        <v>21967111536</v>
      </c>
      <c r="D1559" s="7">
        <v>2</v>
      </c>
      <c r="E1559" s="12">
        <v>44519</v>
      </c>
      <c r="F1559" s="7" t="s">
        <v>11</v>
      </c>
      <c r="G1559" s="7" t="s">
        <v>12</v>
      </c>
      <c r="H1559" s="13">
        <f t="shared" si="96"/>
        <v>45</v>
      </c>
      <c r="I1559" s="7" t="str">
        <f t="shared" si="97"/>
        <v>Sul</v>
      </c>
      <c r="J1559" s="7" t="str">
        <f t="shared" si="98"/>
        <v>RJ</v>
      </c>
      <c r="K1559" t="str">
        <f t="shared" si="99"/>
        <v>21</v>
      </c>
    </row>
    <row r="1560" spans="1:11">
      <c r="A1560" s="11">
        <v>1559</v>
      </c>
      <c r="B1560" s="7" t="s">
        <v>90</v>
      </c>
      <c r="C1560" s="7">
        <v>41969088718</v>
      </c>
      <c r="D1560" s="7">
        <v>1</v>
      </c>
      <c r="E1560" s="12">
        <v>44519</v>
      </c>
      <c r="F1560" s="7" t="s">
        <v>18</v>
      </c>
      <c r="G1560" s="7" t="s">
        <v>12</v>
      </c>
      <c r="H1560" s="13">
        <f t="shared" si="96"/>
        <v>50</v>
      </c>
      <c r="I1560" s="7" t="str">
        <f t="shared" si="97"/>
        <v>Norte</v>
      </c>
      <c r="J1560" s="7" t="str">
        <f t="shared" si="98"/>
        <v>PR</v>
      </c>
      <c r="K1560" t="str">
        <f t="shared" si="99"/>
        <v>41</v>
      </c>
    </row>
    <row r="1561" spans="1:11">
      <c r="A1561" s="11">
        <v>1560</v>
      </c>
      <c r="B1561" s="7" t="s">
        <v>213</v>
      </c>
      <c r="C1561" s="7">
        <v>71964740246</v>
      </c>
      <c r="D1561" s="7">
        <v>3</v>
      </c>
      <c r="E1561" s="12">
        <v>44519</v>
      </c>
      <c r="F1561" s="7" t="s">
        <v>14</v>
      </c>
      <c r="G1561" s="7" t="s">
        <v>12</v>
      </c>
      <c r="H1561" s="13">
        <f t="shared" si="96"/>
        <v>243</v>
      </c>
      <c r="I1561" s="7" t="str">
        <f t="shared" si="97"/>
        <v>Norte</v>
      </c>
      <c r="J1561" s="7" t="str">
        <f t="shared" si="98"/>
        <v>BA</v>
      </c>
      <c r="K1561" t="str">
        <f t="shared" si="99"/>
        <v>71</v>
      </c>
    </row>
    <row r="1562" spans="1:11">
      <c r="A1562" s="11">
        <v>1561</v>
      </c>
      <c r="B1562" s="7" t="s">
        <v>62</v>
      </c>
      <c r="C1562" s="7">
        <v>21995921670</v>
      </c>
      <c r="D1562" s="7">
        <v>2</v>
      </c>
      <c r="E1562" s="12">
        <v>44519</v>
      </c>
      <c r="F1562" s="7" t="s">
        <v>11</v>
      </c>
      <c r="G1562" s="7" t="s">
        <v>28</v>
      </c>
      <c r="H1562" s="13">
        <f t="shared" si="96"/>
        <v>45</v>
      </c>
      <c r="I1562" s="7" t="str">
        <f t="shared" si="97"/>
        <v>Sul</v>
      </c>
      <c r="J1562" s="7" t="str">
        <f t="shared" si="98"/>
        <v>RJ</v>
      </c>
      <c r="K1562" t="str">
        <f t="shared" si="99"/>
        <v>21</v>
      </c>
    </row>
    <row r="1563" spans="1:11">
      <c r="A1563" s="11">
        <v>1562</v>
      </c>
      <c r="B1563" s="7" t="s">
        <v>78</v>
      </c>
      <c r="C1563" s="7">
        <v>11989571578</v>
      </c>
      <c r="D1563" s="7">
        <v>2</v>
      </c>
      <c r="E1563" s="12">
        <v>44519</v>
      </c>
      <c r="F1563" s="7" t="s">
        <v>11</v>
      </c>
      <c r="G1563" s="7" t="s">
        <v>30</v>
      </c>
      <c r="H1563" s="13">
        <f t="shared" si="96"/>
        <v>45</v>
      </c>
      <c r="I1563" s="7" t="str">
        <f t="shared" si="97"/>
        <v>Sul</v>
      </c>
      <c r="J1563" s="7" t="str">
        <f t="shared" si="98"/>
        <v>SP</v>
      </c>
      <c r="K1563" t="str">
        <f t="shared" si="99"/>
        <v>11</v>
      </c>
    </row>
    <row r="1564" spans="1:11">
      <c r="A1564" s="11">
        <v>1563</v>
      </c>
      <c r="B1564" s="7" t="s">
        <v>70</v>
      </c>
      <c r="C1564" s="7">
        <v>22981568447</v>
      </c>
      <c r="D1564" s="7">
        <v>5</v>
      </c>
      <c r="E1564" s="12">
        <v>44520</v>
      </c>
      <c r="F1564" s="7" t="s">
        <v>16</v>
      </c>
      <c r="G1564" s="7" t="s">
        <v>12</v>
      </c>
      <c r="H1564" s="13">
        <f t="shared" si="96"/>
        <v>540</v>
      </c>
      <c r="I1564" s="7" t="str">
        <f t="shared" si="97"/>
        <v>Norte</v>
      </c>
      <c r="J1564" s="7" t="str">
        <f t="shared" si="98"/>
        <v>RJ</v>
      </c>
      <c r="K1564" t="str">
        <f t="shared" si="99"/>
        <v>22</v>
      </c>
    </row>
    <row r="1565" spans="1:11">
      <c r="A1565" s="11">
        <v>1564</v>
      </c>
      <c r="B1565" s="7" t="s">
        <v>125</v>
      </c>
      <c r="C1565" s="7">
        <v>31966334833</v>
      </c>
      <c r="D1565" s="7">
        <v>6</v>
      </c>
      <c r="E1565" s="12">
        <v>44520</v>
      </c>
      <c r="F1565" s="7" t="s">
        <v>14</v>
      </c>
      <c r="G1565" s="7" t="s">
        <v>19</v>
      </c>
      <c r="H1565" s="13">
        <f t="shared" si="96"/>
        <v>486</v>
      </c>
      <c r="I1565" s="7" t="str">
        <f t="shared" si="97"/>
        <v>Norte</v>
      </c>
      <c r="J1565" s="7" t="str">
        <f t="shared" si="98"/>
        <v>MG</v>
      </c>
      <c r="K1565" t="str">
        <f t="shared" si="99"/>
        <v>31</v>
      </c>
    </row>
    <row r="1566" spans="1:11">
      <c r="A1566" s="11">
        <v>1565</v>
      </c>
      <c r="B1566" s="7" t="s">
        <v>468</v>
      </c>
      <c r="C1566" s="7">
        <v>21982850111</v>
      </c>
      <c r="D1566" s="7">
        <v>1</v>
      </c>
      <c r="E1566" s="12">
        <v>44520</v>
      </c>
      <c r="F1566" s="7" t="s">
        <v>14</v>
      </c>
      <c r="G1566" s="7" t="s">
        <v>34</v>
      </c>
      <c r="H1566" s="13">
        <f t="shared" si="96"/>
        <v>90</v>
      </c>
      <c r="I1566" s="7" t="str">
        <f t="shared" si="97"/>
        <v>Norte</v>
      </c>
      <c r="J1566" s="7" t="str">
        <f t="shared" si="98"/>
        <v>RJ</v>
      </c>
      <c r="K1566" t="str">
        <f t="shared" si="99"/>
        <v>21</v>
      </c>
    </row>
    <row r="1567" spans="1:11">
      <c r="A1567" s="11">
        <v>1566</v>
      </c>
      <c r="B1567" s="7" t="s">
        <v>149</v>
      </c>
      <c r="C1567" s="7">
        <v>31964991217</v>
      </c>
      <c r="D1567" s="7">
        <v>5</v>
      </c>
      <c r="E1567" s="12">
        <v>44520</v>
      </c>
      <c r="F1567" s="7" t="s">
        <v>53</v>
      </c>
      <c r="G1567" s="7" t="s">
        <v>21</v>
      </c>
      <c r="H1567" s="13">
        <f t="shared" si="96"/>
        <v>112.5</v>
      </c>
      <c r="I1567" s="7" t="str">
        <f t="shared" si="97"/>
        <v>Norte</v>
      </c>
      <c r="J1567" s="7" t="str">
        <f t="shared" si="98"/>
        <v>MG</v>
      </c>
      <c r="K1567" t="str">
        <f t="shared" si="99"/>
        <v>31</v>
      </c>
    </row>
    <row r="1568" spans="1:11">
      <c r="A1568" s="11">
        <v>1567</v>
      </c>
      <c r="B1568" s="7" t="s">
        <v>589</v>
      </c>
      <c r="C1568" s="7">
        <v>81989486738</v>
      </c>
      <c r="D1568" s="7">
        <v>4</v>
      </c>
      <c r="E1568" s="12">
        <v>44521</v>
      </c>
      <c r="F1568" s="7" t="s">
        <v>14</v>
      </c>
      <c r="G1568" s="7" t="s">
        <v>19</v>
      </c>
      <c r="H1568" s="13">
        <f t="shared" si="96"/>
        <v>324</v>
      </c>
      <c r="I1568" s="7" t="str">
        <f t="shared" si="97"/>
        <v>Norte</v>
      </c>
      <c r="J1568" s="7" t="str">
        <f t="shared" si="98"/>
        <v>PE</v>
      </c>
      <c r="K1568" t="str">
        <f t="shared" si="99"/>
        <v>81</v>
      </c>
    </row>
    <row r="1569" spans="1:11">
      <c r="A1569" s="11">
        <v>1568</v>
      </c>
      <c r="B1569" s="7" t="s">
        <v>229</v>
      </c>
      <c r="C1569" s="7">
        <v>91994588747</v>
      </c>
      <c r="D1569" s="7">
        <v>2</v>
      </c>
      <c r="E1569" s="12">
        <v>44521</v>
      </c>
      <c r="F1569" s="7" t="s">
        <v>16</v>
      </c>
      <c r="G1569" s="7" t="s">
        <v>12</v>
      </c>
      <c r="H1569" s="13">
        <f t="shared" si="96"/>
        <v>216</v>
      </c>
      <c r="I1569" s="7" t="str">
        <f t="shared" si="97"/>
        <v>Norte</v>
      </c>
      <c r="J1569" s="7" t="str">
        <f t="shared" si="98"/>
        <v>PA</v>
      </c>
      <c r="K1569" t="str">
        <f t="shared" si="99"/>
        <v>91</v>
      </c>
    </row>
    <row r="1570" spans="1:11">
      <c r="A1570" s="11">
        <v>1569</v>
      </c>
      <c r="B1570" s="7" t="s">
        <v>590</v>
      </c>
      <c r="C1570" s="7">
        <v>51968223381</v>
      </c>
      <c r="D1570" s="7">
        <v>3</v>
      </c>
      <c r="E1570" s="12">
        <v>44521</v>
      </c>
      <c r="F1570" s="7" t="s">
        <v>11</v>
      </c>
      <c r="G1570" s="7" t="s">
        <v>28</v>
      </c>
      <c r="H1570" s="13">
        <f t="shared" si="96"/>
        <v>67.5</v>
      </c>
      <c r="I1570" s="7" t="str">
        <f t="shared" si="97"/>
        <v>Sul</v>
      </c>
      <c r="J1570" s="7" t="str">
        <f t="shared" si="98"/>
        <v>RS</v>
      </c>
      <c r="K1570" t="str">
        <f t="shared" si="99"/>
        <v>51</v>
      </c>
    </row>
    <row r="1571" spans="1:11">
      <c r="A1571" s="11">
        <v>1570</v>
      </c>
      <c r="B1571" s="7" t="s">
        <v>591</v>
      </c>
      <c r="C1571" s="7">
        <v>85996336255</v>
      </c>
      <c r="D1571" s="7">
        <v>6</v>
      </c>
      <c r="E1571" s="12">
        <v>44521</v>
      </c>
      <c r="F1571" s="7" t="s">
        <v>16</v>
      </c>
      <c r="G1571" s="7" t="s">
        <v>30</v>
      </c>
      <c r="H1571" s="13">
        <f t="shared" si="96"/>
        <v>648</v>
      </c>
      <c r="I1571" s="7" t="str">
        <f t="shared" si="97"/>
        <v>Norte</v>
      </c>
      <c r="J1571" s="7" t="str">
        <f t="shared" si="98"/>
        <v>CE</v>
      </c>
      <c r="K1571" t="str">
        <f t="shared" si="99"/>
        <v>85</v>
      </c>
    </row>
    <row r="1572" spans="1:11">
      <c r="A1572" s="11">
        <v>1571</v>
      </c>
      <c r="B1572" s="7" t="s">
        <v>271</v>
      </c>
      <c r="C1572" s="7">
        <v>16981567552</v>
      </c>
      <c r="D1572" s="7">
        <v>1</v>
      </c>
      <c r="E1572" s="12">
        <v>44521</v>
      </c>
      <c r="F1572" s="7" t="s">
        <v>40</v>
      </c>
      <c r="G1572" s="7" t="s">
        <v>19</v>
      </c>
      <c r="H1572" s="13">
        <f t="shared" si="96"/>
        <v>80</v>
      </c>
      <c r="I1572" s="7" t="str">
        <f t="shared" si="97"/>
        <v>Sul</v>
      </c>
      <c r="J1572" s="7" t="str">
        <f t="shared" si="98"/>
        <v>SP</v>
      </c>
      <c r="K1572" t="str">
        <f t="shared" si="99"/>
        <v>16</v>
      </c>
    </row>
    <row r="1573" spans="1:11">
      <c r="A1573" s="11">
        <v>1572</v>
      </c>
      <c r="B1573" s="7" t="s">
        <v>56</v>
      </c>
      <c r="C1573" s="7">
        <v>31976744919</v>
      </c>
      <c r="D1573" s="7">
        <v>5</v>
      </c>
      <c r="E1573" s="12">
        <v>44521</v>
      </c>
      <c r="F1573" s="7" t="s">
        <v>14</v>
      </c>
      <c r="G1573" s="7" t="s">
        <v>12</v>
      </c>
      <c r="H1573" s="13">
        <f t="shared" si="96"/>
        <v>405</v>
      </c>
      <c r="I1573" s="7" t="str">
        <f t="shared" si="97"/>
        <v>Norte</v>
      </c>
      <c r="J1573" s="7" t="str">
        <f t="shared" si="98"/>
        <v>MG</v>
      </c>
      <c r="K1573" t="str">
        <f t="shared" si="99"/>
        <v>31</v>
      </c>
    </row>
    <row r="1574" spans="1:11">
      <c r="A1574" s="11">
        <v>1573</v>
      </c>
      <c r="B1574" s="7" t="s">
        <v>61</v>
      </c>
      <c r="C1574" s="7">
        <v>21974467976</v>
      </c>
      <c r="D1574" s="7">
        <v>5</v>
      </c>
      <c r="E1574" s="12">
        <v>44522</v>
      </c>
      <c r="F1574" s="7" t="s">
        <v>11</v>
      </c>
      <c r="G1574" s="7" t="s">
        <v>12</v>
      </c>
      <c r="H1574" s="13">
        <f t="shared" si="96"/>
        <v>112.5</v>
      </c>
      <c r="I1574" s="7" t="str">
        <f t="shared" si="97"/>
        <v>Sul</v>
      </c>
      <c r="J1574" s="7" t="str">
        <f t="shared" si="98"/>
        <v>RJ</v>
      </c>
      <c r="K1574" t="str">
        <f t="shared" si="99"/>
        <v>21</v>
      </c>
    </row>
    <row r="1575" spans="1:11">
      <c r="A1575" s="11">
        <v>1574</v>
      </c>
      <c r="B1575" s="7" t="s">
        <v>592</v>
      </c>
      <c r="C1575" s="7">
        <v>21999929509</v>
      </c>
      <c r="D1575" s="7">
        <v>4</v>
      </c>
      <c r="E1575" s="12">
        <v>44522</v>
      </c>
      <c r="F1575" s="7" t="s">
        <v>16</v>
      </c>
      <c r="G1575" s="7" t="s">
        <v>34</v>
      </c>
      <c r="H1575" s="13">
        <f t="shared" si="96"/>
        <v>432</v>
      </c>
      <c r="I1575" s="7" t="str">
        <f t="shared" si="97"/>
        <v>Norte</v>
      </c>
      <c r="J1575" s="7" t="str">
        <f t="shared" si="98"/>
        <v>RJ</v>
      </c>
      <c r="K1575" t="str">
        <f t="shared" si="99"/>
        <v>21</v>
      </c>
    </row>
    <row r="1576" spans="1:11">
      <c r="A1576" s="11">
        <v>1575</v>
      </c>
      <c r="B1576" s="7" t="s">
        <v>117</v>
      </c>
      <c r="C1576" s="7">
        <v>21971844641</v>
      </c>
      <c r="D1576" s="7">
        <v>3</v>
      </c>
      <c r="E1576" s="12">
        <v>44522</v>
      </c>
      <c r="F1576" s="7" t="s">
        <v>63</v>
      </c>
      <c r="G1576" s="7" t="s">
        <v>28</v>
      </c>
      <c r="H1576" s="13">
        <f t="shared" si="96"/>
        <v>270</v>
      </c>
      <c r="I1576" s="7" t="str">
        <f t="shared" si="97"/>
        <v>Sul</v>
      </c>
      <c r="J1576" s="7" t="str">
        <f t="shared" si="98"/>
        <v>RJ</v>
      </c>
      <c r="K1576" t="str">
        <f t="shared" si="99"/>
        <v>21</v>
      </c>
    </row>
    <row r="1577" spans="1:11">
      <c r="A1577" s="11">
        <v>1576</v>
      </c>
      <c r="B1577" s="7" t="s">
        <v>593</v>
      </c>
      <c r="C1577" s="7">
        <v>91964296446</v>
      </c>
      <c r="D1577" s="7">
        <v>3</v>
      </c>
      <c r="E1577" s="12">
        <v>44523</v>
      </c>
      <c r="F1577" s="7" t="s">
        <v>14</v>
      </c>
      <c r="G1577" s="7" t="s">
        <v>30</v>
      </c>
      <c r="H1577" s="13">
        <f t="shared" si="96"/>
        <v>243</v>
      </c>
      <c r="I1577" s="7" t="str">
        <f t="shared" si="97"/>
        <v>Norte</v>
      </c>
      <c r="J1577" s="7" t="str">
        <f t="shared" si="98"/>
        <v>PA</v>
      </c>
      <c r="K1577" t="str">
        <f t="shared" si="99"/>
        <v>91</v>
      </c>
    </row>
    <row r="1578" spans="1:11">
      <c r="A1578" s="11">
        <v>1577</v>
      </c>
      <c r="B1578" s="7" t="s">
        <v>594</v>
      </c>
      <c r="C1578" s="7">
        <v>83999044932</v>
      </c>
      <c r="D1578" s="7">
        <v>4</v>
      </c>
      <c r="E1578" s="12">
        <v>44523</v>
      </c>
      <c r="F1578" s="7" t="s">
        <v>18</v>
      </c>
      <c r="G1578" s="7" t="s">
        <v>30</v>
      </c>
      <c r="H1578" s="13">
        <f t="shared" si="96"/>
        <v>180</v>
      </c>
      <c r="I1578" s="7" t="str">
        <f t="shared" si="97"/>
        <v>Norte</v>
      </c>
      <c r="J1578" s="7" t="str">
        <f t="shared" si="98"/>
        <v>PB</v>
      </c>
      <c r="K1578" t="str">
        <f t="shared" si="99"/>
        <v>83</v>
      </c>
    </row>
    <row r="1579" spans="1:11">
      <c r="A1579" s="11">
        <v>1578</v>
      </c>
      <c r="B1579" s="7" t="s">
        <v>47</v>
      </c>
      <c r="C1579" s="7">
        <v>31994507300</v>
      </c>
      <c r="D1579" s="7">
        <v>1</v>
      </c>
      <c r="E1579" s="12">
        <v>44523</v>
      </c>
      <c r="F1579" s="7" t="s">
        <v>14</v>
      </c>
      <c r="G1579" s="7" t="s">
        <v>30</v>
      </c>
      <c r="H1579" s="13">
        <f t="shared" si="96"/>
        <v>90</v>
      </c>
      <c r="I1579" s="7" t="str">
        <f t="shared" si="97"/>
        <v>Norte</v>
      </c>
      <c r="J1579" s="7" t="str">
        <f t="shared" si="98"/>
        <v>MG</v>
      </c>
      <c r="K1579" t="str">
        <f t="shared" si="99"/>
        <v>31</v>
      </c>
    </row>
    <row r="1580" spans="1:11">
      <c r="A1580" s="11">
        <v>1579</v>
      </c>
      <c r="B1580" s="7" t="s">
        <v>595</v>
      </c>
      <c r="C1580" s="7">
        <v>51992983049</v>
      </c>
      <c r="D1580" s="7">
        <v>1</v>
      </c>
      <c r="E1580" s="12">
        <v>44523</v>
      </c>
      <c r="F1580" s="7" t="s">
        <v>16</v>
      </c>
      <c r="G1580" s="7" t="s">
        <v>21</v>
      </c>
      <c r="H1580" s="13">
        <f t="shared" si="96"/>
        <v>120</v>
      </c>
      <c r="I1580" s="7" t="str">
        <f t="shared" si="97"/>
        <v>Norte</v>
      </c>
      <c r="J1580" s="7" t="str">
        <f t="shared" si="98"/>
        <v>RS</v>
      </c>
      <c r="K1580" t="str">
        <f t="shared" si="99"/>
        <v>51</v>
      </c>
    </row>
    <row r="1581" spans="1:11">
      <c r="A1581" s="11">
        <v>1580</v>
      </c>
      <c r="B1581" s="7" t="s">
        <v>95</v>
      </c>
      <c r="C1581" s="7">
        <v>41988751210</v>
      </c>
      <c r="D1581" s="7">
        <v>5</v>
      </c>
      <c r="E1581" s="12">
        <v>44523</v>
      </c>
      <c r="F1581" s="7" t="s">
        <v>63</v>
      </c>
      <c r="G1581" s="7" t="s">
        <v>28</v>
      </c>
      <c r="H1581" s="13">
        <f t="shared" si="96"/>
        <v>450</v>
      </c>
      <c r="I1581" s="7" t="str">
        <f t="shared" si="97"/>
        <v>Sul</v>
      </c>
      <c r="J1581" s="7" t="str">
        <f t="shared" si="98"/>
        <v>PR</v>
      </c>
      <c r="K1581" t="str">
        <f t="shared" si="99"/>
        <v>41</v>
      </c>
    </row>
    <row r="1582" spans="1:11">
      <c r="A1582" s="11">
        <v>1581</v>
      </c>
      <c r="B1582" s="7" t="s">
        <v>596</v>
      </c>
      <c r="C1582" s="7">
        <v>71974392150</v>
      </c>
      <c r="D1582" s="7">
        <v>4</v>
      </c>
      <c r="E1582" s="12">
        <v>44523</v>
      </c>
      <c r="F1582" s="7" t="s">
        <v>18</v>
      </c>
      <c r="G1582" s="7" t="s">
        <v>12</v>
      </c>
      <c r="H1582" s="13">
        <f t="shared" si="96"/>
        <v>180</v>
      </c>
      <c r="I1582" s="7" t="str">
        <f t="shared" si="97"/>
        <v>Norte</v>
      </c>
      <c r="J1582" s="7" t="str">
        <f t="shared" si="98"/>
        <v>BA</v>
      </c>
      <c r="K1582" t="str">
        <f t="shared" si="99"/>
        <v>71</v>
      </c>
    </row>
    <row r="1583" spans="1:11">
      <c r="A1583" s="11">
        <v>1582</v>
      </c>
      <c r="B1583" s="7" t="s">
        <v>180</v>
      </c>
      <c r="C1583" s="7">
        <v>51964071583</v>
      </c>
      <c r="D1583" s="7">
        <v>1</v>
      </c>
      <c r="E1583" s="12">
        <v>44523</v>
      </c>
      <c r="F1583" s="7" t="s">
        <v>38</v>
      </c>
      <c r="G1583" s="7" t="s">
        <v>12</v>
      </c>
      <c r="H1583" s="13">
        <f t="shared" si="96"/>
        <v>50</v>
      </c>
      <c r="I1583" s="7" t="str">
        <f t="shared" si="97"/>
        <v>Sul</v>
      </c>
      <c r="J1583" s="7" t="str">
        <f t="shared" si="98"/>
        <v>RS</v>
      </c>
      <c r="K1583" t="str">
        <f t="shared" si="99"/>
        <v>51</v>
      </c>
    </row>
    <row r="1584" spans="1:11">
      <c r="A1584" s="11">
        <v>1583</v>
      </c>
      <c r="B1584" s="7" t="s">
        <v>41</v>
      </c>
      <c r="C1584" s="7">
        <v>61965132214</v>
      </c>
      <c r="D1584" s="7">
        <v>4</v>
      </c>
      <c r="E1584" s="12">
        <v>44524</v>
      </c>
      <c r="F1584" s="7" t="s">
        <v>16</v>
      </c>
      <c r="G1584" s="7" t="s">
        <v>30</v>
      </c>
      <c r="H1584" s="13">
        <f t="shared" si="96"/>
        <v>432</v>
      </c>
      <c r="I1584" s="7" t="str">
        <f t="shared" si="97"/>
        <v>Norte</v>
      </c>
      <c r="J1584" s="7" t="str">
        <f t="shared" si="98"/>
        <v>DF</v>
      </c>
      <c r="K1584" t="str">
        <f t="shared" si="99"/>
        <v>61</v>
      </c>
    </row>
    <row r="1585" spans="1:11">
      <c r="A1585" s="11">
        <v>1584</v>
      </c>
      <c r="B1585" s="7" t="s">
        <v>500</v>
      </c>
      <c r="C1585" s="7">
        <v>64992910756</v>
      </c>
      <c r="D1585" s="7">
        <v>2</v>
      </c>
      <c r="E1585" s="12">
        <v>44524</v>
      </c>
      <c r="F1585" s="7" t="s">
        <v>14</v>
      </c>
      <c r="G1585" s="7" t="s">
        <v>19</v>
      </c>
      <c r="H1585" s="13">
        <f t="shared" si="96"/>
        <v>162</v>
      </c>
      <c r="I1585" s="7" t="str">
        <f t="shared" si="97"/>
        <v>Norte</v>
      </c>
      <c r="J1585" s="7" t="str">
        <f t="shared" si="98"/>
        <v>GO</v>
      </c>
      <c r="K1585" t="str">
        <f t="shared" si="99"/>
        <v>64</v>
      </c>
    </row>
    <row r="1586" spans="1:11">
      <c r="A1586" s="11">
        <v>1585</v>
      </c>
      <c r="B1586" s="7" t="s">
        <v>78</v>
      </c>
      <c r="C1586" s="7">
        <v>91983235570</v>
      </c>
      <c r="D1586" s="7">
        <v>4</v>
      </c>
      <c r="E1586" s="12">
        <v>44524</v>
      </c>
      <c r="F1586" s="7" t="s">
        <v>38</v>
      </c>
      <c r="G1586" s="7" t="s">
        <v>28</v>
      </c>
      <c r="H1586" s="13">
        <f t="shared" si="96"/>
        <v>180</v>
      </c>
      <c r="I1586" s="7" t="str">
        <f t="shared" si="97"/>
        <v>Sul</v>
      </c>
      <c r="J1586" s="7" t="str">
        <f t="shared" si="98"/>
        <v>PA</v>
      </c>
      <c r="K1586" t="str">
        <f t="shared" si="99"/>
        <v>91</v>
      </c>
    </row>
    <row r="1587" spans="1:11">
      <c r="A1587" s="11">
        <v>1586</v>
      </c>
      <c r="B1587" s="7" t="s">
        <v>259</v>
      </c>
      <c r="C1587" s="7">
        <v>41995668576</v>
      </c>
      <c r="D1587" s="7">
        <v>6</v>
      </c>
      <c r="E1587" s="12">
        <v>44524</v>
      </c>
      <c r="F1587" s="7" t="s">
        <v>23</v>
      </c>
      <c r="G1587" s="7" t="s">
        <v>34</v>
      </c>
      <c r="H1587" s="13">
        <f t="shared" si="96"/>
        <v>486</v>
      </c>
      <c r="I1587" s="7" t="str">
        <f t="shared" si="97"/>
        <v>Sul</v>
      </c>
      <c r="J1587" s="7" t="str">
        <f t="shared" si="98"/>
        <v>PR</v>
      </c>
      <c r="K1587" t="str">
        <f t="shared" si="99"/>
        <v>41</v>
      </c>
    </row>
    <row r="1588" spans="1:11">
      <c r="A1588" s="11">
        <v>1587</v>
      </c>
      <c r="B1588" s="7" t="s">
        <v>218</v>
      </c>
      <c r="C1588" s="7">
        <v>21998486193</v>
      </c>
      <c r="D1588" s="7">
        <v>3</v>
      </c>
      <c r="E1588" s="12">
        <v>44525</v>
      </c>
      <c r="F1588" s="7" t="s">
        <v>18</v>
      </c>
      <c r="G1588" s="7" t="s">
        <v>28</v>
      </c>
      <c r="H1588" s="13">
        <f t="shared" si="96"/>
        <v>135</v>
      </c>
      <c r="I1588" s="7" t="str">
        <f t="shared" si="97"/>
        <v>Norte</v>
      </c>
      <c r="J1588" s="7" t="str">
        <f t="shared" si="98"/>
        <v>RJ</v>
      </c>
      <c r="K1588" t="str">
        <f t="shared" si="99"/>
        <v>21</v>
      </c>
    </row>
    <row r="1589" spans="1:11">
      <c r="A1589" s="11">
        <v>1588</v>
      </c>
      <c r="B1589" s="7" t="s">
        <v>436</v>
      </c>
      <c r="C1589" s="7">
        <v>16981565001</v>
      </c>
      <c r="D1589" s="7">
        <v>6</v>
      </c>
      <c r="E1589" s="12">
        <v>44526</v>
      </c>
      <c r="F1589" s="7" t="s">
        <v>11</v>
      </c>
      <c r="G1589" s="7" t="s">
        <v>12</v>
      </c>
      <c r="H1589" s="13">
        <f t="shared" si="96"/>
        <v>135</v>
      </c>
      <c r="I1589" s="7" t="str">
        <f t="shared" si="97"/>
        <v>Sul</v>
      </c>
      <c r="J1589" s="7" t="str">
        <f t="shared" si="98"/>
        <v>SP</v>
      </c>
      <c r="K1589" t="str">
        <f t="shared" si="99"/>
        <v>16</v>
      </c>
    </row>
    <row r="1590" spans="1:11">
      <c r="A1590" s="11">
        <v>1589</v>
      </c>
      <c r="B1590" s="7" t="s">
        <v>169</v>
      </c>
      <c r="C1590" s="7">
        <v>91980959144</v>
      </c>
      <c r="D1590" s="7">
        <v>4</v>
      </c>
      <c r="E1590" s="12">
        <v>44526</v>
      </c>
      <c r="F1590" s="7" t="s">
        <v>18</v>
      </c>
      <c r="G1590" s="7" t="s">
        <v>30</v>
      </c>
      <c r="H1590" s="13">
        <f t="shared" si="96"/>
        <v>180</v>
      </c>
      <c r="I1590" s="7" t="str">
        <f t="shared" si="97"/>
        <v>Norte</v>
      </c>
      <c r="J1590" s="7" t="str">
        <f t="shared" si="98"/>
        <v>PA</v>
      </c>
      <c r="K1590" t="str">
        <f t="shared" si="99"/>
        <v>91</v>
      </c>
    </row>
    <row r="1591" spans="1:11">
      <c r="A1591" s="11">
        <v>1590</v>
      </c>
      <c r="B1591" s="7" t="s">
        <v>597</v>
      </c>
      <c r="C1591" s="7">
        <v>11972668828</v>
      </c>
      <c r="D1591" s="7">
        <v>1</v>
      </c>
      <c r="E1591" s="12">
        <v>44526</v>
      </c>
      <c r="F1591" s="7" t="s">
        <v>36</v>
      </c>
      <c r="G1591" s="7" t="s">
        <v>34</v>
      </c>
      <c r="H1591" s="13">
        <f t="shared" si="96"/>
        <v>25</v>
      </c>
      <c r="I1591" s="7" t="str">
        <f t="shared" si="97"/>
        <v>Norte</v>
      </c>
      <c r="J1591" s="7" t="str">
        <f t="shared" si="98"/>
        <v>SP</v>
      </c>
      <c r="K1591" t="str">
        <f t="shared" si="99"/>
        <v>11</v>
      </c>
    </row>
    <row r="1592" spans="1:11">
      <c r="A1592" s="11">
        <v>1591</v>
      </c>
      <c r="B1592" s="7" t="s">
        <v>102</v>
      </c>
      <c r="C1592" s="7">
        <v>19993210148</v>
      </c>
      <c r="D1592" s="7">
        <v>3</v>
      </c>
      <c r="E1592" s="12">
        <v>44527</v>
      </c>
      <c r="F1592" s="7" t="s">
        <v>11</v>
      </c>
      <c r="G1592" s="7" t="s">
        <v>30</v>
      </c>
      <c r="H1592" s="13">
        <f t="shared" si="96"/>
        <v>67.5</v>
      </c>
      <c r="I1592" s="7" t="str">
        <f t="shared" si="97"/>
        <v>Sul</v>
      </c>
      <c r="J1592" s="7" t="str">
        <f t="shared" si="98"/>
        <v>SP</v>
      </c>
      <c r="K1592" t="str">
        <f t="shared" si="99"/>
        <v>19</v>
      </c>
    </row>
    <row r="1593" spans="1:11">
      <c r="A1593" s="11">
        <v>1592</v>
      </c>
      <c r="B1593" s="7" t="s">
        <v>116</v>
      </c>
      <c r="C1593" s="7">
        <v>21997421301</v>
      </c>
      <c r="D1593" s="7">
        <v>3</v>
      </c>
      <c r="E1593" s="12">
        <v>44527</v>
      </c>
      <c r="F1593" s="7" t="s">
        <v>11</v>
      </c>
      <c r="G1593" s="7" t="s">
        <v>34</v>
      </c>
      <c r="H1593" s="13">
        <f t="shared" si="96"/>
        <v>67.5</v>
      </c>
      <c r="I1593" s="7" t="str">
        <f t="shared" si="97"/>
        <v>Sul</v>
      </c>
      <c r="J1593" s="7" t="str">
        <f t="shared" si="98"/>
        <v>RJ</v>
      </c>
      <c r="K1593" t="str">
        <f t="shared" si="99"/>
        <v>21</v>
      </c>
    </row>
    <row r="1594" spans="1:11">
      <c r="A1594" s="11">
        <v>1593</v>
      </c>
      <c r="B1594" s="7" t="s">
        <v>272</v>
      </c>
      <c r="C1594" s="7">
        <v>51980996541</v>
      </c>
      <c r="D1594" s="7">
        <v>2</v>
      </c>
      <c r="E1594" s="12">
        <v>44527</v>
      </c>
      <c r="F1594" s="7" t="s">
        <v>18</v>
      </c>
      <c r="G1594" s="7" t="s">
        <v>30</v>
      </c>
      <c r="H1594" s="13">
        <f t="shared" si="96"/>
        <v>90</v>
      </c>
      <c r="I1594" s="7" t="str">
        <f t="shared" si="97"/>
        <v>Norte</v>
      </c>
      <c r="J1594" s="7" t="str">
        <f t="shared" si="98"/>
        <v>RS</v>
      </c>
      <c r="K1594" t="str">
        <f t="shared" si="99"/>
        <v>51</v>
      </c>
    </row>
    <row r="1595" spans="1:11">
      <c r="A1595" s="11">
        <v>1594</v>
      </c>
      <c r="B1595" s="7" t="s">
        <v>315</v>
      </c>
      <c r="C1595" s="7">
        <v>51988724698</v>
      </c>
      <c r="D1595" s="7">
        <v>2</v>
      </c>
      <c r="E1595" s="12">
        <v>44527</v>
      </c>
      <c r="F1595" s="7" t="s">
        <v>18</v>
      </c>
      <c r="G1595" s="7" t="s">
        <v>19</v>
      </c>
      <c r="H1595" s="13">
        <f t="shared" si="96"/>
        <v>90</v>
      </c>
      <c r="I1595" s="7" t="str">
        <f t="shared" si="97"/>
        <v>Norte</v>
      </c>
      <c r="J1595" s="7" t="str">
        <f t="shared" si="98"/>
        <v>RS</v>
      </c>
      <c r="K1595" t="str">
        <f t="shared" si="99"/>
        <v>51</v>
      </c>
    </row>
    <row r="1596" spans="1:11">
      <c r="A1596" s="11">
        <v>1595</v>
      </c>
      <c r="B1596" s="7" t="s">
        <v>50</v>
      </c>
      <c r="C1596" s="7">
        <v>21998679828</v>
      </c>
      <c r="D1596" s="7">
        <v>1</v>
      </c>
      <c r="E1596" s="12">
        <v>44527</v>
      </c>
      <c r="F1596" s="7" t="s">
        <v>36</v>
      </c>
      <c r="G1596" s="7" t="s">
        <v>19</v>
      </c>
      <c r="H1596" s="13">
        <f t="shared" si="96"/>
        <v>25</v>
      </c>
      <c r="I1596" s="7" t="str">
        <f t="shared" si="97"/>
        <v>Norte</v>
      </c>
      <c r="J1596" s="7" t="str">
        <f t="shared" si="98"/>
        <v>RJ</v>
      </c>
      <c r="K1596" t="str">
        <f t="shared" si="99"/>
        <v>21</v>
      </c>
    </row>
    <row r="1597" spans="1:11">
      <c r="A1597" s="11">
        <v>1596</v>
      </c>
      <c r="B1597" s="7" t="s">
        <v>410</v>
      </c>
      <c r="C1597" s="7">
        <v>11974610132</v>
      </c>
      <c r="D1597" s="7">
        <v>3</v>
      </c>
      <c r="E1597" s="12">
        <v>44527</v>
      </c>
      <c r="F1597" s="7" t="s">
        <v>38</v>
      </c>
      <c r="G1597" s="7" t="s">
        <v>28</v>
      </c>
      <c r="H1597" s="13">
        <f t="shared" si="96"/>
        <v>135</v>
      </c>
      <c r="I1597" s="7" t="str">
        <f t="shared" si="97"/>
        <v>Sul</v>
      </c>
      <c r="J1597" s="7" t="str">
        <f t="shared" si="98"/>
        <v>SP</v>
      </c>
      <c r="K1597" t="str">
        <f t="shared" si="99"/>
        <v>11</v>
      </c>
    </row>
    <row r="1598" spans="1:11">
      <c r="A1598" s="11">
        <v>1597</v>
      </c>
      <c r="B1598" s="7" t="s">
        <v>70</v>
      </c>
      <c r="C1598" s="7">
        <v>83981759370</v>
      </c>
      <c r="D1598" s="7">
        <v>1</v>
      </c>
      <c r="E1598" s="12">
        <v>44527</v>
      </c>
      <c r="F1598" s="7" t="s">
        <v>27</v>
      </c>
      <c r="G1598" s="7" t="s">
        <v>21</v>
      </c>
      <c r="H1598" s="13">
        <f t="shared" si="96"/>
        <v>100</v>
      </c>
      <c r="I1598" s="7" t="str">
        <f t="shared" si="97"/>
        <v>Norte</v>
      </c>
      <c r="J1598" s="7" t="str">
        <f t="shared" si="98"/>
        <v>PB</v>
      </c>
      <c r="K1598" t="str">
        <f t="shared" si="99"/>
        <v>83</v>
      </c>
    </row>
    <row r="1599" spans="1:11">
      <c r="A1599" s="11">
        <v>1598</v>
      </c>
      <c r="B1599" s="7" t="s">
        <v>225</v>
      </c>
      <c r="C1599" s="7">
        <v>71995342138</v>
      </c>
      <c r="D1599" s="7">
        <v>4</v>
      </c>
      <c r="E1599" s="12">
        <v>44527</v>
      </c>
      <c r="F1599" s="7" t="s">
        <v>53</v>
      </c>
      <c r="G1599" s="7" t="s">
        <v>34</v>
      </c>
      <c r="H1599" s="13">
        <f t="shared" si="96"/>
        <v>90</v>
      </c>
      <c r="I1599" s="7" t="str">
        <f t="shared" si="97"/>
        <v>Norte</v>
      </c>
      <c r="J1599" s="7" t="str">
        <f t="shared" si="98"/>
        <v>BA</v>
      </c>
      <c r="K1599" t="str">
        <f t="shared" si="99"/>
        <v>71</v>
      </c>
    </row>
    <row r="1600" spans="1:11">
      <c r="A1600" s="11">
        <v>1599</v>
      </c>
      <c r="B1600" s="7" t="s">
        <v>598</v>
      </c>
      <c r="C1600" s="7">
        <v>61984653950</v>
      </c>
      <c r="D1600" s="7">
        <v>1</v>
      </c>
      <c r="E1600" s="12">
        <v>44528</v>
      </c>
      <c r="F1600" s="7" t="s">
        <v>16</v>
      </c>
      <c r="G1600" s="7" t="s">
        <v>30</v>
      </c>
      <c r="H1600" s="13">
        <f t="shared" si="96"/>
        <v>120</v>
      </c>
      <c r="I1600" s="7" t="str">
        <f t="shared" si="97"/>
        <v>Norte</v>
      </c>
      <c r="J1600" s="7" t="str">
        <f t="shared" si="98"/>
        <v>DF</v>
      </c>
      <c r="K1600" t="str">
        <f t="shared" si="99"/>
        <v>61</v>
      </c>
    </row>
    <row r="1601" spans="1:11">
      <c r="A1601" s="11">
        <v>1600</v>
      </c>
      <c r="B1601" s="7" t="s">
        <v>80</v>
      </c>
      <c r="C1601" s="7">
        <v>81976744249</v>
      </c>
      <c r="D1601" s="7">
        <v>4</v>
      </c>
      <c r="E1601" s="12">
        <v>44528</v>
      </c>
      <c r="F1601" s="7" t="s">
        <v>16</v>
      </c>
      <c r="G1601" s="7" t="s">
        <v>30</v>
      </c>
      <c r="H1601" s="13">
        <f t="shared" si="96"/>
        <v>432</v>
      </c>
      <c r="I1601" s="7" t="str">
        <f t="shared" si="97"/>
        <v>Norte</v>
      </c>
      <c r="J1601" s="7" t="str">
        <f t="shared" si="98"/>
        <v>PE</v>
      </c>
      <c r="K1601" t="str">
        <f t="shared" si="99"/>
        <v>81</v>
      </c>
    </row>
    <row r="1602" spans="1:11">
      <c r="A1602" s="11">
        <v>1601</v>
      </c>
      <c r="B1602" s="7" t="s">
        <v>90</v>
      </c>
      <c r="C1602" s="7">
        <v>91994584972</v>
      </c>
      <c r="D1602" s="7">
        <v>9</v>
      </c>
      <c r="E1602" s="12">
        <v>44529</v>
      </c>
      <c r="F1602" s="7" t="s">
        <v>18</v>
      </c>
      <c r="G1602" s="7" t="s">
        <v>12</v>
      </c>
      <c r="H1602" s="13">
        <f t="shared" ref="H1602:H1665" si="100">D1602*VLOOKUP(F1602,tabela_passeio,3,FALSE)*IF(D1602&gt;1,90%,100%)</f>
        <v>405</v>
      </c>
      <c r="I1602" s="7" t="str">
        <f t="shared" ref="I1602:I1665" si="101">VLOOKUP(F1602,tabela_passeio,2,FALSE)</f>
        <v>Norte</v>
      </c>
      <c r="J1602" s="7" t="str">
        <f t="shared" ref="J1602:J1665" si="102">VLOOKUP(LEFT(C1602,2)*1,tabela_DDD,3,FALSE)</f>
        <v>PA</v>
      </c>
      <c r="K1602" t="str">
        <f t="shared" si="99"/>
        <v>91</v>
      </c>
    </row>
    <row r="1603" spans="1:11">
      <c r="A1603" s="11">
        <v>1602</v>
      </c>
      <c r="B1603" s="7" t="s">
        <v>498</v>
      </c>
      <c r="C1603" s="7">
        <v>11993196749</v>
      </c>
      <c r="D1603" s="7">
        <v>6</v>
      </c>
      <c r="E1603" s="12">
        <v>44529</v>
      </c>
      <c r="F1603" s="7" t="s">
        <v>14</v>
      </c>
      <c r="G1603" s="7" t="s">
        <v>19</v>
      </c>
      <c r="H1603" s="13">
        <f t="shared" si="100"/>
        <v>486</v>
      </c>
      <c r="I1603" s="7" t="str">
        <f t="shared" si="101"/>
        <v>Norte</v>
      </c>
      <c r="J1603" s="7" t="str">
        <f t="shared" si="102"/>
        <v>SP</v>
      </c>
      <c r="K1603" t="str">
        <f t="shared" ref="K1603:K1666" si="103">LEFT(C1603,2)</f>
        <v>11</v>
      </c>
    </row>
    <row r="1604" spans="1:11">
      <c r="A1604" s="11">
        <v>1603</v>
      </c>
      <c r="B1604" s="7" t="s">
        <v>599</v>
      </c>
      <c r="C1604" s="7">
        <v>91982589764</v>
      </c>
      <c r="D1604" s="7">
        <v>3</v>
      </c>
      <c r="E1604" s="12">
        <v>44529</v>
      </c>
      <c r="F1604" s="7" t="s">
        <v>14</v>
      </c>
      <c r="G1604" s="7" t="s">
        <v>12</v>
      </c>
      <c r="H1604" s="13">
        <f t="shared" si="100"/>
        <v>243</v>
      </c>
      <c r="I1604" s="7" t="str">
        <f t="shared" si="101"/>
        <v>Norte</v>
      </c>
      <c r="J1604" s="7" t="str">
        <f t="shared" si="102"/>
        <v>PA</v>
      </c>
      <c r="K1604" t="str">
        <f t="shared" si="103"/>
        <v>91</v>
      </c>
    </row>
    <row r="1605" spans="1:11">
      <c r="A1605" s="11">
        <v>1604</v>
      </c>
      <c r="B1605" s="7" t="s">
        <v>256</v>
      </c>
      <c r="C1605" s="7">
        <v>11971456331</v>
      </c>
      <c r="D1605" s="7">
        <v>4</v>
      </c>
      <c r="E1605" s="12">
        <v>44529</v>
      </c>
      <c r="F1605" s="7" t="s">
        <v>36</v>
      </c>
      <c r="G1605" s="7" t="s">
        <v>19</v>
      </c>
      <c r="H1605" s="13">
        <f t="shared" si="100"/>
        <v>90</v>
      </c>
      <c r="I1605" s="7" t="str">
        <f t="shared" si="101"/>
        <v>Norte</v>
      </c>
      <c r="J1605" s="7" t="str">
        <f t="shared" si="102"/>
        <v>SP</v>
      </c>
      <c r="K1605" t="str">
        <f t="shared" si="103"/>
        <v>11</v>
      </c>
    </row>
    <row r="1606" spans="1:11">
      <c r="A1606" s="11">
        <v>1605</v>
      </c>
      <c r="B1606" s="7" t="s">
        <v>120</v>
      </c>
      <c r="C1606" s="7">
        <v>11982162225</v>
      </c>
      <c r="D1606" s="7">
        <v>4</v>
      </c>
      <c r="E1606" s="12">
        <v>44530</v>
      </c>
      <c r="F1606" s="7" t="s">
        <v>11</v>
      </c>
      <c r="G1606" s="7" t="s">
        <v>19</v>
      </c>
      <c r="H1606" s="13">
        <f t="shared" si="100"/>
        <v>90</v>
      </c>
      <c r="I1606" s="7" t="str">
        <f t="shared" si="101"/>
        <v>Sul</v>
      </c>
      <c r="J1606" s="7" t="str">
        <f t="shared" si="102"/>
        <v>SP</v>
      </c>
      <c r="K1606" t="str">
        <f t="shared" si="103"/>
        <v>11</v>
      </c>
    </row>
    <row r="1607" spans="1:11">
      <c r="A1607" s="11">
        <v>1606</v>
      </c>
      <c r="B1607" s="7" t="s">
        <v>600</v>
      </c>
      <c r="C1607" s="7">
        <v>21985618591</v>
      </c>
      <c r="D1607" s="7">
        <v>3</v>
      </c>
      <c r="E1607" s="12">
        <v>44530</v>
      </c>
      <c r="F1607" s="7" t="s">
        <v>14</v>
      </c>
      <c r="G1607" s="7" t="s">
        <v>34</v>
      </c>
      <c r="H1607" s="13">
        <f t="shared" si="100"/>
        <v>243</v>
      </c>
      <c r="I1607" s="7" t="str">
        <f t="shared" si="101"/>
        <v>Norte</v>
      </c>
      <c r="J1607" s="7" t="str">
        <f t="shared" si="102"/>
        <v>RJ</v>
      </c>
      <c r="K1607" t="str">
        <f t="shared" si="103"/>
        <v>21</v>
      </c>
    </row>
    <row r="1608" spans="1:11">
      <c r="A1608" s="11">
        <v>1607</v>
      </c>
      <c r="B1608" s="7" t="s">
        <v>528</v>
      </c>
      <c r="C1608" s="7">
        <v>41995876541</v>
      </c>
      <c r="D1608" s="7">
        <v>2</v>
      </c>
      <c r="E1608" s="12">
        <v>44530</v>
      </c>
      <c r="F1608" s="7" t="s">
        <v>18</v>
      </c>
      <c r="G1608" s="7" t="s">
        <v>28</v>
      </c>
      <c r="H1608" s="13">
        <f t="shared" si="100"/>
        <v>90</v>
      </c>
      <c r="I1608" s="7" t="str">
        <f t="shared" si="101"/>
        <v>Norte</v>
      </c>
      <c r="J1608" s="7" t="str">
        <f t="shared" si="102"/>
        <v>PR</v>
      </c>
      <c r="K1608" t="str">
        <f t="shared" si="103"/>
        <v>41</v>
      </c>
    </row>
    <row r="1609" spans="1:11">
      <c r="A1609" s="11">
        <v>1608</v>
      </c>
      <c r="B1609" s="7" t="s">
        <v>272</v>
      </c>
      <c r="C1609" s="7">
        <v>81984027397</v>
      </c>
      <c r="D1609" s="7">
        <v>1</v>
      </c>
      <c r="E1609" s="12">
        <v>44530</v>
      </c>
      <c r="F1609" s="7" t="s">
        <v>40</v>
      </c>
      <c r="G1609" s="7" t="s">
        <v>28</v>
      </c>
      <c r="H1609" s="13">
        <f t="shared" si="100"/>
        <v>80</v>
      </c>
      <c r="I1609" s="7" t="str">
        <f t="shared" si="101"/>
        <v>Sul</v>
      </c>
      <c r="J1609" s="7" t="str">
        <f t="shared" si="102"/>
        <v>PE</v>
      </c>
      <c r="K1609" t="str">
        <f t="shared" si="103"/>
        <v>81</v>
      </c>
    </row>
    <row r="1610" spans="1:11">
      <c r="A1610" s="11">
        <v>1609</v>
      </c>
      <c r="B1610" s="7" t="s">
        <v>32</v>
      </c>
      <c r="C1610" s="7">
        <v>41991326554</v>
      </c>
      <c r="D1610" s="7">
        <v>6</v>
      </c>
      <c r="E1610" s="12">
        <v>44530</v>
      </c>
      <c r="F1610" s="7" t="s">
        <v>18</v>
      </c>
      <c r="G1610" s="7" t="s">
        <v>30</v>
      </c>
      <c r="H1610" s="13">
        <f t="shared" si="100"/>
        <v>270</v>
      </c>
      <c r="I1610" s="7" t="str">
        <f t="shared" si="101"/>
        <v>Norte</v>
      </c>
      <c r="J1610" s="7" t="str">
        <f t="shared" si="102"/>
        <v>PR</v>
      </c>
      <c r="K1610" t="str">
        <f t="shared" si="103"/>
        <v>41</v>
      </c>
    </row>
    <row r="1611" spans="1:11">
      <c r="A1611" s="11">
        <v>1610</v>
      </c>
      <c r="B1611" s="7" t="s">
        <v>56</v>
      </c>
      <c r="C1611" s="7">
        <v>71979995152</v>
      </c>
      <c r="D1611" s="7">
        <v>1</v>
      </c>
      <c r="E1611" s="12">
        <v>44531</v>
      </c>
      <c r="F1611" s="7" t="s">
        <v>18</v>
      </c>
      <c r="G1611" s="7" t="s">
        <v>30</v>
      </c>
      <c r="H1611" s="13">
        <f t="shared" si="100"/>
        <v>50</v>
      </c>
      <c r="I1611" s="7" t="str">
        <f t="shared" si="101"/>
        <v>Norte</v>
      </c>
      <c r="J1611" s="7" t="str">
        <f t="shared" si="102"/>
        <v>BA</v>
      </c>
      <c r="K1611" t="str">
        <f t="shared" si="103"/>
        <v>71</v>
      </c>
    </row>
    <row r="1612" spans="1:11">
      <c r="A1612" s="11">
        <v>1611</v>
      </c>
      <c r="B1612" s="7" t="s">
        <v>59</v>
      </c>
      <c r="C1612" s="7">
        <v>91968434066</v>
      </c>
      <c r="D1612" s="7">
        <v>2</v>
      </c>
      <c r="E1612" s="12">
        <v>44531</v>
      </c>
      <c r="F1612" s="7" t="s">
        <v>18</v>
      </c>
      <c r="G1612" s="7" t="s">
        <v>19</v>
      </c>
      <c r="H1612" s="13">
        <f t="shared" si="100"/>
        <v>90</v>
      </c>
      <c r="I1612" s="7" t="str">
        <f t="shared" si="101"/>
        <v>Norte</v>
      </c>
      <c r="J1612" s="7" t="str">
        <f t="shared" si="102"/>
        <v>PA</v>
      </c>
      <c r="K1612" t="str">
        <f t="shared" si="103"/>
        <v>91</v>
      </c>
    </row>
    <row r="1613" spans="1:11">
      <c r="A1613" s="11">
        <v>1612</v>
      </c>
      <c r="B1613" s="7" t="s">
        <v>119</v>
      </c>
      <c r="C1613" s="7">
        <v>61971707438</v>
      </c>
      <c r="D1613" s="7">
        <v>3</v>
      </c>
      <c r="E1613" s="12">
        <v>44531</v>
      </c>
      <c r="F1613" s="7" t="s">
        <v>16</v>
      </c>
      <c r="G1613" s="7" t="s">
        <v>34</v>
      </c>
      <c r="H1613" s="13">
        <f t="shared" si="100"/>
        <v>324</v>
      </c>
      <c r="I1613" s="7" t="str">
        <f t="shared" si="101"/>
        <v>Norte</v>
      </c>
      <c r="J1613" s="7" t="str">
        <f t="shared" si="102"/>
        <v>DF</v>
      </c>
      <c r="K1613" t="str">
        <f t="shared" si="103"/>
        <v>61</v>
      </c>
    </row>
    <row r="1614" spans="1:11">
      <c r="A1614" s="11">
        <v>1613</v>
      </c>
      <c r="B1614" s="7" t="s">
        <v>349</v>
      </c>
      <c r="C1614" s="7">
        <v>13997255130</v>
      </c>
      <c r="D1614" s="7">
        <v>1</v>
      </c>
      <c r="E1614" s="12">
        <v>44531</v>
      </c>
      <c r="F1614" s="7" t="s">
        <v>18</v>
      </c>
      <c r="G1614" s="7" t="s">
        <v>21</v>
      </c>
      <c r="H1614" s="13">
        <f t="shared" si="100"/>
        <v>50</v>
      </c>
      <c r="I1614" s="7" t="str">
        <f t="shared" si="101"/>
        <v>Norte</v>
      </c>
      <c r="J1614" s="7" t="str">
        <f t="shared" si="102"/>
        <v>SP</v>
      </c>
      <c r="K1614" t="str">
        <f t="shared" si="103"/>
        <v>13</v>
      </c>
    </row>
    <row r="1615" spans="1:11">
      <c r="A1615" s="11">
        <v>1614</v>
      </c>
      <c r="B1615" s="7" t="s">
        <v>172</v>
      </c>
      <c r="C1615" s="7">
        <v>11988784941</v>
      </c>
      <c r="D1615" s="7">
        <v>3</v>
      </c>
      <c r="E1615" s="12">
        <v>44531</v>
      </c>
      <c r="F1615" s="7" t="s">
        <v>23</v>
      </c>
      <c r="G1615" s="7" t="s">
        <v>30</v>
      </c>
      <c r="H1615" s="13">
        <f t="shared" si="100"/>
        <v>243</v>
      </c>
      <c r="I1615" s="7" t="str">
        <f t="shared" si="101"/>
        <v>Sul</v>
      </c>
      <c r="J1615" s="7" t="str">
        <f t="shared" si="102"/>
        <v>SP</v>
      </c>
      <c r="K1615" t="str">
        <f t="shared" si="103"/>
        <v>11</v>
      </c>
    </row>
    <row r="1616" spans="1:11">
      <c r="A1616" s="11">
        <v>1615</v>
      </c>
      <c r="B1616" s="7" t="s">
        <v>238</v>
      </c>
      <c r="C1616" s="7">
        <v>11982222127</v>
      </c>
      <c r="D1616" s="7">
        <v>4</v>
      </c>
      <c r="E1616" s="12">
        <v>44531</v>
      </c>
      <c r="F1616" s="7" t="s">
        <v>63</v>
      </c>
      <c r="G1616" s="7" t="s">
        <v>19</v>
      </c>
      <c r="H1616" s="13">
        <f t="shared" si="100"/>
        <v>360</v>
      </c>
      <c r="I1616" s="7" t="str">
        <f t="shared" si="101"/>
        <v>Sul</v>
      </c>
      <c r="J1616" s="7" t="str">
        <f t="shared" si="102"/>
        <v>SP</v>
      </c>
      <c r="K1616" t="str">
        <f t="shared" si="103"/>
        <v>11</v>
      </c>
    </row>
    <row r="1617" spans="1:11">
      <c r="A1617" s="11">
        <v>1616</v>
      </c>
      <c r="B1617" s="7" t="s">
        <v>169</v>
      </c>
      <c r="C1617" s="7">
        <v>84998528718</v>
      </c>
      <c r="D1617" s="7">
        <v>10</v>
      </c>
      <c r="E1617" s="12">
        <v>44531</v>
      </c>
      <c r="F1617" s="7" t="s">
        <v>63</v>
      </c>
      <c r="G1617" s="7" t="s">
        <v>21</v>
      </c>
      <c r="H1617" s="13">
        <f t="shared" si="100"/>
        <v>900</v>
      </c>
      <c r="I1617" s="7" t="str">
        <f t="shared" si="101"/>
        <v>Sul</v>
      </c>
      <c r="J1617" s="7" t="str">
        <f t="shared" si="102"/>
        <v>RN</v>
      </c>
      <c r="K1617" t="str">
        <f t="shared" si="103"/>
        <v>84</v>
      </c>
    </row>
    <row r="1618" spans="1:11">
      <c r="A1618" s="11">
        <v>1617</v>
      </c>
      <c r="B1618" s="7" t="s">
        <v>125</v>
      </c>
      <c r="C1618" s="7">
        <v>31999905365</v>
      </c>
      <c r="D1618" s="7">
        <v>3</v>
      </c>
      <c r="E1618" s="12">
        <v>44531</v>
      </c>
      <c r="F1618" s="7" t="s">
        <v>44</v>
      </c>
      <c r="G1618" s="7" t="s">
        <v>28</v>
      </c>
      <c r="H1618" s="13">
        <f t="shared" si="100"/>
        <v>135</v>
      </c>
      <c r="I1618" s="7" t="str">
        <f t="shared" si="101"/>
        <v>Sul</v>
      </c>
      <c r="J1618" s="7" t="str">
        <f t="shared" si="102"/>
        <v>MG</v>
      </c>
      <c r="K1618" t="str">
        <f t="shared" si="103"/>
        <v>31</v>
      </c>
    </row>
    <row r="1619" spans="1:11">
      <c r="A1619" s="11">
        <v>1618</v>
      </c>
      <c r="B1619" s="7" t="s">
        <v>131</v>
      </c>
      <c r="C1619" s="7">
        <v>61987517397</v>
      </c>
      <c r="D1619" s="7">
        <v>1</v>
      </c>
      <c r="E1619" s="12">
        <v>44532</v>
      </c>
      <c r="F1619" s="7" t="s">
        <v>11</v>
      </c>
      <c r="G1619" s="7" t="s">
        <v>30</v>
      </c>
      <c r="H1619" s="13">
        <f t="shared" si="100"/>
        <v>25</v>
      </c>
      <c r="I1619" s="7" t="str">
        <f t="shared" si="101"/>
        <v>Sul</v>
      </c>
      <c r="J1619" s="7" t="str">
        <f t="shared" si="102"/>
        <v>DF</v>
      </c>
      <c r="K1619" t="str">
        <f t="shared" si="103"/>
        <v>61</v>
      </c>
    </row>
    <row r="1620" spans="1:11">
      <c r="A1620" s="11">
        <v>1619</v>
      </c>
      <c r="B1620" s="7" t="s">
        <v>136</v>
      </c>
      <c r="C1620" s="7">
        <v>21999118183</v>
      </c>
      <c r="D1620" s="7">
        <v>3</v>
      </c>
      <c r="E1620" s="12">
        <v>44532</v>
      </c>
      <c r="F1620" s="7" t="s">
        <v>18</v>
      </c>
      <c r="G1620" s="7" t="s">
        <v>12</v>
      </c>
      <c r="H1620" s="13">
        <f t="shared" si="100"/>
        <v>135</v>
      </c>
      <c r="I1620" s="7" t="str">
        <f t="shared" si="101"/>
        <v>Norte</v>
      </c>
      <c r="J1620" s="7" t="str">
        <f t="shared" si="102"/>
        <v>RJ</v>
      </c>
      <c r="K1620" t="str">
        <f t="shared" si="103"/>
        <v>21</v>
      </c>
    </row>
    <row r="1621" spans="1:11">
      <c r="A1621" s="11">
        <v>1620</v>
      </c>
      <c r="B1621" s="7" t="s">
        <v>306</v>
      </c>
      <c r="C1621" s="7">
        <v>16993471210</v>
      </c>
      <c r="D1621" s="7">
        <v>4</v>
      </c>
      <c r="E1621" s="12">
        <v>44532</v>
      </c>
      <c r="F1621" s="7" t="s">
        <v>16</v>
      </c>
      <c r="G1621" s="7" t="s">
        <v>34</v>
      </c>
      <c r="H1621" s="13">
        <f t="shared" si="100"/>
        <v>432</v>
      </c>
      <c r="I1621" s="7" t="str">
        <f t="shared" si="101"/>
        <v>Norte</v>
      </c>
      <c r="J1621" s="7" t="str">
        <f t="shared" si="102"/>
        <v>SP</v>
      </c>
      <c r="K1621" t="str">
        <f t="shared" si="103"/>
        <v>16</v>
      </c>
    </row>
    <row r="1622" spans="1:11">
      <c r="A1622" s="11">
        <v>1621</v>
      </c>
      <c r="B1622" s="7" t="s">
        <v>21</v>
      </c>
      <c r="C1622" s="7">
        <v>31994287322</v>
      </c>
      <c r="D1622" s="7">
        <v>6</v>
      </c>
      <c r="E1622" s="12">
        <v>44532</v>
      </c>
      <c r="F1622" s="7" t="s">
        <v>16</v>
      </c>
      <c r="G1622" s="7" t="s">
        <v>30</v>
      </c>
      <c r="H1622" s="13">
        <f t="shared" si="100"/>
        <v>648</v>
      </c>
      <c r="I1622" s="7" t="str">
        <f t="shared" si="101"/>
        <v>Norte</v>
      </c>
      <c r="J1622" s="7" t="str">
        <f t="shared" si="102"/>
        <v>MG</v>
      </c>
      <c r="K1622" t="str">
        <f t="shared" si="103"/>
        <v>31</v>
      </c>
    </row>
    <row r="1623" spans="1:11">
      <c r="A1623" s="11">
        <v>1622</v>
      </c>
      <c r="B1623" s="7" t="s">
        <v>434</v>
      </c>
      <c r="C1623" s="7">
        <v>31992810336</v>
      </c>
      <c r="D1623" s="7">
        <v>1</v>
      </c>
      <c r="E1623" s="12">
        <v>44532</v>
      </c>
      <c r="F1623" s="7" t="s">
        <v>14</v>
      </c>
      <c r="G1623" s="7" t="s">
        <v>12</v>
      </c>
      <c r="H1623" s="13">
        <f t="shared" si="100"/>
        <v>90</v>
      </c>
      <c r="I1623" s="7" t="str">
        <f t="shared" si="101"/>
        <v>Norte</v>
      </c>
      <c r="J1623" s="7" t="str">
        <f t="shared" si="102"/>
        <v>MG</v>
      </c>
      <c r="K1623" t="str">
        <f t="shared" si="103"/>
        <v>31</v>
      </c>
    </row>
    <row r="1624" spans="1:11">
      <c r="A1624" s="11">
        <v>1623</v>
      </c>
      <c r="B1624" s="7" t="s">
        <v>56</v>
      </c>
      <c r="C1624" s="7">
        <v>14998321298</v>
      </c>
      <c r="D1624" s="7">
        <v>5</v>
      </c>
      <c r="E1624" s="12">
        <v>44532</v>
      </c>
      <c r="F1624" s="7" t="s">
        <v>14</v>
      </c>
      <c r="G1624" s="7" t="s">
        <v>19</v>
      </c>
      <c r="H1624" s="13">
        <f t="shared" si="100"/>
        <v>405</v>
      </c>
      <c r="I1624" s="7" t="str">
        <f t="shared" si="101"/>
        <v>Norte</v>
      </c>
      <c r="J1624" s="7" t="str">
        <f t="shared" si="102"/>
        <v>SP</v>
      </c>
      <c r="K1624" t="str">
        <f t="shared" si="103"/>
        <v>14</v>
      </c>
    </row>
    <row r="1625" spans="1:11">
      <c r="A1625" s="11">
        <v>1624</v>
      </c>
      <c r="B1625" s="7" t="s">
        <v>119</v>
      </c>
      <c r="C1625" s="7">
        <v>19997389811</v>
      </c>
      <c r="D1625" s="7">
        <v>4</v>
      </c>
      <c r="E1625" s="12">
        <v>44532</v>
      </c>
      <c r="F1625" s="7" t="s">
        <v>18</v>
      </c>
      <c r="G1625" s="7" t="s">
        <v>19</v>
      </c>
      <c r="H1625" s="13">
        <f t="shared" si="100"/>
        <v>180</v>
      </c>
      <c r="I1625" s="7" t="str">
        <f t="shared" si="101"/>
        <v>Norte</v>
      </c>
      <c r="J1625" s="7" t="str">
        <f t="shared" si="102"/>
        <v>SP</v>
      </c>
      <c r="K1625" t="str">
        <f t="shared" si="103"/>
        <v>19</v>
      </c>
    </row>
    <row r="1626" spans="1:11">
      <c r="A1626" s="11">
        <v>1625</v>
      </c>
      <c r="B1626" s="7" t="s">
        <v>131</v>
      </c>
      <c r="C1626" s="7">
        <v>11969572103</v>
      </c>
      <c r="D1626" s="7">
        <v>5</v>
      </c>
      <c r="E1626" s="12">
        <v>44532</v>
      </c>
      <c r="F1626" s="7" t="s">
        <v>44</v>
      </c>
      <c r="G1626" s="7" t="s">
        <v>30</v>
      </c>
      <c r="H1626" s="13">
        <f t="shared" si="100"/>
        <v>225</v>
      </c>
      <c r="I1626" s="7" t="str">
        <f t="shared" si="101"/>
        <v>Sul</v>
      </c>
      <c r="J1626" s="7" t="str">
        <f t="shared" si="102"/>
        <v>SP</v>
      </c>
      <c r="K1626" t="str">
        <f t="shared" si="103"/>
        <v>11</v>
      </c>
    </row>
    <row r="1627" spans="1:11">
      <c r="A1627" s="11">
        <v>1626</v>
      </c>
      <c r="B1627" s="7" t="s">
        <v>105</v>
      </c>
      <c r="C1627" s="7">
        <v>11979671579</v>
      </c>
      <c r="D1627" s="7">
        <v>4</v>
      </c>
      <c r="E1627" s="12">
        <v>44532</v>
      </c>
      <c r="F1627" s="7" t="s">
        <v>23</v>
      </c>
      <c r="G1627" s="7" t="s">
        <v>34</v>
      </c>
      <c r="H1627" s="13">
        <f t="shared" si="100"/>
        <v>324</v>
      </c>
      <c r="I1627" s="7" t="str">
        <f t="shared" si="101"/>
        <v>Sul</v>
      </c>
      <c r="J1627" s="7" t="str">
        <f t="shared" si="102"/>
        <v>SP</v>
      </c>
      <c r="K1627" t="str">
        <f t="shared" si="103"/>
        <v>11</v>
      </c>
    </row>
    <row r="1628" spans="1:11">
      <c r="A1628" s="11">
        <v>1627</v>
      </c>
      <c r="B1628" s="7" t="s">
        <v>79</v>
      </c>
      <c r="C1628" s="7">
        <v>31994384937</v>
      </c>
      <c r="D1628" s="7">
        <v>2</v>
      </c>
      <c r="E1628" s="12">
        <v>44533</v>
      </c>
      <c r="F1628" s="7" t="s">
        <v>11</v>
      </c>
      <c r="G1628" s="7" t="s">
        <v>19</v>
      </c>
      <c r="H1628" s="13">
        <f t="shared" si="100"/>
        <v>45</v>
      </c>
      <c r="I1628" s="7" t="str">
        <f t="shared" si="101"/>
        <v>Sul</v>
      </c>
      <c r="J1628" s="7" t="str">
        <f t="shared" si="102"/>
        <v>MG</v>
      </c>
      <c r="K1628" t="str">
        <f t="shared" si="103"/>
        <v>31</v>
      </c>
    </row>
    <row r="1629" spans="1:11">
      <c r="A1629" s="11">
        <v>1628</v>
      </c>
      <c r="B1629" s="7" t="s">
        <v>80</v>
      </c>
      <c r="C1629" s="7">
        <v>35997316723</v>
      </c>
      <c r="D1629" s="7">
        <v>4</v>
      </c>
      <c r="E1629" s="12">
        <v>44533</v>
      </c>
      <c r="F1629" s="7" t="s">
        <v>14</v>
      </c>
      <c r="G1629" s="7" t="s">
        <v>34</v>
      </c>
      <c r="H1629" s="13">
        <f t="shared" si="100"/>
        <v>324</v>
      </c>
      <c r="I1629" s="7" t="str">
        <f t="shared" si="101"/>
        <v>Norte</v>
      </c>
      <c r="J1629" s="7" t="str">
        <f t="shared" si="102"/>
        <v>MG</v>
      </c>
      <c r="K1629" t="str">
        <f t="shared" si="103"/>
        <v>35</v>
      </c>
    </row>
    <row r="1630" spans="1:11">
      <c r="A1630" s="11">
        <v>1629</v>
      </c>
      <c r="B1630" s="7" t="s">
        <v>70</v>
      </c>
      <c r="C1630" s="7">
        <v>21998204679</v>
      </c>
      <c r="D1630" s="7">
        <v>6</v>
      </c>
      <c r="E1630" s="12">
        <v>44533</v>
      </c>
      <c r="F1630" s="7" t="s">
        <v>18</v>
      </c>
      <c r="G1630" s="7" t="s">
        <v>19</v>
      </c>
      <c r="H1630" s="13">
        <f t="shared" si="100"/>
        <v>270</v>
      </c>
      <c r="I1630" s="7" t="str">
        <f t="shared" si="101"/>
        <v>Norte</v>
      </c>
      <c r="J1630" s="7" t="str">
        <f t="shared" si="102"/>
        <v>RJ</v>
      </c>
      <c r="K1630" t="str">
        <f t="shared" si="103"/>
        <v>21</v>
      </c>
    </row>
    <row r="1631" spans="1:11">
      <c r="A1631" s="11">
        <v>1630</v>
      </c>
      <c r="B1631" s="7" t="s">
        <v>61</v>
      </c>
      <c r="C1631" s="7">
        <v>71993992245</v>
      </c>
      <c r="D1631" s="7">
        <v>5</v>
      </c>
      <c r="E1631" s="12">
        <v>44533</v>
      </c>
      <c r="F1631" s="7" t="s">
        <v>16</v>
      </c>
      <c r="G1631" s="7" t="s">
        <v>30</v>
      </c>
      <c r="H1631" s="13">
        <f t="shared" si="100"/>
        <v>540</v>
      </c>
      <c r="I1631" s="7" t="str">
        <f t="shared" si="101"/>
        <v>Norte</v>
      </c>
      <c r="J1631" s="7" t="str">
        <f t="shared" si="102"/>
        <v>BA</v>
      </c>
      <c r="K1631" t="str">
        <f t="shared" si="103"/>
        <v>71</v>
      </c>
    </row>
    <row r="1632" spans="1:11">
      <c r="A1632" s="11">
        <v>1631</v>
      </c>
      <c r="B1632" s="7" t="s">
        <v>80</v>
      </c>
      <c r="C1632" s="7">
        <v>27996958329</v>
      </c>
      <c r="D1632" s="7">
        <v>6</v>
      </c>
      <c r="E1632" s="12">
        <v>44533</v>
      </c>
      <c r="F1632" s="7" t="s">
        <v>16</v>
      </c>
      <c r="G1632" s="7" t="s">
        <v>12</v>
      </c>
      <c r="H1632" s="13">
        <f t="shared" si="100"/>
        <v>648</v>
      </c>
      <c r="I1632" s="7" t="str">
        <f t="shared" si="101"/>
        <v>Norte</v>
      </c>
      <c r="J1632" s="7" t="str">
        <f t="shared" si="102"/>
        <v>ES</v>
      </c>
      <c r="K1632" t="str">
        <f t="shared" si="103"/>
        <v>27</v>
      </c>
    </row>
    <row r="1633" spans="1:11">
      <c r="A1633" s="11">
        <v>1632</v>
      </c>
      <c r="B1633" s="7" t="s">
        <v>203</v>
      </c>
      <c r="C1633" s="7">
        <v>71983831210</v>
      </c>
      <c r="D1633" s="7">
        <v>6</v>
      </c>
      <c r="E1633" s="12">
        <v>44533</v>
      </c>
      <c r="F1633" s="7" t="s">
        <v>40</v>
      </c>
      <c r="G1633" s="7" t="s">
        <v>12</v>
      </c>
      <c r="H1633" s="13">
        <f t="shared" si="100"/>
        <v>432</v>
      </c>
      <c r="I1633" s="7" t="str">
        <f t="shared" si="101"/>
        <v>Sul</v>
      </c>
      <c r="J1633" s="7" t="str">
        <f t="shared" si="102"/>
        <v>BA</v>
      </c>
      <c r="K1633" t="str">
        <f t="shared" si="103"/>
        <v>71</v>
      </c>
    </row>
    <row r="1634" spans="1:11">
      <c r="A1634" s="11">
        <v>1633</v>
      </c>
      <c r="B1634" s="7" t="s">
        <v>20</v>
      </c>
      <c r="C1634" s="7">
        <v>13981441019</v>
      </c>
      <c r="D1634" s="7">
        <v>2</v>
      </c>
      <c r="E1634" s="12">
        <v>44533</v>
      </c>
      <c r="F1634" s="7" t="s">
        <v>38</v>
      </c>
      <c r="G1634" s="7" t="s">
        <v>34</v>
      </c>
      <c r="H1634" s="13">
        <f t="shared" si="100"/>
        <v>90</v>
      </c>
      <c r="I1634" s="7" t="str">
        <f t="shared" si="101"/>
        <v>Sul</v>
      </c>
      <c r="J1634" s="7" t="str">
        <f t="shared" si="102"/>
        <v>SP</v>
      </c>
      <c r="K1634" t="str">
        <f t="shared" si="103"/>
        <v>13</v>
      </c>
    </row>
    <row r="1635" spans="1:11">
      <c r="A1635" s="11">
        <v>1634</v>
      </c>
      <c r="B1635" s="7" t="s">
        <v>99</v>
      </c>
      <c r="C1635" s="7">
        <v>11982222709</v>
      </c>
      <c r="D1635" s="7">
        <v>6</v>
      </c>
      <c r="E1635" s="12">
        <v>44533</v>
      </c>
      <c r="F1635" s="7" t="s">
        <v>18</v>
      </c>
      <c r="G1635" s="7" t="s">
        <v>30</v>
      </c>
      <c r="H1635" s="13">
        <f t="shared" si="100"/>
        <v>270</v>
      </c>
      <c r="I1635" s="7" t="str">
        <f t="shared" si="101"/>
        <v>Norte</v>
      </c>
      <c r="J1635" s="7" t="str">
        <f t="shared" si="102"/>
        <v>SP</v>
      </c>
      <c r="K1635" t="str">
        <f t="shared" si="103"/>
        <v>11</v>
      </c>
    </row>
    <row r="1636" spans="1:11">
      <c r="A1636" s="11">
        <v>1635</v>
      </c>
      <c r="B1636" s="7" t="s">
        <v>463</v>
      </c>
      <c r="C1636" s="7">
        <v>21985049777</v>
      </c>
      <c r="D1636" s="7">
        <v>1</v>
      </c>
      <c r="E1636" s="12">
        <v>44533</v>
      </c>
      <c r="F1636" s="7" t="s">
        <v>14</v>
      </c>
      <c r="G1636" s="7" t="s">
        <v>21</v>
      </c>
      <c r="H1636" s="13">
        <f t="shared" si="100"/>
        <v>90</v>
      </c>
      <c r="I1636" s="7" t="str">
        <f t="shared" si="101"/>
        <v>Norte</v>
      </c>
      <c r="J1636" s="7" t="str">
        <f t="shared" si="102"/>
        <v>RJ</v>
      </c>
      <c r="K1636" t="str">
        <f t="shared" si="103"/>
        <v>21</v>
      </c>
    </row>
    <row r="1637" spans="1:11">
      <c r="A1637" s="11">
        <v>1636</v>
      </c>
      <c r="B1637" s="7" t="s">
        <v>185</v>
      </c>
      <c r="C1637" s="7">
        <v>71984278562</v>
      </c>
      <c r="D1637" s="7">
        <v>1</v>
      </c>
      <c r="E1637" s="12">
        <v>44533</v>
      </c>
      <c r="F1637" s="7" t="s">
        <v>40</v>
      </c>
      <c r="G1637" s="7" t="s">
        <v>21</v>
      </c>
      <c r="H1637" s="13">
        <f t="shared" si="100"/>
        <v>80</v>
      </c>
      <c r="I1637" s="7" t="str">
        <f t="shared" si="101"/>
        <v>Sul</v>
      </c>
      <c r="J1637" s="7" t="str">
        <f t="shared" si="102"/>
        <v>BA</v>
      </c>
      <c r="K1637" t="str">
        <f t="shared" si="103"/>
        <v>71</v>
      </c>
    </row>
    <row r="1638" spans="1:11">
      <c r="A1638" s="11">
        <v>1637</v>
      </c>
      <c r="B1638" s="7" t="s">
        <v>17</v>
      </c>
      <c r="C1638" s="7">
        <v>51979613994</v>
      </c>
      <c r="D1638" s="7">
        <v>2</v>
      </c>
      <c r="E1638" s="12">
        <v>44533</v>
      </c>
      <c r="F1638" s="7" t="s">
        <v>25</v>
      </c>
      <c r="G1638" s="7" t="s">
        <v>28</v>
      </c>
      <c r="H1638" s="13">
        <f t="shared" si="100"/>
        <v>63</v>
      </c>
      <c r="I1638" s="7" t="str">
        <f t="shared" si="101"/>
        <v>Norte</v>
      </c>
      <c r="J1638" s="7" t="str">
        <f t="shared" si="102"/>
        <v>RS</v>
      </c>
      <c r="K1638" t="str">
        <f t="shared" si="103"/>
        <v>51</v>
      </c>
    </row>
    <row r="1639" spans="1:11">
      <c r="A1639" s="11">
        <v>1638</v>
      </c>
      <c r="B1639" s="7" t="s">
        <v>51</v>
      </c>
      <c r="C1639" s="7">
        <v>91964984374</v>
      </c>
      <c r="D1639" s="7">
        <v>6</v>
      </c>
      <c r="E1639" s="12">
        <v>44534</v>
      </c>
      <c r="F1639" s="7" t="s">
        <v>18</v>
      </c>
      <c r="G1639" s="7" t="s">
        <v>30</v>
      </c>
      <c r="H1639" s="13">
        <f t="shared" si="100"/>
        <v>270</v>
      </c>
      <c r="I1639" s="7" t="str">
        <f t="shared" si="101"/>
        <v>Norte</v>
      </c>
      <c r="J1639" s="7" t="str">
        <f t="shared" si="102"/>
        <v>PA</v>
      </c>
      <c r="K1639" t="str">
        <f t="shared" si="103"/>
        <v>91</v>
      </c>
    </row>
    <row r="1640" spans="1:11">
      <c r="A1640" s="11">
        <v>1639</v>
      </c>
      <c r="B1640" s="7" t="s">
        <v>161</v>
      </c>
      <c r="C1640" s="7">
        <v>31982409551</v>
      </c>
      <c r="D1640" s="7">
        <v>1</v>
      </c>
      <c r="E1640" s="12">
        <v>44534</v>
      </c>
      <c r="F1640" s="7" t="s">
        <v>44</v>
      </c>
      <c r="G1640" s="7" t="s">
        <v>30</v>
      </c>
      <c r="H1640" s="13">
        <f t="shared" si="100"/>
        <v>50</v>
      </c>
      <c r="I1640" s="7" t="str">
        <f t="shared" si="101"/>
        <v>Sul</v>
      </c>
      <c r="J1640" s="7" t="str">
        <f t="shared" si="102"/>
        <v>MG</v>
      </c>
      <c r="K1640" t="str">
        <f t="shared" si="103"/>
        <v>31</v>
      </c>
    </row>
    <row r="1641" spans="1:11">
      <c r="A1641" s="11">
        <v>1640</v>
      </c>
      <c r="B1641" s="7" t="s">
        <v>468</v>
      </c>
      <c r="C1641" s="7">
        <v>71975556351</v>
      </c>
      <c r="D1641" s="7">
        <v>1</v>
      </c>
      <c r="E1641" s="12">
        <v>44534</v>
      </c>
      <c r="F1641" s="7" t="s">
        <v>38</v>
      </c>
      <c r="G1641" s="7" t="s">
        <v>28</v>
      </c>
      <c r="H1641" s="13">
        <f t="shared" si="100"/>
        <v>50</v>
      </c>
      <c r="I1641" s="7" t="str">
        <f t="shared" si="101"/>
        <v>Sul</v>
      </c>
      <c r="J1641" s="7" t="str">
        <f t="shared" si="102"/>
        <v>BA</v>
      </c>
      <c r="K1641" t="str">
        <f t="shared" si="103"/>
        <v>71</v>
      </c>
    </row>
    <row r="1642" spans="1:11">
      <c r="A1642" s="11">
        <v>1641</v>
      </c>
      <c r="B1642" s="7" t="s">
        <v>37</v>
      </c>
      <c r="C1642" s="7">
        <v>93991277681</v>
      </c>
      <c r="D1642" s="7">
        <v>1</v>
      </c>
      <c r="E1642" s="12">
        <v>44534</v>
      </c>
      <c r="F1642" s="7" t="s">
        <v>63</v>
      </c>
      <c r="G1642" s="7" t="s">
        <v>19</v>
      </c>
      <c r="H1642" s="13">
        <f t="shared" si="100"/>
        <v>100</v>
      </c>
      <c r="I1642" s="7" t="str">
        <f t="shared" si="101"/>
        <v>Sul</v>
      </c>
      <c r="J1642" s="7" t="str">
        <f t="shared" si="102"/>
        <v>PA</v>
      </c>
      <c r="K1642" t="str">
        <f t="shared" si="103"/>
        <v>93</v>
      </c>
    </row>
    <row r="1643" spans="1:11">
      <c r="A1643" s="11">
        <v>1642</v>
      </c>
      <c r="B1643" s="7" t="s">
        <v>78</v>
      </c>
      <c r="C1643" s="7">
        <v>61992774573</v>
      </c>
      <c r="D1643" s="7">
        <v>2</v>
      </c>
      <c r="E1643" s="12">
        <v>44535</v>
      </c>
      <c r="F1643" s="7" t="s">
        <v>18</v>
      </c>
      <c r="G1643" s="7" t="s">
        <v>30</v>
      </c>
      <c r="H1643" s="13">
        <f t="shared" si="100"/>
        <v>90</v>
      </c>
      <c r="I1643" s="7" t="str">
        <f t="shared" si="101"/>
        <v>Norte</v>
      </c>
      <c r="J1643" s="7" t="str">
        <f t="shared" si="102"/>
        <v>DF</v>
      </c>
      <c r="K1643" t="str">
        <f t="shared" si="103"/>
        <v>61</v>
      </c>
    </row>
    <row r="1644" spans="1:11">
      <c r="A1644" s="11">
        <v>1643</v>
      </c>
      <c r="B1644" s="7" t="s">
        <v>601</v>
      </c>
      <c r="C1644" s="7">
        <v>51994919962</v>
      </c>
      <c r="D1644" s="7">
        <v>4</v>
      </c>
      <c r="E1644" s="12">
        <v>44535</v>
      </c>
      <c r="F1644" s="7" t="s">
        <v>38</v>
      </c>
      <c r="G1644" s="7" t="s">
        <v>28</v>
      </c>
      <c r="H1644" s="13">
        <f t="shared" si="100"/>
        <v>180</v>
      </c>
      <c r="I1644" s="7" t="str">
        <f t="shared" si="101"/>
        <v>Sul</v>
      </c>
      <c r="J1644" s="7" t="str">
        <f t="shared" si="102"/>
        <v>RS</v>
      </c>
      <c r="K1644" t="str">
        <f t="shared" si="103"/>
        <v>51</v>
      </c>
    </row>
    <row r="1645" spans="1:11">
      <c r="A1645" s="11">
        <v>1644</v>
      </c>
      <c r="B1645" s="7" t="s">
        <v>12</v>
      </c>
      <c r="C1645" s="7">
        <v>21998490400</v>
      </c>
      <c r="D1645" s="7">
        <v>3</v>
      </c>
      <c r="E1645" s="12">
        <v>44535</v>
      </c>
      <c r="F1645" s="7" t="s">
        <v>55</v>
      </c>
      <c r="G1645" s="7" t="s">
        <v>12</v>
      </c>
      <c r="H1645" s="13">
        <f t="shared" si="100"/>
        <v>67.5</v>
      </c>
      <c r="I1645" s="7" t="str">
        <f t="shared" si="101"/>
        <v>Norte</v>
      </c>
      <c r="J1645" s="7" t="str">
        <f t="shared" si="102"/>
        <v>RJ</v>
      </c>
      <c r="K1645" t="str">
        <f t="shared" si="103"/>
        <v>21</v>
      </c>
    </row>
    <row r="1646" spans="1:11">
      <c r="A1646" s="11">
        <v>1645</v>
      </c>
      <c r="B1646" s="7" t="s">
        <v>277</v>
      </c>
      <c r="C1646" s="7">
        <v>71972386226</v>
      </c>
      <c r="D1646" s="7">
        <v>3</v>
      </c>
      <c r="E1646" s="12">
        <v>44535</v>
      </c>
      <c r="F1646" s="7" t="s">
        <v>11</v>
      </c>
      <c r="G1646" s="7" t="s">
        <v>34</v>
      </c>
      <c r="H1646" s="13">
        <f t="shared" si="100"/>
        <v>67.5</v>
      </c>
      <c r="I1646" s="7" t="str">
        <f t="shared" si="101"/>
        <v>Sul</v>
      </c>
      <c r="J1646" s="7" t="str">
        <f t="shared" si="102"/>
        <v>BA</v>
      </c>
      <c r="K1646" t="str">
        <f t="shared" si="103"/>
        <v>71</v>
      </c>
    </row>
    <row r="1647" spans="1:11">
      <c r="A1647" s="11">
        <v>1646</v>
      </c>
      <c r="B1647" s="7" t="s">
        <v>20</v>
      </c>
      <c r="C1647" s="7">
        <v>91993006446</v>
      </c>
      <c r="D1647" s="7">
        <v>3</v>
      </c>
      <c r="E1647" s="12">
        <v>44536</v>
      </c>
      <c r="F1647" s="7" t="s">
        <v>11</v>
      </c>
      <c r="G1647" s="7" t="s">
        <v>12</v>
      </c>
      <c r="H1647" s="13">
        <f t="shared" si="100"/>
        <v>67.5</v>
      </c>
      <c r="I1647" s="7" t="str">
        <f t="shared" si="101"/>
        <v>Sul</v>
      </c>
      <c r="J1647" s="7" t="str">
        <f t="shared" si="102"/>
        <v>PA</v>
      </c>
      <c r="K1647" t="str">
        <f t="shared" si="103"/>
        <v>91</v>
      </c>
    </row>
    <row r="1648" spans="1:11">
      <c r="A1648" s="11">
        <v>1647</v>
      </c>
      <c r="B1648" s="7" t="s">
        <v>12</v>
      </c>
      <c r="C1648" s="7">
        <v>91964280618</v>
      </c>
      <c r="D1648" s="7">
        <v>2</v>
      </c>
      <c r="E1648" s="12">
        <v>44536</v>
      </c>
      <c r="F1648" s="7" t="s">
        <v>11</v>
      </c>
      <c r="G1648" s="7" t="s">
        <v>30</v>
      </c>
      <c r="H1648" s="13">
        <f t="shared" si="100"/>
        <v>45</v>
      </c>
      <c r="I1648" s="7" t="str">
        <f t="shared" si="101"/>
        <v>Sul</v>
      </c>
      <c r="J1648" s="7" t="str">
        <f t="shared" si="102"/>
        <v>PA</v>
      </c>
      <c r="K1648" t="str">
        <f t="shared" si="103"/>
        <v>91</v>
      </c>
    </row>
    <row r="1649" spans="1:11">
      <c r="A1649" s="11">
        <v>1648</v>
      </c>
      <c r="B1649" s="7" t="s">
        <v>410</v>
      </c>
      <c r="C1649" s="7">
        <v>21976933711</v>
      </c>
      <c r="D1649" s="7">
        <v>4</v>
      </c>
      <c r="E1649" s="12">
        <v>44536</v>
      </c>
      <c r="F1649" s="7" t="s">
        <v>11</v>
      </c>
      <c r="G1649" s="7" t="s">
        <v>34</v>
      </c>
      <c r="H1649" s="13">
        <f t="shared" si="100"/>
        <v>90</v>
      </c>
      <c r="I1649" s="7" t="str">
        <f t="shared" si="101"/>
        <v>Sul</v>
      </c>
      <c r="J1649" s="7" t="str">
        <f t="shared" si="102"/>
        <v>RJ</v>
      </c>
      <c r="K1649" t="str">
        <f t="shared" si="103"/>
        <v>21</v>
      </c>
    </row>
    <row r="1650" spans="1:11">
      <c r="A1650" s="11">
        <v>1649</v>
      </c>
      <c r="B1650" s="7" t="s">
        <v>169</v>
      </c>
      <c r="C1650" s="7">
        <v>41989261983</v>
      </c>
      <c r="D1650" s="7">
        <v>2</v>
      </c>
      <c r="E1650" s="12">
        <v>44536</v>
      </c>
      <c r="F1650" s="7" t="s">
        <v>11</v>
      </c>
      <c r="G1650" s="7" t="s">
        <v>12</v>
      </c>
      <c r="H1650" s="13">
        <f t="shared" si="100"/>
        <v>45</v>
      </c>
      <c r="I1650" s="7" t="str">
        <f t="shared" si="101"/>
        <v>Sul</v>
      </c>
      <c r="J1650" s="7" t="str">
        <f t="shared" si="102"/>
        <v>PR</v>
      </c>
      <c r="K1650" t="str">
        <f t="shared" si="103"/>
        <v>41</v>
      </c>
    </row>
    <row r="1651" spans="1:11">
      <c r="A1651" s="11">
        <v>1650</v>
      </c>
      <c r="B1651" s="7" t="s">
        <v>100</v>
      </c>
      <c r="C1651" s="7">
        <v>11995134380</v>
      </c>
      <c r="D1651" s="7">
        <v>3</v>
      </c>
      <c r="E1651" s="12">
        <v>44536</v>
      </c>
      <c r="F1651" s="7" t="s">
        <v>18</v>
      </c>
      <c r="G1651" s="7" t="s">
        <v>30</v>
      </c>
      <c r="H1651" s="13">
        <f t="shared" si="100"/>
        <v>135</v>
      </c>
      <c r="I1651" s="7" t="str">
        <f t="shared" si="101"/>
        <v>Norte</v>
      </c>
      <c r="J1651" s="7" t="str">
        <f t="shared" si="102"/>
        <v>SP</v>
      </c>
      <c r="K1651" t="str">
        <f t="shared" si="103"/>
        <v>11</v>
      </c>
    </row>
    <row r="1652" spans="1:11">
      <c r="A1652" s="11">
        <v>1651</v>
      </c>
      <c r="B1652" s="7" t="s">
        <v>180</v>
      </c>
      <c r="C1652" s="7">
        <v>41988770907</v>
      </c>
      <c r="D1652" s="7">
        <v>6</v>
      </c>
      <c r="E1652" s="12">
        <v>44536</v>
      </c>
      <c r="F1652" s="7" t="s">
        <v>16</v>
      </c>
      <c r="G1652" s="7" t="s">
        <v>12</v>
      </c>
      <c r="H1652" s="13">
        <f t="shared" si="100"/>
        <v>648</v>
      </c>
      <c r="I1652" s="7" t="str">
        <f t="shared" si="101"/>
        <v>Norte</v>
      </c>
      <c r="J1652" s="7" t="str">
        <f t="shared" si="102"/>
        <v>PR</v>
      </c>
      <c r="K1652" t="str">
        <f t="shared" si="103"/>
        <v>41</v>
      </c>
    </row>
    <row r="1653" spans="1:11">
      <c r="A1653" s="11">
        <v>1652</v>
      </c>
      <c r="B1653" s="7" t="s">
        <v>90</v>
      </c>
      <c r="C1653" s="7">
        <v>21979470214</v>
      </c>
      <c r="D1653" s="7">
        <v>3</v>
      </c>
      <c r="E1653" s="12">
        <v>44536</v>
      </c>
      <c r="F1653" s="7" t="s">
        <v>14</v>
      </c>
      <c r="G1653" s="7" t="s">
        <v>28</v>
      </c>
      <c r="H1653" s="13">
        <f t="shared" si="100"/>
        <v>243</v>
      </c>
      <c r="I1653" s="7" t="str">
        <f t="shared" si="101"/>
        <v>Norte</v>
      </c>
      <c r="J1653" s="7" t="str">
        <f t="shared" si="102"/>
        <v>RJ</v>
      </c>
      <c r="K1653" t="str">
        <f t="shared" si="103"/>
        <v>21</v>
      </c>
    </row>
    <row r="1654" spans="1:11">
      <c r="A1654" s="11">
        <v>1653</v>
      </c>
      <c r="B1654" s="7" t="s">
        <v>602</v>
      </c>
      <c r="C1654" s="7">
        <v>14996474696</v>
      </c>
      <c r="D1654" s="7">
        <v>4</v>
      </c>
      <c r="E1654" s="12">
        <v>44536</v>
      </c>
      <c r="F1654" s="7" t="s">
        <v>16</v>
      </c>
      <c r="G1654" s="7" t="s">
        <v>28</v>
      </c>
      <c r="H1654" s="13">
        <f t="shared" si="100"/>
        <v>432</v>
      </c>
      <c r="I1654" s="7" t="str">
        <f t="shared" si="101"/>
        <v>Norte</v>
      </c>
      <c r="J1654" s="7" t="str">
        <f t="shared" si="102"/>
        <v>SP</v>
      </c>
      <c r="K1654" t="str">
        <f t="shared" si="103"/>
        <v>14</v>
      </c>
    </row>
    <row r="1655" spans="1:11">
      <c r="A1655" s="11">
        <v>1654</v>
      </c>
      <c r="B1655" s="7" t="s">
        <v>447</v>
      </c>
      <c r="C1655" s="7">
        <v>61989552254</v>
      </c>
      <c r="D1655" s="7">
        <v>2</v>
      </c>
      <c r="E1655" s="12">
        <v>44536</v>
      </c>
      <c r="F1655" s="7" t="s">
        <v>53</v>
      </c>
      <c r="G1655" s="7" t="s">
        <v>34</v>
      </c>
      <c r="H1655" s="13">
        <f t="shared" si="100"/>
        <v>45</v>
      </c>
      <c r="I1655" s="7" t="str">
        <f t="shared" si="101"/>
        <v>Norte</v>
      </c>
      <c r="J1655" s="7" t="str">
        <f t="shared" si="102"/>
        <v>DF</v>
      </c>
      <c r="K1655" t="str">
        <f t="shared" si="103"/>
        <v>61</v>
      </c>
    </row>
    <row r="1656" spans="1:11">
      <c r="A1656" s="11">
        <v>1655</v>
      </c>
      <c r="B1656" s="7" t="s">
        <v>120</v>
      </c>
      <c r="C1656" s="7">
        <v>41990855249</v>
      </c>
      <c r="D1656" s="7">
        <v>1</v>
      </c>
      <c r="E1656" s="12">
        <v>44536</v>
      </c>
      <c r="F1656" s="7" t="s">
        <v>11</v>
      </c>
      <c r="G1656" s="7" t="s">
        <v>30</v>
      </c>
      <c r="H1656" s="13">
        <f t="shared" si="100"/>
        <v>25</v>
      </c>
      <c r="I1656" s="7" t="str">
        <f t="shared" si="101"/>
        <v>Sul</v>
      </c>
      <c r="J1656" s="7" t="str">
        <f t="shared" si="102"/>
        <v>PR</v>
      </c>
      <c r="K1656" t="str">
        <f t="shared" si="103"/>
        <v>41</v>
      </c>
    </row>
    <row r="1657" spans="1:11">
      <c r="A1657" s="11">
        <v>1656</v>
      </c>
      <c r="B1657" s="7" t="s">
        <v>67</v>
      </c>
      <c r="C1657" s="7">
        <v>21965524698</v>
      </c>
      <c r="D1657" s="7">
        <v>3</v>
      </c>
      <c r="E1657" s="12">
        <v>44536</v>
      </c>
      <c r="F1657" s="7" t="s">
        <v>16</v>
      </c>
      <c r="G1657" s="7" t="s">
        <v>12</v>
      </c>
      <c r="H1657" s="13">
        <f t="shared" si="100"/>
        <v>324</v>
      </c>
      <c r="I1657" s="7" t="str">
        <f t="shared" si="101"/>
        <v>Norte</v>
      </c>
      <c r="J1657" s="7" t="str">
        <f t="shared" si="102"/>
        <v>RJ</v>
      </c>
      <c r="K1657" t="str">
        <f t="shared" si="103"/>
        <v>21</v>
      </c>
    </row>
    <row r="1658" spans="1:11">
      <c r="A1658" s="11">
        <v>1657</v>
      </c>
      <c r="B1658" s="7" t="s">
        <v>41</v>
      </c>
      <c r="C1658" s="7">
        <v>71974743390</v>
      </c>
      <c r="D1658" s="7">
        <v>3</v>
      </c>
      <c r="E1658" s="12">
        <v>44537</v>
      </c>
      <c r="F1658" s="7" t="s">
        <v>11</v>
      </c>
      <c r="G1658" s="7" t="s">
        <v>12</v>
      </c>
      <c r="H1658" s="13">
        <f t="shared" si="100"/>
        <v>67.5</v>
      </c>
      <c r="I1658" s="7" t="str">
        <f t="shared" si="101"/>
        <v>Sul</v>
      </c>
      <c r="J1658" s="7" t="str">
        <f t="shared" si="102"/>
        <v>BA</v>
      </c>
      <c r="K1658" t="str">
        <f t="shared" si="103"/>
        <v>71</v>
      </c>
    </row>
    <row r="1659" spans="1:11">
      <c r="A1659" s="11">
        <v>1658</v>
      </c>
      <c r="B1659" s="7" t="s">
        <v>59</v>
      </c>
      <c r="C1659" s="7">
        <v>61995137461</v>
      </c>
      <c r="D1659" s="7">
        <v>3</v>
      </c>
      <c r="E1659" s="12">
        <v>44537</v>
      </c>
      <c r="F1659" s="7" t="s">
        <v>18</v>
      </c>
      <c r="G1659" s="7" t="s">
        <v>34</v>
      </c>
      <c r="H1659" s="13">
        <f t="shared" si="100"/>
        <v>135</v>
      </c>
      <c r="I1659" s="7" t="str">
        <f t="shared" si="101"/>
        <v>Norte</v>
      </c>
      <c r="J1659" s="7" t="str">
        <f t="shared" si="102"/>
        <v>DF</v>
      </c>
      <c r="K1659" t="str">
        <f t="shared" si="103"/>
        <v>61</v>
      </c>
    </row>
    <row r="1660" spans="1:11">
      <c r="A1660" s="11">
        <v>1659</v>
      </c>
      <c r="B1660" s="7" t="s">
        <v>603</v>
      </c>
      <c r="C1660" s="7">
        <v>21973863102</v>
      </c>
      <c r="D1660" s="7">
        <v>4</v>
      </c>
      <c r="E1660" s="12">
        <v>44537</v>
      </c>
      <c r="F1660" s="7" t="s">
        <v>53</v>
      </c>
      <c r="G1660" s="7" t="s">
        <v>12</v>
      </c>
      <c r="H1660" s="13">
        <f t="shared" si="100"/>
        <v>90</v>
      </c>
      <c r="I1660" s="7" t="str">
        <f t="shared" si="101"/>
        <v>Norte</v>
      </c>
      <c r="J1660" s="7" t="str">
        <f t="shared" si="102"/>
        <v>RJ</v>
      </c>
      <c r="K1660" t="str">
        <f t="shared" si="103"/>
        <v>21</v>
      </c>
    </row>
    <row r="1661" spans="1:11">
      <c r="A1661" s="11">
        <v>1660</v>
      </c>
      <c r="B1661" s="7" t="s">
        <v>229</v>
      </c>
      <c r="C1661" s="7">
        <v>71972118580</v>
      </c>
      <c r="D1661" s="7">
        <v>1</v>
      </c>
      <c r="E1661" s="12">
        <v>44537</v>
      </c>
      <c r="F1661" s="7" t="s">
        <v>63</v>
      </c>
      <c r="G1661" s="7" t="s">
        <v>12</v>
      </c>
      <c r="H1661" s="13">
        <f t="shared" si="100"/>
        <v>100</v>
      </c>
      <c r="I1661" s="7" t="str">
        <f t="shared" si="101"/>
        <v>Sul</v>
      </c>
      <c r="J1661" s="7" t="str">
        <f t="shared" si="102"/>
        <v>BA</v>
      </c>
      <c r="K1661" t="str">
        <f t="shared" si="103"/>
        <v>71</v>
      </c>
    </row>
    <row r="1662" spans="1:11">
      <c r="A1662" s="11">
        <v>1661</v>
      </c>
      <c r="B1662" s="7" t="s">
        <v>595</v>
      </c>
      <c r="C1662" s="7">
        <v>61994060618</v>
      </c>
      <c r="D1662" s="7">
        <v>1</v>
      </c>
      <c r="E1662" s="12">
        <v>44538</v>
      </c>
      <c r="F1662" s="7" t="s">
        <v>11</v>
      </c>
      <c r="G1662" s="7" t="s">
        <v>34</v>
      </c>
      <c r="H1662" s="13">
        <f t="shared" si="100"/>
        <v>25</v>
      </c>
      <c r="I1662" s="7" t="str">
        <f t="shared" si="101"/>
        <v>Sul</v>
      </c>
      <c r="J1662" s="7" t="str">
        <f t="shared" si="102"/>
        <v>DF</v>
      </c>
      <c r="K1662" t="str">
        <f t="shared" si="103"/>
        <v>61</v>
      </c>
    </row>
    <row r="1663" spans="1:11">
      <c r="A1663" s="11">
        <v>1662</v>
      </c>
      <c r="B1663" s="7" t="s">
        <v>37</v>
      </c>
      <c r="C1663" s="7">
        <v>35988011234</v>
      </c>
      <c r="D1663" s="7">
        <v>1</v>
      </c>
      <c r="E1663" s="12">
        <v>44538</v>
      </c>
      <c r="F1663" s="7" t="s">
        <v>11</v>
      </c>
      <c r="G1663" s="7" t="s">
        <v>34</v>
      </c>
      <c r="H1663" s="13">
        <f t="shared" si="100"/>
        <v>25</v>
      </c>
      <c r="I1663" s="7" t="str">
        <f t="shared" si="101"/>
        <v>Sul</v>
      </c>
      <c r="J1663" s="7" t="str">
        <f t="shared" si="102"/>
        <v>MG</v>
      </c>
      <c r="K1663" t="str">
        <f t="shared" si="103"/>
        <v>35</v>
      </c>
    </row>
    <row r="1664" spans="1:11">
      <c r="A1664" s="11">
        <v>1663</v>
      </c>
      <c r="B1664" s="7" t="s">
        <v>57</v>
      </c>
      <c r="C1664" s="7">
        <v>11960201627</v>
      </c>
      <c r="D1664" s="7">
        <v>3</v>
      </c>
      <c r="E1664" s="12">
        <v>44538</v>
      </c>
      <c r="F1664" s="7" t="s">
        <v>18</v>
      </c>
      <c r="G1664" s="7" t="s">
        <v>30</v>
      </c>
      <c r="H1664" s="13">
        <f t="shared" si="100"/>
        <v>135</v>
      </c>
      <c r="I1664" s="7" t="str">
        <f t="shared" si="101"/>
        <v>Norte</v>
      </c>
      <c r="J1664" s="7" t="str">
        <f t="shared" si="102"/>
        <v>SP</v>
      </c>
      <c r="K1664" t="str">
        <f t="shared" si="103"/>
        <v>11</v>
      </c>
    </row>
    <row r="1665" spans="1:11">
      <c r="A1665" s="11">
        <v>1664</v>
      </c>
      <c r="B1665" s="7" t="s">
        <v>61</v>
      </c>
      <c r="C1665" s="7">
        <v>91967380148</v>
      </c>
      <c r="D1665" s="7">
        <v>4</v>
      </c>
      <c r="E1665" s="12">
        <v>44538</v>
      </c>
      <c r="F1665" s="7" t="s">
        <v>18</v>
      </c>
      <c r="G1665" s="7" t="s">
        <v>19</v>
      </c>
      <c r="H1665" s="13">
        <f t="shared" si="100"/>
        <v>180</v>
      </c>
      <c r="I1665" s="7" t="str">
        <f t="shared" si="101"/>
        <v>Norte</v>
      </c>
      <c r="J1665" s="7" t="str">
        <f t="shared" si="102"/>
        <v>PA</v>
      </c>
      <c r="K1665" t="str">
        <f t="shared" si="103"/>
        <v>91</v>
      </c>
    </row>
    <row r="1666" spans="1:11">
      <c r="A1666" s="11">
        <v>1665</v>
      </c>
      <c r="B1666" s="7" t="s">
        <v>41</v>
      </c>
      <c r="C1666" s="7">
        <v>61987446433</v>
      </c>
      <c r="D1666" s="7">
        <v>1</v>
      </c>
      <c r="E1666" s="12">
        <v>44538</v>
      </c>
      <c r="F1666" s="7" t="s">
        <v>25</v>
      </c>
      <c r="G1666" s="7" t="s">
        <v>30</v>
      </c>
      <c r="H1666" s="13">
        <f t="shared" ref="H1666:H1729" si="104">D1666*VLOOKUP(F1666,tabela_passeio,3,FALSE)*IF(D1666&gt;1,90%,100%)</f>
        <v>35</v>
      </c>
      <c r="I1666" s="7" t="str">
        <f t="shared" ref="I1666:I1729" si="105">VLOOKUP(F1666,tabela_passeio,2,FALSE)</f>
        <v>Norte</v>
      </c>
      <c r="J1666" s="7" t="str">
        <f t="shared" ref="J1666:J1729" si="106">VLOOKUP(LEFT(C1666,2)*1,tabela_DDD,3,FALSE)</f>
        <v>DF</v>
      </c>
      <c r="K1666" t="str">
        <f t="shared" si="103"/>
        <v>61</v>
      </c>
    </row>
    <row r="1667" spans="1:11">
      <c r="A1667" s="11">
        <v>1666</v>
      </c>
      <c r="B1667" s="7" t="s">
        <v>78</v>
      </c>
      <c r="C1667" s="7">
        <v>31985056088</v>
      </c>
      <c r="D1667" s="7">
        <v>3</v>
      </c>
      <c r="E1667" s="12">
        <v>44538</v>
      </c>
      <c r="F1667" s="7" t="s">
        <v>11</v>
      </c>
      <c r="G1667" s="7" t="s">
        <v>34</v>
      </c>
      <c r="H1667" s="13">
        <f t="shared" si="104"/>
        <v>67.5</v>
      </c>
      <c r="I1667" s="7" t="str">
        <f t="shared" si="105"/>
        <v>Sul</v>
      </c>
      <c r="J1667" s="7" t="str">
        <f t="shared" si="106"/>
        <v>MG</v>
      </c>
      <c r="K1667" t="str">
        <f t="shared" ref="K1667:K1730" si="107">LEFT(C1667,2)</f>
        <v>31</v>
      </c>
    </row>
    <row r="1668" spans="1:11">
      <c r="A1668" s="11">
        <v>1667</v>
      </c>
      <c r="B1668" s="7" t="s">
        <v>21</v>
      </c>
      <c r="C1668" s="7">
        <v>24988422373</v>
      </c>
      <c r="D1668" s="7">
        <v>3</v>
      </c>
      <c r="E1668" s="12">
        <v>44539</v>
      </c>
      <c r="F1668" s="7" t="s">
        <v>11</v>
      </c>
      <c r="G1668" s="7" t="s">
        <v>19</v>
      </c>
      <c r="H1668" s="13">
        <f t="shared" si="104"/>
        <v>67.5</v>
      </c>
      <c r="I1668" s="7" t="str">
        <f t="shared" si="105"/>
        <v>Sul</v>
      </c>
      <c r="J1668" s="7" t="str">
        <f t="shared" si="106"/>
        <v>RJ</v>
      </c>
      <c r="K1668" t="str">
        <f t="shared" si="107"/>
        <v>24</v>
      </c>
    </row>
    <row r="1669" spans="1:11">
      <c r="A1669" s="11">
        <v>1668</v>
      </c>
      <c r="B1669" s="7" t="s">
        <v>575</v>
      </c>
      <c r="C1669" s="7">
        <v>51965137337</v>
      </c>
      <c r="D1669" s="7">
        <v>6</v>
      </c>
      <c r="E1669" s="12">
        <v>44539</v>
      </c>
      <c r="F1669" s="7" t="s">
        <v>18</v>
      </c>
      <c r="G1669" s="7" t="s">
        <v>30</v>
      </c>
      <c r="H1669" s="13">
        <f t="shared" si="104"/>
        <v>270</v>
      </c>
      <c r="I1669" s="7" t="str">
        <f t="shared" si="105"/>
        <v>Norte</v>
      </c>
      <c r="J1669" s="7" t="str">
        <f t="shared" si="106"/>
        <v>RS</v>
      </c>
      <c r="K1669" t="str">
        <f t="shared" si="107"/>
        <v>51</v>
      </c>
    </row>
    <row r="1670" spans="1:11">
      <c r="A1670" s="11">
        <v>1669</v>
      </c>
      <c r="B1670" s="7" t="s">
        <v>306</v>
      </c>
      <c r="C1670" s="7">
        <v>61964054631</v>
      </c>
      <c r="D1670" s="7">
        <v>2</v>
      </c>
      <c r="E1670" s="12">
        <v>44539</v>
      </c>
      <c r="F1670" s="7" t="s">
        <v>11</v>
      </c>
      <c r="G1670" s="7" t="s">
        <v>19</v>
      </c>
      <c r="H1670" s="13">
        <f t="shared" si="104"/>
        <v>45</v>
      </c>
      <c r="I1670" s="7" t="str">
        <f t="shared" si="105"/>
        <v>Sul</v>
      </c>
      <c r="J1670" s="7" t="str">
        <f t="shared" si="106"/>
        <v>DF</v>
      </c>
      <c r="K1670" t="str">
        <f t="shared" si="107"/>
        <v>61</v>
      </c>
    </row>
    <row r="1671" spans="1:11">
      <c r="A1671" s="11">
        <v>1670</v>
      </c>
      <c r="B1671" s="7" t="s">
        <v>251</v>
      </c>
      <c r="C1671" s="7">
        <v>41976933898</v>
      </c>
      <c r="D1671" s="7">
        <v>5</v>
      </c>
      <c r="E1671" s="12">
        <v>44539</v>
      </c>
      <c r="F1671" s="7" t="s">
        <v>36</v>
      </c>
      <c r="G1671" s="7" t="s">
        <v>28</v>
      </c>
      <c r="H1671" s="13">
        <f t="shared" si="104"/>
        <v>112.5</v>
      </c>
      <c r="I1671" s="7" t="str">
        <f t="shared" si="105"/>
        <v>Norte</v>
      </c>
      <c r="J1671" s="7" t="str">
        <f t="shared" si="106"/>
        <v>PR</v>
      </c>
      <c r="K1671" t="str">
        <f t="shared" si="107"/>
        <v>41</v>
      </c>
    </row>
    <row r="1672" spans="1:11">
      <c r="A1672" s="11">
        <v>1671</v>
      </c>
      <c r="B1672" s="7" t="s">
        <v>168</v>
      </c>
      <c r="C1672" s="7">
        <v>41965524113</v>
      </c>
      <c r="D1672" s="7">
        <v>6</v>
      </c>
      <c r="E1672" s="12">
        <v>44540</v>
      </c>
      <c r="F1672" s="7" t="s">
        <v>11</v>
      </c>
      <c r="G1672" s="7" t="s">
        <v>12</v>
      </c>
      <c r="H1672" s="13">
        <f t="shared" si="104"/>
        <v>135</v>
      </c>
      <c r="I1672" s="7" t="str">
        <f t="shared" si="105"/>
        <v>Sul</v>
      </c>
      <c r="J1672" s="7" t="str">
        <f t="shared" si="106"/>
        <v>PR</v>
      </c>
      <c r="K1672" t="str">
        <f t="shared" si="107"/>
        <v>41</v>
      </c>
    </row>
    <row r="1673" spans="1:11">
      <c r="A1673" s="11">
        <v>1672</v>
      </c>
      <c r="B1673" s="7" t="s">
        <v>169</v>
      </c>
      <c r="C1673" s="7">
        <v>11991812778</v>
      </c>
      <c r="D1673" s="7">
        <v>4</v>
      </c>
      <c r="E1673" s="12">
        <v>44540</v>
      </c>
      <c r="F1673" s="7" t="s">
        <v>14</v>
      </c>
      <c r="G1673" s="7" t="s">
        <v>19</v>
      </c>
      <c r="H1673" s="13">
        <f t="shared" si="104"/>
        <v>324</v>
      </c>
      <c r="I1673" s="7" t="str">
        <f t="shared" si="105"/>
        <v>Norte</v>
      </c>
      <c r="J1673" s="7" t="str">
        <f t="shared" si="106"/>
        <v>SP</v>
      </c>
      <c r="K1673" t="str">
        <f t="shared" si="107"/>
        <v>11</v>
      </c>
    </row>
    <row r="1674" spans="1:11">
      <c r="A1674" s="11">
        <v>1673</v>
      </c>
      <c r="B1674" s="7" t="s">
        <v>87</v>
      </c>
      <c r="C1674" s="7">
        <v>61965689564</v>
      </c>
      <c r="D1674" s="7">
        <v>2</v>
      </c>
      <c r="E1674" s="12">
        <v>44540</v>
      </c>
      <c r="F1674" s="7" t="s">
        <v>18</v>
      </c>
      <c r="G1674" s="7" t="s">
        <v>19</v>
      </c>
      <c r="H1674" s="13">
        <f t="shared" si="104"/>
        <v>90</v>
      </c>
      <c r="I1674" s="7" t="str">
        <f t="shared" si="105"/>
        <v>Norte</v>
      </c>
      <c r="J1674" s="7" t="str">
        <f t="shared" si="106"/>
        <v>DF</v>
      </c>
      <c r="K1674" t="str">
        <f t="shared" si="107"/>
        <v>61</v>
      </c>
    </row>
    <row r="1675" spans="1:11">
      <c r="A1675" s="11">
        <v>1674</v>
      </c>
      <c r="B1675" s="7" t="s">
        <v>98</v>
      </c>
      <c r="C1675" s="7">
        <v>67996391909</v>
      </c>
      <c r="D1675" s="7">
        <v>3</v>
      </c>
      <c r="E1675" s="12">
        <v>44540</v>
      </c>
      <c r="F1675" s="7" t="s">
        <v>16</v>
      </c>
      <c r="G1675" s="7" t="s">
        <v>30</v>
      </c>
      <c r="H1675" s="13">
        <f t="shared" si="104"/>
        <v>324</v>
      </c>
      <c r="I1675" s="7" t="str">
        <f t="shared" si="105"/>
        <v>Norte</v>
      </c>
      <c r="J1675" s="7" t="str">
        <f t="shared" si="106"/>
        <v>MS</v>
      </c>
      <c r="K1675" t="str">
        <f t="shared" si="107"/>
        <v>67</v>
      </c>
    </row>
    <row r="1676" spans="1:11">
      <c r="A1676" s="11">
        <v>1675</v>
      </c>
      <c r="B1676" s="7" t="s">
        <v>604</v>
      </c>
      <c r="C1676" s="7">
        <v>35998168485</v>
      </c>
      <c r="D1676" s="7">
        <v>2</v>
      </c>
      <c r="E1676" s="12">
        <v>44540</v>
      </c>
      <c r="F1676" s="7" t="s">
        <v>16</v>
      </c>
      <c r="G1676" s="7" t="s">
        <v>12</v>
      </c>
      <c r="H1676" s="13">
        <f t="shared" si="104"/>
        <v>216</v>
      </c>
      <c r="I1676" s="7" t="str">
        <f t="shared" si="105"/>
        <v>Norte</v>
      </c>
      <c r="J1676" s="7" t="str">
        <f t="shared" si="106"/>
        <v>MG</v>
      </c>
      <c r="K1676" t="str">
        <f t="shared" si="107"/>
        <v>35</v>
      </c>
    </row>
    <row r="1677" spans="1:11">
      <c r="A1677" s="11">
        <v>1676</v>
      </c>
      <c r="B1677" s="7" t="s">
        <v>88</v>
      </c>
      <c r="C1677" s="7">
        <v>41981967514</v>
      </c>
      <c r="D1677" s="7">
        <v>3</v>
      </c>
      <c r="E1677" s="12">
        <v>44540</v>
      </c>
      <c r="F1677" s="7" t="s">
        <v>53</v>
      </c>
      <c r="G1677" s="7" t="s">
        <v>34</v>
      </c>
      <c r="H1677" s="13">
        <f t="shared" si="104"/>
        <v>67.5</v>
      </c>
      <c r="I1677" s="7" t="str">
        <f t="shared" si="105"/>
        <v>Norte</v>
      </c>
      <c r="J1677" s="7" t="str">
        <f t="shared" si="106"/>
        <v>PR</v>
      </c>
      <c r="K1677" t="str">
        <f t="shared" si="107"/>
        <v>41</v>
      </c>
    </row>
    <row r="1678" spans="1:11">
      <c r="A1678" s="11">
        <v>1677</v>
      </c>
      <c r="B1678" s="7" t="s">
        <v>280</v>
      </c>
      <c r="C1678" s="7">
        <v>21998708448</v>
      </c>
      <c r="D1678" s="7">
        <v>3</v>
      </c>
      <c r="E1678" s="12">
        <v>44540</v>
      </c>
      <c r="F1678" s="7" t="s">
        <v>14</v>
      </c>
      <c r="G1678" s="7" t="s">
        <v>30</v>
      </c>
      <c r="H1678" s="13">
        <f t="shared" si="104"/>
        <v>243</v>
      </c>
      <c r="I1678" s="7" t="str">
        <f t="shared" si="105"/>
        <v>Norte</v>
      </c>
      <c r="J1678" s="7" t="str">
        <f t="shared" si="106"/>
        <v>RJ</v>
      </c>
      <c r="K1678" t="str">
        <f t="shared" si="107"/>
        <v>21</v>
      </c>
    </row>
    <row r="1679" spans="1:11">
      <c r="A1679" s="11">
        <v>1678</v>
      </c>
      <c r="B1679" s="7" t="s">
        <v>70</v>
      </c>
      <c r="C1679" s="7">
        <v>41969024453</v>
      </c>
      <c r="D1679" s="7">
        <v>2</v>
      </c>
      <c r="E1679" s="12">
        <v>44540</v>
      </c>
      <c r="F1679" s="7" t="s">
        <v>63</v>
      </c>
      <c r="G1679" s="7" t="s">
        <v>34</v>
      </c>
      <c r="H1679" s="13">
        <f t="shared" si="104"/>
        <v>180</v>
      </c>
      <c r="I1679" s="7" t="str">
        <f t="shared" si="105"/>
        <v>Sul</v>
      </c>
      <c r="J1679" s="7" t="str">
        <f t="shared" si="106"/>
        <v>PR</v>
      </c>
      <c r="K1679" t="str">
        <f t="shared" si="107"/>
        <v>41</v>
      </c>
    </row>
    <row r="1680" spans="1:11">
      <c r="A1680" s="11">
        <v>1679</v>
      </c>
      <c r="B1680" s="7" t="s">
        <v>605</v>
      </c>
      <c r="C1680" s="7">
        <v>11959641650</v>
      </c>
      <c r="D1680" s="7">
        <v>6</v>
      </c>
      <c r="E1680" s="12">
        <v>44541</v>
      </c>
      <c r="F1680" s="7" t="s">
        <v>14</v>
      </c>
      <c r="G1680" s="7" t="s">
        <v>30</v>
      </c>
      <c r="H1680" s="13">
        <f t="shared" si="104"/>
        <v>486</v>
      </c>
      <c r="I1680" s="7" t="str">
        <f t="shared" si="105"/>
        <v>Norte</v>
      </c>
      <c r="J1680" s="7" t="str">
        <f t="shared" si="106"/>
        <v>SP</v>
      </c>
      <c r="K1680" t="str">
        <f t="shared" si="107"/>
        <v>11</v>
      </c>
    </row>
    <row r="1681" spans="1:11">
      <c r="A1681" s="11">
        <v>1680</v>
      </c>
      <c r="B1681" s="7" t="s">
        <v>56</v>
      </c>
      <c r="C1681" s="7">
        <v>21980024140</v>
      </c>
      <c r="D1681" s="7">
        <v>2</v>
      </c>
      <c r="E1681" s="12">
        <v>44541</v>
      </c>
      <c r="F1681" s="7" t="s">
        <v>11</v>
      </c>
      <c r="G1681" s="7" t="s">
        <v>21</v>
      </c>
      <c r="H1681" s="13">
        <f t="shared" si="104"/>
        <v>45</v>
      </c>
      <c r="I1681" s="7" t="str">
        <f t="shared" si="105"/>
        <v>Sul</v>
      </c>
      <c r="J1681" s="7" t="str">
        <f t="shared" si="106"/>
        <v>RJ</v>
      </c>
      <c r="K1681" t="str">
        <f t="shared" si="107"/>
        <v>21</v>
      </c>
    </row>
    <row r="1682" spans="1:11">
      <c r="A1682" s="11">
        <v>1681</v>
      </c>
      <c r="B1682" s="7" t="s">
        <v>78</v>
      </c>
      <c r="C1682" s="7">
        <v>53984035867</v>
      </c>
      <c r="D1682" s="7">
        <v>4</v>
      </c>
      <c r="E1682" s="12">
        <v>44541</v>
      </c>
      <c r="F1682" s="7" t="s">
        <v>44</v>
      </c>
      <c r="G1682" s="7" t="s">
        <v>28</v>
      </c>
      <c r="H1682" s="13">
        <f t="shared" si="104"/>
        <v>180</v>
      </c>
      <c r="I1682" s="7" t="str">
        <f t="shared" si="105"/>
        <v>Sul</v>
      </c>
      <c r="J1682" s="7" t="str">
        <f t="shared" si="106"/>
        <v>RS</v>
      </c>
      <c r="K1682" t="str">
        <f t="shared" si="107"/>
        <v>53</v>
      </c>
    </row>
    <row r="1683" spans="1:11">
      <c r="A1683" s="11">
        <v>1682</v>
      </c>
      <c r="B1683" s="7" t="s">
        <v>303</v>
      </c>
      <c r="C1683" s="7">
        <v>51967113939</v>
      </c>
      <c r="D1683" s="7">
        <v>2</v>
      </c>
      <c r="E1683" s="12">
        <v>44541</v>
      </c>
      <c r="F1683" s="7" t="s">
        <v>14</v>
      </c>
      <c r="G1683" s="7" t="s">
        <v>12</v>
      </c>
      <c r="H1683" s="13">
        <f t="shared" si="104"/>
        <v>162</v>
      </c>
      <c r="I1683" s="7" t="str">
        <f t="shared" si="105"/>
        <v>Norte</v>
      </c>
      <c r="J1683" s="7" t="str">
        <f t="shared" si="106"/>
        <v>RS</v>
      </c>
      <c r="K1683" t="str">
        <f t="shared" si="107"/>
        <v>51</v>
      </c>
    </row>
    <row r="1684" spans="1:11">
      <c r="A1684" s="11">
        <v>1683</v>
      </c>
      <c r="B1684" s="7" t="s">
        <v>606</v>
      </c>
      <c r="C1684" s="7">
        <v>71912670907</v>
      </c>
      <c r="D1684" s="7">
        <v>3</v>
      </c>
      <c r="E1684" s="12">
        <v>44541</v>
      </c>
      <c r="F1684" s="7" t="s">
        <v>40</v>
      </c>
      <c r="G1684" s="7" t="s">
        <v>28</v>
      </c>
      <c r="H1684" s="13">
        <f t="shared" si="104"/>
        <v>216</v>
      </c>
      <c r="I1684" s="7" t="str">
        <f t="shared" si="105"/>
        <v>Sul</v>
      </c>
      <c r="J1684" s="7" t="str">
        <f t="shared" si="106"/>
        <v>BA</v>
      </c>
      <c r="K1684" t="str">
        <f t="shared" si="107"/>
        <v>71</v>
      </c>
    </row>
    <row r="1685" spans="1:11">
      <c r="A1685" s="11">
        <v>1684</v>
      </c>
      <c r="B1685" s="7" t="s">
        <v>98</v>
      </c>
      <c r="C1685" s="7">
        <v>51988869649</v>
      </c>
      <c r="D1685" s="7">
        <v>5</v>
      </c>
      <c r="E1685" s="12">
        <v>44542</v>
      </c>
      <c r="F1685" s="7" t="s">
        <v>16</v>
      </c>
      <c r="G1685" s="7" t="s">
        <v>19</v>
      </c>
      <c r="H1685" s="13">
        <f t="shared" si="104"/>
        <v>540</v>
      </c>
      <c r="I1685" s="7" t="str">
        <f t="shared" si="105"/>
        <v>Norte</v>
      </c>
      <c r="J1685" s="7" t="str">
        <f t="shared" si="106"/>
        <v>RS</v>
      </c>
      <c r="K1685" t="str">
        <f t="shared" si="107"/>
        <v>51</v>
      </c>
    </row>
    <row r="1686" spans="1:11">
      <c r="A1686" s="11">
        <v>1685</v>
      </c>
      <c r="B1686" s="7" t="s">
        <v>607</v>
      </c>
      <c r="C1686" s="7">
        <v>81974614028</v>
      </c>
      <c r="D1686" s="7">
        <v>3</v>
      </c>
      <c r="E1686" s="12">
        <v>44542</v>
      </c>
      <c r="F1686" s="7" t="s">
        <v>16</v>
      </c>
      <c r="G1686" s="7" t="s">
        <v>12</v>
      </c>
      <c r="H1686" s="13">
        <f t="shared" si="104"/>
        <v>324</v>
      </c>
      <c r="I1686" s="7" t="str">
        <f t="shared" si="105"/>
        <v>Norte</v>
      </c>
      <c r="J1686" s="7" t="str">
        <f t="shared" si="106"/>
        <v>PE</v>
      </c>
      <c r="K1686" t="str">
        <f t="shared" si="107"/>
        <v>81</v>
      </c>
    </row>
    <row r="1687" spans="1:11">
      <c r="A1687" s="11">
        <v>1686</v>
      </c>
      <c r="B1687" s="7" t="s">
        <v>463</v>
      </c>
      <c r="C1687" s="7">
        <v>91971503313</v>
      </c>
      <c r="D1687" s="7">
        <v>1</v>
      </c>
      <c r="E1687" s="12">
        <v>44542</v>
      </c>
      <c r="F1687" s="7" t="s">
        <v>18</v>
      </c>
      <c r="G1687" s="7" t="s">
        <v>12</v>
      </c>
      <c r="H1687" s="13">
        <f t="shared" si="104"/>
        <v>50</v>
      </c>
      <c r="I1687" s="7" t="str">
        <f t="shared" si="105"/>
        <v>Norte</v>
      </c>
      <c r="J1687" s="7" t="str">
        <f t="shared" si="106"/>
        <v>PA</v>
      </c>
      <c r="K1687" t="str">
        <f t="shared" si="107"/>
        <v>91</v>
      </c>
    </row>
    <row r="1688" spans="1:11">
      <c r="A1688" s="11">
        <v>1687</v>
      </c>
      <c r="B1688" s="7" t="s">
        <v>489</v>
      </c>
      <c r="C1688" s="7">
        <v>11985387791</v>
      </c>
      <c r="D1688" s="7">
        <v>3</v>
      </c>
      <c r="E1688" s="12">
        <v>44542</v>
      </c>
      <c r="F1688" s="7" t="s">
        <v>16</v>
      </c>
      <c r="G1688" s="7" t="s">
        <v>19</v>
      </c>
      <c r="H1688" s="13">
        <f t="shared" si="104"/>
        <v>324</v>
      </c>
      <c r="I1688" s="7" t="str">
        <f t="shared" si="105"/>
        <v>Norte</v>
      </c>
      <c r="J1688" s="7" t="str">
        <f t="shared" si="106"/>
        <v>SP</v>
      </c>
      <c r="K1688" t="str">
        <f t="shared" si="107"/>
        <v>11</v>
      </c>
    </row>
    <row r="1689" spans="1:11">
      <c r="A1689" s="11">
        <v>1688</v>
      </c>
      <c r="B1689" s="7" t="s">
        <v>225</v>
      </c>
      <c r="C1689" s="7">
        <v>41984113305</v>
      </c>
      <c r="D1689" s="7">
        <v>3</v>
      </c>
      <c r="E1689" s="12">
        <v>44542</v>
      </c>
      <c r="F1689" s="7" t="s">
        <v>18</v>
      </c>
      <c r="G1689" s="7" t="s">
        <v>12</v>
      </c>
      <c r="H1689" s="13">
        <f t="shared" si="104"/>
        <v>135</v>
      </c>
      <c r="I1689" s="7" t="str">
        <f t="shared" si="105"/>
        <v>Norte</v>
      </c>
      <c r="J1689" s="7" t="str">
        <f t="shared" si="106"/>
        <v>PR</v>
      </c>
      <c r="K1689" t="str">
        <f t="shared" si="107"/>
        <v>41</v>
      </c>
    </row>
    <row r="1690" spans="1:11">
      <c r="A1690" s="11">
        <v>1689</v>
      </c>
      <c r="B1690" s="7" t="s">
        <v>485</v>
      </c>
      <c r="C1690" s="7">
        <v>24981536411</v>
      </c>
      <c r="D1690" s="7">
        <v>2</v>
      </c>
      <c r="E1690" s="12">
        <v>44542</v>
      </c>
      <c r="F1690" s="7" t="s">
        <v>16</v>
      </c>
      <c r="G1690" s="7" t="s">
        <v>30</v>
      </c>
      <c r="H1690" s="13">
        <f t="shared" si="104"/>
        <v>216</v>
      </c>
      <c r="I1690" s="7" t="str">
        <f t="shared" si="105"/>
        <v>Norte</v>
      </c>
      <c r="J1690" s="7" t="str">
        <f t="shared" si="106"/>
        <v>RJ</v>
      </c>
      <c r="K1690" t="str">
        <f t="shared" si="107"/>
        <v>24</v>
      </c>
    </row>
    <row r="1691" spans="1:11">
      <c r="A1691" s="11">
        <v>1690</v>
      </c>
      <c r="B1691" s="7" t="s">
        <v>54</v>
      </c>
      <c r="C1691" s="7">
        <v>22999711435</v>
      </c>
      <c r="D1691" s="7">
        <v>2</v>
      </c>
      <c r="E1691" s="12">
        <v>44542</v>
      </c>
      <c r="F1691" s="7" t="s">
        <v>16</v>
      </c>
      <c r="G1691" s="7" t="s">
        <v>28</v>
      </c>
      <c r="H1691" s="13">
        <f t="shared" si="104"/>
        <v>216</v>
      </c>
      <c r="I1691" s="7" t="str">
        <f t="shared" si="105"/>
        <v>Norte</v>
      </c>
      <c r="J1691" s="7" t="str">
        <f t="shared" si="106"/>
        <v>RJ</v>
      </c>
      <c r="K1691" t="str">
        <f t="shared" si="107"/>
        <v>22</v>
      </c>
    </row>
    <row r="1692" spans="1:11">
      <c r="A1692" s="11">
        <v>1691</v>
      </c>
      <c r="B1692" s="7" t="s">
        <v>21</v>
      </c>
      <c r="C1692" s="7">
        <v>41981082254</v>
      </c>
      <c r="D1692" s="7">
        <v>4</v>
      </c>
      <c r="E1692" s="12">
        <v>44542</v>
      </c>
      <c r="F1692" s="7" t="s">
        <v>44</v>
      </c>
      <c r="G1692" s="7" t="s">
        <v>19</v>
      </c>
      <c r="H1692" s="13">
        <f t="shared" si="104"/>
        <v>180</v>
      </c>
      <c r="I1692" s="7" t="str">
        <f t="shared" si="105"/>
        <v>Sul</v>
      </c>
      <c r="J1692" s="7" t="str">
        <f t="shared" si="106"/>
        <v>PR</v>
      </c>
      <c r="K1692" t="str">
        <f t="shared" si="107"/>
        <v>41</v>
      </c>
    </row>
    <row r="1693" spans="1:11">
      <c r="A1693" s="11">
        <v>1692</v>
      </c>
      <c r="B1693" s="7" t="s">
        <v>57</v>
      </c>
      <c r="C1693" s="7">
        <v>51982208082</v>
      </c>
      <c r="D1693" s="7">
        <v>3</v>
      </c>
      <c r="E1693" s="12">
        <v>44542</v>
      </c>
      <c r="F1693" s="7" t="s">
        <v>11</v>
      </c>
      <c r="G1693" s="7" t="s">
        <v>34</v>
      </c>
      <c r="H1693" s="13">
        <f t="shared" si="104"/>
        <v>67.5</v>
      </c>
      <c r="I1693" s="7" t="str">
        <f t="shared" si="105"/>
        <v>Sul</v>
      </c>
      <c r="J1693" s="7" t="str">
        <f t="shared" si="106"/>
        <v>RS</v>
      </c>
      <c r="K1693" t="str">
        <f t="shared" si="107"/>
        <v>51</v>
      </c>
    </row>
    <row r="1694" spans="1:11">
      <c r="A1694" s="11">
        <v>1693</v>
      </c>
      <c r="B1694" s="7" t="s">
        <v>59</v>
      </c>
      <c r="C1694" s="7">
        <v>81984027058</v>
      </c>
      <c r="D1694" s="7">
        <v>6</v>
      </c>
      <c r="E1694" s="12">
        <v>44542</v>
      </c>
      <c r="F1694" s="7" t="s">
        <v>40</v>
      </c>
      <c r="G1694" s="7" t="s">
        <v>28</v>
      </c>
      <c r="H1694" s="13">
        <f t="shared" si="104"/>
        <v>432</v>
      </c>
      <c r="I1694" s="7" t="str">
        <f t="shared" si="105"/>
        <v>Sul</v>
      </c>
      <c r="J1694" s="7" t="str">
        <f t="shared" si="106"/>
        <v>PE</v>
      </c>
      <c r="K1694" t="str">
        <f t="shared" si="107"/>
        <v>81</v>
      </c>
    </row>
    <row r="1695" spans="1:11">
      <c r="A1695" s="11">
        <v>1694</v>
      </c>
      <c r="B1695" s="7" t="s">
        <v>460</v>
      </c>
      <c r="C1695" s="7">
        <v>21998740820</v>
      </c>
      <c r="D1695" s="7">
        <v>1</v>
      </c>
      <c r="E1695" s="12">
        <v>44543</v>
      </c>
      <c r="F1695" s="7" t="s">
        <v>11</v>
      </c>
      <c r="G1695" s="7" t="s">
        <v>12</v>
      </c>
      <c r="H1695" s="13">
        <f t="shared" si="104"/>
        <v>25</v>
      </c>
      <c r="I1695" s="7" t="str">
        <f t="shared" si="105"/>
        <v>Sul</v>
      </c>
      <c r="J1695" s="7" t="str">
        <f t="shared" si="106"/>
        <v>RJ</v>
      </c>
      <c r="K1695" t="str">
        <f t="shared" si="107"/>
        <v>21</v>
      </c>
    </row>
    <row r="1696" spans="1:11">
      <c r="A1696" s="11">
        <v>1695</v>
      </c>
      <c r="B1696" s="7" t="s">
        <v>93</v>
      </c>
      <c r="C1696" s="7">
        <v>71980503711</v>
      </c>
      <c r="D1696" s="7">
        <v>2</v>
      </c>
      <c r="E1696" s="12">
        <v>44543</v>
      </c>
      <c r="F1696" s="7" t="s">
        <v>16</v>
      </c>
      <c r="G1696" s="7" t="s">
        <v>12</v>
      </c>
      <c r="H1696" s="13">
        <f t="shared" si="104"/>
        <v>216</v>
      </c>
      <c r="I1696" s="7" t="str">
        <f t="shared" si="105"/>
        <v>Norte</v>
      </c>
      <c r="J1696" s="7" t="str">
        <f t="shared" si="106"/>
        <v>BA</v>
      </c>
      <c r="K1696" t="str">
        <f t="shared" si="107"/>
        <v>71</v>
      </c>
    </row>
    <row r="1697" spans="1:11">
      <c r="A1697" s="11">
        <v>1696</v>
      </c>
      <c r="B1697" s="7" t="s">
        <v>226</v>
      </c>
      <c r="C1697" s="7">
        <v>13997251849</v>
      </c>
      <c r="D1697" s="7">
        <v>1</v>
      </c>
      <c r="E1697" s="12">
        <v>44543</v>
      </c>
      <c r="F1697" s="7" t="s">
        <v>18</v>
      </c>
      <c r="G1697" s="7" t="s">
        <v>30</v>
      </c>
      <c r="H1697" s="13">
        <f t="shared" si="104"/>
        <v>50</v>
      </c>
      <c r="I1697" s="7" t="str">
        <f t="shared" si="105"/>
        <v>Norte</v>
      </c>
      <c r="J1697" s="7" t="str">
        <f t="shared" si="106"/>
        <v>SP</v>
      </c>
      <c r="K1697" t="str">
        <f t="shared" si="107"/>
        <v>13</v>
      </c>
    </row>
    <row r="1698" spans="1:11">
      <c r="A1698" s="11">
        <v>1697</v>
      </c>
      <c r="B1698" s="7" t="s">
        <v>20</v>
      </c>
      <c r="C1698" s="7">
        <v>41980362317</v>
      </c>
      <c r="D1698" s="7">
        <v>7</v>
      </c>
      <c r="E1698" s="12">
        <v>44543</v>
      </c>
      <c r="F1698" s="7" t="s">
        <v>14</v>
      </c>
      <c r="G1698" s="7" t="s">
        <v>12</v>
      </c>
      <c r="H1698" s="13">
        <f t="shared" si="104"/>
        <v>567</v>
      </c>
      <c r="I1698" s="7" t="str">
        <f t="shared" si="105"/>
        <v>Norte</v>
      </c>
      <c r="J1698" s="7" t="str">
        <f t="shared" si="106"/>
        <v>PR</v>
      </c>
      <c r="K1698" t="str">
        <f t="shared" si="107"/>
        <v>41</v>
      </c>
    </row>
    <row r="1699" spans="1:11">
      <c r="A1699" s="11">
        <v>1698</v>
      </c>
      <c r="B1699" s="7" t="s">
        <v>17</v>
      </c>
      <c r="C1699" s="7">
        <v>11944437343</v>
      </c>
      <c r="D1699" s="7">
        <v>4</v>
      </c>
      <c r="E1699" s="12">
        <v>44543</v>
      </c>
      <c r="F1699" s="7" t="s">
        <v>27</v>
      </c>
      <c r="G1699" s="7" t="s">
        <v>30</v>
      </c>
      <c r="H1699" s="13">
        <f t="shared" si="104"/>
        <v>360</v>
      </c>
      <c r="I1699" s="7" t="str">
        <f t="shared" si="105"/>
        <v>Norte</v>
      </c>
      <c r="J1699" s="7" t="str">
        <f t="shared" si="106"/>
        <v>SP</v>
      </c>
      <c r="K1699" t="str">
        <f t="shared" si="107"/>
        <v>11</v>
      </c>
    </row>
    <row r="1700" spans="1:11">
      <c r="A1700" s="11">
        <v>1699</v>
      </c>
      <c r="B1700" s="7" t="s">
        <v>57</v>
      </c>
      <c r="C1700" s="7">
        <v>67991607920</v>
      </c>
      <c r="D1700" s="7">
        <v>2</v>
      </c>
      <c r="E1700" s="12">
        <v>44544</v>
      </c>
      <c r="F1700" s="7" t="s">
        <v>16</v>
      </c>
      <c r="G1700" s="7" t="s">
        <v>19</v>
      </c>
      <c r="H1700" s="13">
        <f t="shared" si="104"/>
        <v>216</v>
      </c>
      <c r="I1700" s="7" t="str">
        <f t="shared" si="105"/>
        <v>Norte</v>
      </c>
      <c r="J1700" s="7" t="str">
        <f t="shared" si="106"/>
        <v>MS</v>
      </c>
      <c r="K1700" t="str">
        <f t="shared" si="107"/>
        <v>67</v>
      </c>
    </row>
    <row r="1701" spans="1:11">
      <c r="A1701" s="11">
        <v>1700</v>
      </c>
      <c r="B1701" s="7" t="s">
        <v>149</v>
      </c>
      <c r="C1701" s="7">
        <v>21999993696</v>
      </c>
      <c r="D1701" s="7">
        <v>5</v>
      </c>
      <c r="E1701" s="12">
        <v>44544</v>
      </c>
      <c r="F1701" s="7" t="s">
        <v>18</v>
      </c>
      <c r="G1701" s="7" t="s">
        <v>30</v>
      </c>
      <c r="H1701" s="13">
        <f t="shared" si="104"/>
        <v>225</v>
      </c>
      <c r="I1701" s="7" t="str">
        <f t="shared" si="105"/>
        <v>Norte</v>
      </c>
      <c r="J1701" s="7" t="str">
        <f t="shared" si="106"/>
        <v>RJ</v>
      </c>
      <c r="K1701" t="str">
        <f t="shared" si="107"/>
        <v>21</v>
      </c>
    </row>
    <row r="1702" spans="1:11">
      <c r="A1702" s="11">
        <v>1701</v>
      </c>
      <c r="B1702" s="7" t="s">
        <v>64</v>
      </c>
      <c r="C1702" s="7">
        <v>11980694289</v>
      </c>
      <c r="D1702" s="7">
        <v>2</v>
      </c>
      <c r="E1702" s="12">
        <v>44544</v>
      </c>
      <c r="F1702" s="7" t="s">
        <v>53</v>
      </c>
      <c r="G1702" s="7" t="s">
        <v>30</v>
      </c>
      <c r="H1702" s="13">
        <f t="shared" si="104"/>
        <v>45</v>
      </c>
      <c r="I1702" s="7" t="str">
        <f t="shared" si="105"/>
        <v>Norte</v>
      </c>
      <c r="J1702" s="7" t="str">
        <f t="shared" si="106"/>
        <v>SP</v>
      </c>
      <c r="K1702" t="str">
        <f t="shared" si="107"/>
        <v>11</v>
      </c>
    </row>
    <row r="1703" spans="1:11">
      <c r="A1703" s="11">
        <v>1702</v>
      </c>
      <c r="B1703" s="7" t="s">
        <v>148</v>
      </c>
      <c r="C1703" s="7">
        <v>31976977337</v>
      </c>
      <c r="D1703" s="7">
        <v>2</v>
      </c>
      <c r="E1703" s="12">
        <v>44545</v>
      </c>
      <c r="F1703" s="7" t="s">
        <v>11</v>
      </c>
      <c r="G1703" s="7" t="s">
        <v>34</v>
      </c>
      <c r="H1703" s="13">
        <f t="shared" si="104"/>
        <v>45</v>
      </c>
      <c r="I1703" s="7" t="str">
        <f t="shared" si="105"/>
        <v>Sul</v>
      </c>
      <c r="J1703" s="7" t="str">
        <f t="shared" si="106"/>
        <v>MG</v>
      </c>
      <c r="K1703" t="str">
        <f t="shared" si="107"/>
        <v>31</v>
      </c>
    </row>
    <row r="1704" spans="1:11">
      <c r="A1704" s="11">
        <v>1703</v>
      </c>
      <c r="B1704" s="7" t="s">
        <v>108</v>
      </c>
      <c r="C1704" s="7">
        <v>41988473111</v>
      </c>
      <c r="D1704" s="7">
        <v>2</v>
      </c>
      <c r="E1704" s="12">
        <v>44545</v>
      </c>
      <c r="F1704" s="7" t="s">
        <v>16</v>
      </c>
      <c r="G1704" s="7" t="s">
        <v>34</v>
      </c>
      <c r="H1704" s="13">
        <f t="shared" si="104"/>
        <v>216</v>
      </c>
      <c r="I1704" s="7" t="str">
        <f t="shared" si="105"/>
        <v>Norte</v>
      </c>
      <c r="J1704" s="7" t="str">
        <f t="shared" si="106"/>
        <v>PR</v>
      </c>
      <c r="K1704" t="str">
        <f t="shared" si="107"/>
        <v>41</v>
      </c>
    </row>
    <row r="1705" spans="1:11">
      <c r="A1705" s="11">
        <v>1704</v>
      </c>
      <c r="B1705" s="7" t="s">
        <v>61</v>
      </c>
      <c r="C1705" s="7">
        <v>51991914424</v>
      </c>
      <c r="D1705" s="7">
        <v>3</v>
      </c>
      <c r="E1705" s="12">
        <v>44545</v>
      </c>
      <c r="F1705" s="7" t="s">
        <v>63</v>
      </c>
      <c r="G1705" s="7" t="s">
        <v>12</v>
      </c>
      <c r="H1705" s="13">
        <f t="shared" si="104"/>
        <v>270</v>
      </c>
      <c r="I1705" s="7" t="str">
        <f t="shared" si="105"/>
        <v>Sul</v>
      </c>
      <c r="J1705" s="7" t="str">
        <f t="shared" si="106"/>
        <v>RS</v>
      </c>
      <c r="K1705" t="str">
        <f t="shared" si="107"/>
        <v>51</v>
      </c>
    </row>
    <row r="1706" spans="1:11">
      <c r="A1706" s="11">
        <v>1705</v>
      </c>
      <c r="B1706" s="7" t="s">
        <v>416</v>
      </c>
      <c r="C1706" s="7">
        <v>83981621962</v>
      </c>
      <c r="D1706" s="7">
        <v>6</v>
      </c>
      <c r="E1706" s="12">
        <v>44545</v>
      </c>
      <c r="F1706" s="7" t="s">
        <v>38</v>
      </c>
      <c r="G1706" s="7" t="s">
        <v>12</v>
      </c>
      <c r="H1706" s="13">
        <f t="shared" si="104"/>
        <v>270</v>
      </c>
      <c r="I1706" s="7" t="str">
        <f t="shared" si="105"/>
        <v>Sul</v>
      </c>
      <c r="J1706" s="7" t="str">
        <f t="shared" si="106"/>
        <v>PB</v>
      </c>
      <c r="K1706" t="str">
        <f t="shared" si="107"/>
        <v>83</v>
      </c>
    </row>
    <row r="1707" spans="1:11">
      <c r="A1707" s="11">
        <v>1706</v>
      </c>
      <c r="B1707" s="7" t="s">
        <v>354</v>
      </c>
      <c r="C1707" s="7">
        <v>62995086252</v>
      </c>
      <c r="D1707" s="7">
        <v>4</v>
      </c>
      <c r="E1707" s="12">
        <v>44545</v>
      </c>
      <c r="F1707" s="7" t="s">
        <v>23</v>
      </c>
      <c r="G1707" s="7" t="s">
        <v>12</v>
      </c>
      <c r="H1707" s="13">
        <f t="shared" si="104"/>
        <v>324</v>
      </c>
      <c r="I1707" s="7" t="str">
        <f t="shared" si="105"/>
        <v>Sul</v>
      </c>
      <c r="J1707" s="7" t="str">
        <f t="shared" si="106"/>
        <v>GO</v>
      </c>
      <c r="K1707" t="str">
        <f t="shared" si="107"/>
        <v>62</v>
      </c>
    </row>
    <row r="1708" spans="1:11">
      <c r="A1708" s="11">
        <v>1707</v>
      </c>
      <c r="B1708" s="7" t="s">
        <v>178</v>
      </c>
      <c r="C1708" s="7">
        <v>91984369055</v>
      </c>
      <c r="D1708" s="7">
        <v>2</v>
      </c>
      <c r="E1708" s="12">
        <v>44546</v>
      </c>
      <c r="F1708" s="7" t="s">
        <v>11</v>
      </c>
      <c r="G1708" s="7" t="s">
        <v>12</v>
      </c>
      <c r="H1708" s="13">
        <f t="shared" si="104"/>
        <v>45</v>
      </c>
      <c r="I1708" s="7" t="str">
        <f t="shared" si="105"/>
        <v>Sul</v>
      </c>
      <c r="J1708" s="7" t="str">
        <f t="shared" si="106"/>
        <v>PA</v>
      </c>
      <c r="K1708" t="str">
        <f t="shared" si="107"/>
        <v>91</v>
      </c>
    </row>
    <row r="1709" spans="1:11">
      <c r="A1709" s="11">
        <v>1708</v>
      </c>
      <c r="B1709" s="7" t="s">
        <v>90</v>
      </c>
      <c r="C1709" s="7">
        <v>91981964907</v>
      </c>
      <c r="D1709" s="7">
        <v>1</v>
      </c>
      <c r="E1709" s="12">
        <v>44546</v>
      </c>
      <c r="F1709" s="7" t="s">
        <v>16</v>
      </c>
      <c r="G1709" s="7" t="s">
        <v>30</v>
      </c>
      <c r="H1709" s="13">
        <f t="shared" si="104"/>
        <v>120</v>
      </c>
      <c r="I1709" s="7" t="str">
        <f t="shared" si="105"/>
        <v>Norte</v>
      </c>
      <c r="J1709" s="7" t="str">
        <f t="shared" si="106"/>
        <v>PA</v>
      </c>
      <c r="K1709" t="str">
        <f t="shared" si="107"/>
        <v>91</v>
      </c>
    </row>
    <row r="1710" spans="1:11">
      <c r="A1710" s="11">
        <v>1709</v>
      </c>
      <c r="B1710" s="7" t="s">
        <v>138</v>
      </c>
      <c r="C1710" s="7">
        <v>61972835778</v>
      </c>
      <c r="D1710" s="7">
        <v>2</v>
      </c>
      <c r="E1710" s="12">
        <v>44546</v>
      </c>
      <c r="F1710" s="7" t="s">
        <v>18</v>
      </c>
      <c r="G1710" s="7" t="s">
        <v>19</v>
      </c>
      <c r="H1710" s="13">
        <f t="shared" si="104"/>
        <v>90</v>
      </c>
      <c r="I1710" s="7" t="str">
        <f t="shared" si="105"/>
        <v>Norte</v>
      </c>
      <c r="J1710" s="7" t="str">
        <f t="shared" si="106"/>
        <v>DF</v>
      </c>
      <c r="K1710" t="str">
        <f t="shared" si="107"/>
        <v>61</v>
      </c>
    </row>
    <row r="1711" spans="1:11">
      <c r="A1711" s="11">
        <v>1710</v>
      </c>
      <c r="B1711" s="7" t="s">
        <v>326</v>
      </c>
      <c r="C1711" s="7">
        <v>71978429905</v>
      </c>
      <c r="D1711" s="7">
        <v>2</v>
      </c>
      <c r="E1711" s="12">
        <v>44546</v>
      </c>
      <c r="F1711" s="7" t="s">
        <v>18</v>
      </c>
      <c r="G1711" s="7" t="s">
        <v>19</v>
      </c>
      <c r="H1711" s="13">
        <f t="shared" si="104"/>
        <v>90</v>
      </c>
      <c r="I1711" s="7" t="str">
        <f t="shared" si="105"/>
        <v>Norte</v>
      </c>
      <c r="J1711" s="7" t="str">
        <f t="shared" si="106"/>
        <v>BA</v>
      </c>
      <c r="K1711" t="str">
        <f t="shared" si="107"/>
        <v>71</v>
      </c>
    </row>
    <row r="1712" spans="1:11">
      <c r="A1712" s="11">
        <v>1711</v>
      </c>
      <c r="B1712" s="7" t="s">
        <v>227</v>
      </c>
      <c r="C1712" s="7">
        <v>44997166804</v>
      </c>
      <c r="D1712" s="7">
        <v>3</v>
      </c>
      <c r="E1712" s="12">
        <v>44546</v>
      </c>
      <c r="F1712" s="7" t="s">
        <v>44</v>
      </c>
      <c r="G1712" s="7" t="s">
        <v>21</v>
      </c>
      <c r="H1712" s="13">
        <f t="shared" si="104"/>
        <v>135</v>
      </c>
      <c r="I1712" s="7" t="str">
        <f t="shared" si="105"/>
        <v>Sul</v>
      </c>
      <c r="J1712" s="7" t="str">
        <f t="shared" si="106"/>
        <v>PR</v>
      </c>
      <c r="K1712" t="str">
        <f t="shared" si="107"/>
        <v>44</v>
      </c>
    </row>
    <row r="1713" spans="1:11">
      <c r="A1713" s="11">
        <v>1712</v>
      </c>
      <c r="B1713" s="7" t="s">
        <v>37</v>
      </c>
      <c r="C1713" s="7">
        <v>24981538211</v>
      </c>
      <c r="D1713" s="7">
        <v>8</v>
      </c>
      <c r="E1713" s="12">
        <v>44546</v>
      </c>
      <c r="F1713" s="7" t="s">
        <v>25</v>
      </c>
      <c r="G1713" s="7" t="s">
        <v>21</v>
      </c>
      <c r="H1713" s="13">
        <f t="shared" si="104"/>
        <v>252</v>
      </c>
      <c r="I1713" s="7" t="str">
        <f t="shared" si="105"/>
        <v>Norte</v>
      </c>
      <c r="J1713" s="7" t="str">
        <f t="shared" si="106"/>
        <v>RJ</v>
      </c>
      <c r="K1713" t="str">
        <f t="shared" si="107"/>
        <v>24</v>
      </c>
    </row>
    <row r="1714" spans="1:11">
      <c r="A1714" s="11">
        <v>1713</v>
      </c>
      <c r="B1714" s="7" t="s">
        <v>608</v>
      </c>
      <c r="C1714" s="7">
        <v>79988139755</v>
      </c>
      <c r="D1714" s="7">
        <v>2</v>
      </c>
      <c r="E1714" s="12">
        <v>44546</v>
      </c>
      <c r="F1714" s="7" t="s">
        <v>14</v>
      </c>
      <c r="G1714" s="7" t="s">
        <v>12</v>
      </c>
      <c r="H1714" s="13">
        <f t="shared" si="104"/>
        <v>162</v>
      </c>
      <c r="I1714" s="7" t="str">
        <f t="shared" si="105"/>
        <v>Norte</v>
      </c>
      <c r="J1714" s="7" t="str">
        <f t="shared" si="106"/>
        <v>SE</v>
      </c>
      <c r="K1714" t="str">
        <f t="shared" si="107"/>
        <v>79</v>
      </c>
    </row>
    <row r="1715" spans="1:11">
      <c r="A1715" s="11">
        <v>1714</v>
      </c>
      <c r="B1715" s="7" t="s">
        <v>17</v>
      </c>
      <c r="C1715" s="7">
        <v>51992623410</v>
      </c>
      <c r="D1715" s="7">
        <v>1</v>
      </c>
      <c r="E1715" s="12">
        <v>44546</v>
      </c>
      <c r="F1715" s="7" t="s">
        <v>16</v>
      </c>
      <c r="G1715" s="7" t="s">
        <v>19</v>
      </c>
      <c r="H1715" s="13">
        <f t="shared" si="104"/>
        <v>120</v>
      </c>
      <c r="I1715" s="7" t="str">
        <f t="shared" si="105"/>
        <v>Norte</v>
      </c>
      <c r="J1715" s="7" t="str">
        <f t="shared" si="106"/>
        <v>RS</v>
      </c>
      <c r="K1715" t="str">
        <f t="shared" si="107"/>
        <v>51</v>
      </c>
    </row>
    <row r="1716" spans="1:11">
      <c r="A1716" s="11">
        <v>1715</v>
      </c>
      <c r="B1716" s="7" t="s">
        <v>286</v>
      </c>
      <c r="C1716" s="7">
        <v>21999112709</v>
      </c>
      <c r="D1716" s="7">
        <v>2</v>
      </c>
      <c r="E1716" s="12">
        <v>44546</v>
      </c>
      <c r="F1716" s="7" t="s">
        <v>44</v>
      </c>
      <c r="G1716" s="7" t="s">
        <v>30</v>
      </c>
      <c r="H1716" s="13">
        <f t="shared" si="104"/>
        <v>90</v>
      </c>
      <c r="I1716" s="7" t="str">
        <f t="shared" si="105"/>
        <v>Sul</v>
      </c>
      <c r="J1716" s="7" t="str">
        <f t="shared" si="106"/>
        <v>RJ</v>
      </c>
      <c r="K1716" t="str">
        <f t="shared" si="107"/>
        <v>21</v>
      </c>
    </row>
    <row r="1717" spans="1:11">
      <c r="A1717" s="11">
        <v>1716</v>
      </c>
      <c r="B1717" s="7" t="s">
        <v>504</v>
      </c>
      <c r="C1717" s="7">
        <v>81968082463</v>
      </c>
      <c r="D1717" s="7">
        <v>6</v>
      </c>
      <c r="E1717" s="12">
        <v>44547</v>
      </c>
      <c r="F1717" s="7" t="s">
        <v>16</v>
      </c>
      <c r="G1717" s="7" t="s">
        <v>19</v>
      </c>
      <c r="H1717" s="13">
        <f t="shared" si="104"/>
        <v>648</v>
      </c>
      <c r="I1717" s="7" t="str">
        <f t="shared" si="105"/>
        <v>Norte</v>
      </c>
      <c r="J1717" s="7" t="str">
        <f t="shared" si="106"/>
        <v>PE</v>
      </c>
      <c r="K1717" t="str">
        <f t="shared" si="107"/>
        <v>81</v>
      </c>
    </row>
    <row r="1718" spans="1:11">
      <c r="A1718" s="11">
        <v>1717</v>
      </c>
      <c r="B1718" s="7" t="s">
        <v>106</v>
      </c>
      <c r="C1718" s="7">
        <v>31995050915</v>
      </c>
      <c r="D1718" s="7">
        <v>5</v>
      </c>
      <c r="E1718" s="12">
        <v>44547</v>
      </c>
      <c r="F1718" s="7" t="s">
        <v>27</v>
      </c>
      <c r="G1718" s="7" t="s">
        <v>34</v>
      </c>
      <c r="H1718" s="13">
        <f t="shared" si="104"/>
        <v>450</v>
      </c>
      <c r="I1718" s="7" t="str">
        <f t="shared" si="105"/>
        <v>Norte</v>
      </c>
      <c r="J1718" s="7" t="str">
        <f t="shared" si="106"/>
        <v>MG</v>
      </c>
      <c r="K1718" t="str">
        <f t="shared" si="107"/>
        <v>31</v>
      </c>
    </row>
    <row r="1719" spans="1:11">
      <c r="A1719" s="11">
        <v>1718</v>
      </c>
      <c r="B1719" s="7" t="s">
        <v>61</v>
      </c>
      <c r="C1719" s="7">
        <v>81979677552</v>
      </c>
      <c r="D1719" s="7">
        <v>4</v>
      </c>
      <c r="E1719" s="12">
        <v>44547</v>
      </c>
      <c r="F1719" s="7" t="s">
        <v>14</v>
      </c>
      <c r="G1719" s="7" t="s">
        <v>12</v>
      </c>
      <c r="H1719" s="13">
        <f t="shared" si="104"/>
        <v>324</v>
      </c>
      <c r="I1719" s="7" t="str">
        <f t="shared" si="105"/>
        <v>Norte</v>
      </c>
      <c r="J1719" s="7" t="str">
        <f t="shared" si="106"/>
        <v>PE</v>
      </c>
      <c r="K1719" t="str">
        <f t="shared" si="107"/>
        <v>81</v>
      </c>
    </row>
    <row r="1720" spans="1:11">
      <c r="A1720" s="11">
        <v>1719</v>
      </c>
      <c r="B1720" s="7" t="s">
        <v>15</v>
      </c>
      <c r="C1720" s="7">
        <v>91987306093</v>
      </c>
      <c r="D1720" s="7">
        <v>2</v>
      </c>
      <c r="E1720" s="12">
        <v>44547</v>
      </c>
      <c r="F1720" s="7" t="s">
        <v>44</v>
      </c>
      <c r="G1720" s="7" t="s">
        <v>19</v>
      </c>
      <c r="H1720" s="13">
        <f t="shared" si="104"/>
        <v>90</v>
      </c>
      <c r="I1720" s="7" t="str">
        <f t="shared" si="105"/>
        <v>Sul</v>
      </c>
      <c r="J1720" s="7" t="str">
        <f t="shared" si="106"/>
        <v>PA</v>
      </c>
      <c r="K1720" t="str">
        <f t="shared" si="107"/>
        <v>91</v>
      </c>
    </row>
    <row r="1721" spans="1:11">
      <c r="A1721" s="11">
        <v>1720</v>
      </c>
      <c r="B1721" s="7" t="s">
        <v>609</v>
      </c>
      <c r="C1721" s="7">
        <v>61992119416</v>
      </c>
      <c r="D1721" s="7">
        <v>10</v>
      </c>
      <c r="E1721" s="12">
        <v>44548</v>
      </c>
      <c r="F1721" s="7" t="s">
        <v>16</v>
      </c>
      <c r="G1721" s="7" t="s">
        <v>19</v>
      </c>
      <c r="H1721" s="13">
        <f t="shared" si="104"/>
        <v>1080</v>
      </c>
      <c r="I1721" s="7" t="str">
        <f t="shared" si="105"/>
        <v>Norte</v>
      </c>
      <c r="J1721" s="7" t="str">
        <f t="shared" si="106"/>
        <v>DF</v>
      </c>
      <c r="K1721" t="str">
        <f t="shared" si="107"/>
        <v>61</v>
      </c>
    </row>
    <row r="1722" spans="1:11">
      <c r="A1722" s="11">
        <v>1721</v>
      </c>
      <c r="B1722" s="7" t="s">
        <v>610</v>
      </c>
      <c r="C1722" s="7">
        <v>21999168591</v>
      </c>
      <c r="D1722" s="7">
        <v>3</v>
      </c>
      <c r="E1722" s="12">
        <v>44548</v>
      </c>
      <c r="F1722" s="7" t="s">
        <v>18</v>
      </c>
      <c r="G1722" s="7" t="s">
        <v>34</v>
      </c>
      <c r="H1722" s="13">
        <f t="shared" si="104"/>
        <v>135</v>
      </c>
      <c r="I1722" s="7" t="str">
        <f t="shared" si="105"/>
        <v>Norte</v>
      </c>
      <c r="J1722" s="7" t="str">
        <f t="shared" si="106"/>
        <v>RJ</v>
      </c>
      <c r="K1722" t="str">
        <f t="shared" si="107"/>
        <v>21</v>
      </c>
    </row>
    <row r="1723" spans="1:11">
      <c r="A1723" s="11">
        <v>1722</v>
      </c>
      <c r="B1723" s="7" t="s">
        <v>200</v>
      </c>
      <c r="C1723" s="7">
        <v>41994734894</v>
      </c>
      <c r="D1723" s="7">
        <v>6</v>
      </c>
      <c r="E1723" s="12">
        <v>44548</v>
      </c>
      <c r="F1723" s="7" t="s">
        <v>16</v>
      </c>
      <c r="G1723" s="7" t="s">
        <v>12</v>
      </c>
      <c r="H1723" s="13">
        <f t="shared" si="104"/>
        <v>648</v>
      </c>
      <c r="I1723" s="7" t="str">
        <f t="shared" si="105"/>
        <v>Norte</v>
      </c>
      <c r="J1723" s="7" t="str">
        <f t="shared" si="106"/>
        <v>PR</v>
      </c>
      <c r="K1723" t="str">
        <f t="shared" si="107"/>
        <v>41</v>
      </c>
    </row>
    <row r="1724" spans="1:11">
      <c r="A1724" s="11">
        <v>1723</v>
      </c>
      <c r="B1724" s="7" t="s">
        <v>100</v>
      </c>
      <c r="C1724" s="7">
        <v>51994500914</v>
      </c>
      <c r="D1724" s="7">
        <v>2</v>
      </c>
      <c r="E1724" s="12">
        <v>44548</v>
      </c>
      <c r="F1724" s="7" t="s">
        <v>14</v>
      </c>
      <c r="G1724" s="7" t="s">
        <v>12</v>
      </c>
      <c r="H1724" s="13">
        <f t="shared" si="104"/>
        <v>162</v>
      </c>
      <c r="I1724" s="7" t="str">
        <f t="shared" si="105"/>
        <v>Norte</v>
      </c>
      <c r="J1724" s="7" t="str">
        <f t="shared" si="106"/>
        <v>RS</v>
      </c>
      <c r="K1724" t="str">
        <f t="shared" si="107"/>
        <v>51</v>
      </c>
    </row>
    <row r="1725" spans="1:11">
      <c r="A1725" s="11">
        <v>1724</v>
      </c>
      <c r="B1725" s="7" t="s">
        <v>490</v>
      </c>
      <c r="C1725" s="7">
        <v>22981155697</v>
      </c>
      <c r="D1725" s="7">
        <v>5</v>
      </c>
      <c r="E1725" s="12">
        <v>44548</v>
      </c>
      <c r="F1725" s="7" t="s">
        <v>18</v>
      </c>
      <c r="G1725" s="7" t="s">
        <v>19</v>
      </c>
      <c r="H1725" s="13">
        <f t="shared" si="104"/>
        <v>225</v>
      </c>
      <c r="I1725" s="7" t="str">
        <f t="shared" si="105"/>
        <v>Norte</v>
      </c>
      <c r="J1725" s="7" t="str">
        <f t="shared" si="106"/>
        <v>RJ</v>
      </c>
      <c r="K1725" t="str">
        <f t="shared" si="107"/>
        <v>22</v>
      </c>
    </row>
    <row r="1726" spans="1:11">
      <c r="A1726" s="11">
        <v>1725</v>
      </c>
      <c r="B1726" s="7" t="s">
        <v>29</v>
      </c>
      <c r="C1726" s="7">
        <v>31989183140</v>
      </c>
      <c r="D1726" s="7">
        <v>4</v>
      </c>
      <c r="E1726" s="12">
        <v>44548</v>
      </c>
      <c r="F1726" s="7" t="s">
        <v>40</v>
      </c>
      <c r="G1726" s="7" t="s">
        <v>21</v>
      </c>
      <c r="H1726" s="13">
        <f t="shared" si="104"/>
        <v>288</v>
      </c>
      <c r="I1726" s="7" t="str">
        <f t="shared" si="105"/>
        <v>Sul</v>
      </c>
      <c r="J1726" s="7" t="str">
        <f t="shared" si="106"/>
        <v>MG</v>
      </c>
      <c r="K1726" t="str">
        <f t="shared" si="107"/>
        <v>31</v>
      </c>
    </row>
    <row r="1727" spans="1:11">
      <c r="A1727" s="11">
        <v>1726</v>
      </c>
      <c r="B1727" s="7" t="s">
        <v>578</v>
      </c>
      <c r="C1727" s="7">
        <v>41973860756</v>
      </c>
      <c r="D1727" s="7">
        <v>10</v>
      </c>
      <c r="E1727" s="12">
        <v>44548</v>
      </c>
      <c r="F1727" s="7" t="s">
        <v>55</v>
      </c>
      <c r="G1727" s="7" t="s">
        <v>30</v>
      </c>
      <c r="H1727" s="13">
        <f t="shared" si="104"/>
        <v>225</v>
      </c>
      <c r="I1727" s="7" t="str">
        <f t="shared" si="105"/>
        <v>Norte</v>
      </c>
      <c r="J1727" s="7" t="str">
        <f t="shared" si="106"/>
        <v>PR</v>
      </c>
      <c r="K1727" t="str">
        <f t="shared" si="107"/>
        <v>41</v>
      </c>
    </row>
    <row r="1728" spans="1:11">
      <c r="A1728" s="11">
        <v>1727</v>
      </c>
      <c r="B1728" s="7" t="s">
        <v>611</v>
      </c>
      <c r="C1728" s="7">
        <v>31985097003</v>
      </c>
      <c r="D1728" s="7">
        <v>3</v>
      </c>
      <c r="E1728" s="12">
        <v>44549</v>
      </c>
      <c r="F1728" s="7" t="s">
        <v>11</v>
      </c>
      <c r="G1728" s="7" t="s">
        <v>19</v>
      </c>
      <c r="H1728" s="13">
        <f t="shared" si="104"/>
        <v>67.5</v>
      </c>
      <c r="I1728" s="7" t="str">
        <f t="shared" si="105"/>
        <v>Sul</v>
      </c>
      <c r="J1728" s="7" t="str">
        <f t="shared" si="106"/>
        <v>MG</v>
      </c>
      <c r="K1728" t="str">
        <f t="shared" si="107"/>
        <v>31</v>
      </c>
    </row>
    <row r="1729" spans="1:11">
      <c r="A1729" s="11">
        <v>1728</v>
      </c>
      <c r="B1729" s="7" t="s">
        <v>344</v>
      </c>
      <c r="C1729" s="7">
        <v>11999681645</v>
      </c>
      <c r="D1729" s="7">
        <v>6</v>
      </c>
      <c r="E1729" s="12">
        <v>44549</v>
      </c>
      <c r="F1729" s="7" t="s">
        <v>18</v>
      </c>
      <c r="G1729" s="7" t="s">
        <v>19</v>
      </c>
      <c r="H1729" s="13">
        <f t="shared" si="104"/>
        <v>270</v>
      </c>
      <c r="I1729" s="7" t="str">
        <f t="shared" si="105"/>
        <v>Norte</v>
      </c>
      <c r="J1729" s="7" t="str">
        <f t="shared" si="106"/>
        <v>SP</v>
      </c>
      <c r="K1729" t="str">
        <f t="shared" si="107"/>
        <v>11</v>
      </c>
    </row>
    <row r="1730" spans="1:11">
      <c r="A1730" s="11">
        <v>1729</v>
      </c>
      <c r="B1730" s="7" t="s">
        <v>61</v>
      </c>
      <c r="C1730" s="7">
        <v>51989600893</v>
      </c>
      <c r="D1730" s="7">
        <v>6</v>
      </c>
      <c r="E1730" s="12">
        <v>44549</v>
      </c>
      <c r="F1730" s="7" t="s">
        <v>44</v>
      </c>
      <c r="G1730" s="7" t="s">
        <v>21</v>
      </c>
      <c r="H1730" s="13">
        <f t="shared" ref="H1730:H1793" si="108">D1730*VLOOKUP(F1730,tabela_passeio,3,FALSE)*IF(D1730&gt;1,90%,100%)</f>
        <v>270</v>
      </c>
      <c r="I1730" s="7" t="str">
        <f t="shared" ref="I1730:I1793" si="109">VLOOKUP(F1730,tabela_passeio,2,FALSE)</f>
        <v>Sul</v>
      </c>
      <c r="J1730" s="7" t="str">
        <f t="shared" ref="J1730:J1793" si="110">VLOOKUP(LEFT(C1730,2)*1,tabela_DDD,3,FALSE)</f>
        <v>RS</v>
      </c>
      <c r="K1730" t="str">
        <f t="shared" si="107"/>
        <v>51</v>
      </c>
    </row>
    <row r="1731" spans="1:11">
      <c r="A1731" s="11">
        <v>1730</v>
      </c>
      <c r="B1731" s="7" t="s">
        <v>72</v>
      </c>
      <c r="C1731" s="7">
        <v>16479133140</v>
      </c>
      <c r="D1731" s="7">
        <v>6</v>
      </c>
      <c r="E1731" s="12">
        <v>44549</v>
      </c>
      <c r="F1731" s="7" t="s">
        <v>14</v>
      </c>
      <c r="G1731" s="7" t="s">
        <v>12</v>
      </c>
      <c r="H1731" s="13">
        <f t="shared" si="108"/>
        <v>486</v>
      </c>
      <c r="I1731" s="7" t="str">
        <f t="shared" si="109"/>
        <v>Norte</v>
      </c>
      <c r="J1731" s="7" t="str">
        <f t="shared" si="110"/>
        <v>SP</v>
      </c>
      <c r="K1731" t="str">
        <f t="shared" ref="K1731:K1794" si="111">LEFT(C1731,2)</f>
        <v>16</v>
      </c>
    </row>
    <row r="1732" spans="1:11">
      <c r="A1732" s="11">
        <v>1731</v>
      </c>
      <c r="B1732" s="7" t="s">
        <v>426</v>
      </c>
      <c r="C1732" s="7">
        <v>51971644020</v>
      </c>
      <c r="D1732" s="7">
        <v>5</v>
      </c>
      <c r="E1732" s="12">
        <v>44549</v>
      </c>
      <c r="F1732" s="7" t="s">
        <v>14</v>
      </c>
      <c r="G1732" s="7" t="s">
        <v>28</v>
      </c>
      <c r="H1732" s="13">
        <f t="shared" si="108"/>
        <v>405</v>
      </c>
      <c r="I1732" s="7" t="str">
        <f t="shared" si="109"/>
        <v>Norte</v>
      </c>
      <c r="J1732" s="7" t="str">
        <f t="shared" si="110"/>
        <v>RS</v>
      </c>
      <c r="K1732" t="str">
        <f t="shared" si="111"/>
        <v>51</v>
      </c>
    </row>
    <row r="1733" spans="1:11">
      <c r="A1733" s="11">
        <v>1732</v>
      </c>
      <c r="B1733" s="7" t="s">
        <v>485</v>
      </c>
      <c r="C1733" s="7">
        <v>35999632506</v>
      </c>
      <c r="D1733" s="7">
        <v>6</v>
      </c>
      <c r="E1733" s="12">
        <v>44549</v>
      </c>
      <c r="F1733" s="7" t="s">
        <v>11</v>
      </c>
      <c r="G1733" s="7" t="s">
        <v>21</v>
      </c>
      <c r="H1733" s="13">
        <f t="shared" si="108"/>
        <v>135</v>
      </c>
      <c r="I1733" s="7" t="str">
        <f t="shared" si="109"/>
        <v>Sul</v>
      </c>
      <c r="J1733" s="7" t="str">
        <f t="shared" si="110"/>
        <v>MG</v>
      </c>
      <c r="K1733" t="str">
        <f t="shared" si="111"/>
        <v>35</v>
      </c>
    </row>
    <row r="1734" spans="1:11">
      <c r="A1734" s="11">
        <v>1733</v>
      </c>
      <c r="B1734" s="7" t="s">
        <v>37</v>
      </c>
      <c r="C1734" s="7">
        <v>21999959442</v>
      </c>
      <c r="D1734" s="7">
        <v>4</v>
      </c>
      <c r="E1734" s="12">
        <v>44550</v>
      </c>
      <c r="F1734" s="7" t="s">
        <v>11</v>
      </c>
      <c r="G1734" s="7" t="s">
        <v>30</v>
      </c>
      <c r="H1734" s="13">
        <f t="shared" si="108"/>
        <v>90</v>
      </c>
      <c r="I1734" s="7" t="str">
        <f t="shared" si="109"/>
        <v>Sul</v>
      </c>
      <c r="J1734" s="7" t="str">
        <f t="shared" si="110"/>
        <v>RJ</v>
      </c>
      <c r="K1734" t="str">
        <f t="shared" si="111"/>
        <v>21</v>
      </c>
    </row>
    <row r="1735" spans="1:11">
      <c r="A1735" s="11">
        <v>1734</v>
      </c>
      <c r="B1735" s="7" t="s">
        <v>57</v>
      </c>
      <c r="C1735" s="7">
        <v>21988835259</v>
      </c>
      <c r="D1735" s="7">
        <v>1</v>
      </c>
      <c r="E1735" s="12">
        <v>44550</v>
      </c>
      <c r="F1735" s="7" t="s">
        <v>18</v>
      </c>
      <c r="G1735" s="7" t="s">
        <v>19</v>
      </c>
      <c r="H1735" s="13">
        <f t="shared" si="108"/>
        <v>50</v>
      </c>
      <c r="I1735" s="7" t="str">
        <f t="shared" si="109"/>
        <v>Norte</v>
      </c>
      <c r="J1735" s="7" t="str">
        <f t="shared" si="110"/>
        <v>RJ</v>
      </c>
      <c r="K1735" t="str">
        <f t="shared" si="111"/>
        <v>21</v>
      </c>
    </row>
    <row r="1736" spans="1:11">
      <c r="A1736" s="11">
        <v>1735</v>
      </c>
      <c r="B1736" s="7" t="s">
        <v>59</v>
      </c>
      <c r="C1736" s="7">
        <v>91986391217</v>
      </c>
      <c r="D1736" s="7">
        <v>3</v>
      </c>
      <c r="E1736" s="12">
        <v>44550</v>
      </c>
      <c r="F1736" s="7" t="s">
        <v>18</v>
      </c>
      <c r="G1736" s="7" t="s">
        <v>19</v>
      </c>
      <c r="H1736" s="13">
        <f t="shared" si="108"/>
        <v>135</v>
      </c>
      <c r="I1736" s="7" t="str">
        <f t="shared" si="109"/>
        <v>Norte</v>
      </c>
      <c r="J1736" s="7" t="str">
        <f t="shared" si="110"/>
        <v>PA</v>
      </c>
      <c r="K1736" t="str">
        <f t="shared" si="111"/>
        <v>91</v>
      </c>
    </row>
    <row r="1737" spans="1:11">
      <c r="A1737" s="11">
        <v>1736</v>
      </c>
      <c r="B1737" s="7" t="s">
        <v>300</v>
      </c>
      <c r="C1737" s="7">
        <v>81971251651</v>
      </c>
      <c r="D1737" s="7">
        <v>6</v>
      </c>
      <c r="E1737" s="12">
        <v>44550</v>
      </c>
      <c r="F1737" s="7" t="s">
        <v>14</v>
      </c>
      <c r="G1737" s="7" t="s">
        <v>12</v>
      </c>
      <c r="H1737" s="13">
        <f t="shared" si="108"/>
        <v>486</v>
      </c>
      <c r="I1737" s="7" t="str">
        <f t="shared" si="109"/>
        <v>Norte</v>
      </c>
      <c r="J1737" s="7" t="str">
        <f t="shared" si="110"/>
        <v>PE</v>
      </c>
      <c r="K1737" t="str">
        <f t="shared" si="111"/>
        <v>81</v>
      </c>
    </row>
    <row r="1738" spans="1:11">
      <c r="A1738" s="11">
        <v>1737</v>
      </c>
      <c r="B1738" s="7" t="s">
        <v>436</v>
      </c>
      <c r="C1738" s="7">
        <v>61980062214</v>
      </c>
      <c r="D1738" s="7">
        <v>1</v>
      </c>
      <c r="E1738" s="12">
        <v>44550</v>
      </c>
      <c r="F1738" s="7" t="s">
        <v>38</v>
      </c>
      <c r="G1738" s="7" t="s">
        <v>34</v>
      </c>
      <c r="H1738" s="13">
        <f t="shared" si="108"/>
        <v>50</v>
      </c>
      <c r="I1738" s="7" t="str">
        <f t="shared" si="109"/>
        <v>Sul</v>
      </c>
      <c r="J1738" s="7" t="str">
        <f t="shared" si="110"/>
        <v>DF</v>
      </c>
      <c r="K1738" t="str">
        <f t="shared" si="111"/>
        <v>61</v>
      </c>
    </row>
    <row r="1739" spans="1:11">
      <c r="A1739" s="11">
        <v>1738</v>
      </c>
      <c r="B1739" s="7" t="s">
        <v>46</v>
      </c>
      <c r="C1739" s="7">
        <v>71972669280</v>
      </c>
      <c r="D1739" s="7">
        <v>3</v>
      </c>
      <c r="E1739" s="12">
        <v>44550</v>
      </c>
      <c r="F1739" s="7" t="s">
        <v>63</v>
      </c>
      <c r="G1739" s="7" t="s">
        <v>34</v>
      </c>
      <c r="H1739" s="13">
        <f t="shared" si="108"/>
        <v>270</v>
      </c>
      <c r="I1739" s="7" t="str">
        <f t="shared" si="109"/>
        <v>Sul</v>
      </c>
      <c r="J1739" s="7" t="str">
        <f t="shared" si="110"/>
        <v>BA</v>
      </c>
      <c r="K1739" t="str">
        <f t="shared" si="111"/>
        <v>71</v>
      </c>
    </row>
    <row r="1740" spans="1:11">
      <c r="A1740" s="11">
        <v>1739</v>
      </c>
      <c r="B1740" s="7" t="s">
        <v>50</v>
      </c>
      <c r="C1740" s="7">
        <v>55999694719</v>
      </c>
      <c r="D1740" s="7">
        <v>5</v>
      </c>
      <c r="E1740" s="12">
        <v>44550</v>
      </c>
      <c r="F1740" s="7" t="s">
        <v>53</v>
      </c>
      <c r="G1740" s="7" t="s">
        <v>21</v>
      </c>
      <c r="H1740" s="13">
        <f t="shared" si="108"/>
        <v>112.5</v>
      </c>
      <c r="I1740" s="7" t="str">
        <f t="shared" si="109"/>
        <v>Norte</v>
      </c>
      <c r="J1740" s="7" t="str">
        <f t="shared" si="110"/>
        <v>RS</v>
      </c>
      <c r="K1740" t="str">
        <f t="shared" si="111"/>
        <v>55</v>
      </c>
    </row>
    <row r="1741" spans="1:11">
      <c r="A1741" s="11">
        <v>1740</v>
      </c>
      <c r="B1741" s="7" t="s">
        <v>139</v>
      </c>
      <c r="C1741" s="7">
        <v>51987845536</v>
      </c>
      <c r="D1741" s="7">
        <v>2</v>
      </c>
      <c r="E1741" s="12">
        <v>44550</v>
      </c>
      <c r="F1741" s="7" t="s">
        <v>36</v>
      </c>
      <c r="G1741" s="7" t="s">
        <v>34</v>
      </c>
      <c r="H1741" s="13">
        <f t="shared" si="108"/>
        <v>45</v>
      </c>
      <c r="I1741" s="7" t="str">
        <f t="shared" si="109"/>
        <v>Norte</v>
      </c>
      <c r="J1741" s="7" t="str">
        <f t="shared" si="110"/>
        <v>RS</v>
      </c>
      <c r="K1741" t="str">
        <f t="shared" si="111"/>
        <v>51</v>
      </c>
    </row>
    <row r="1742" spans="1:11">
      <c r="A1742" s="11">
        <v>1741</v>
      </c>
      <c r="B1742" s="7" t="s">
        <v>50</v>
      </c>
      <c r="C1742" s="7">
        <v>21997739557</v>
      </c>
      <c r="D1742" s="7">
        <v>6</v>
      </c>
      <c r="E1742" s="12">
        <v>44551</v>
      </c>
      <c r="F1742" s="7" t="s">
        <v>18</v>
      </c>
      <c r="G1742" s="7" t="s">
        <v>30</v>
      </c>
      <c r="H1742" s="13">
        <f t="shared" si="108"/>
        <v>270</v>
      </c>
      <c r="I1742" s="7" t="str">
        <f t="shared" si="109"/>
        <v>Norte</v>
      </c>
      <c r="J1742" s="7" t="str">
        <f t="shared" si="110"/>
        <v>RJ</v>
      </c>
      <c r="K1742" t="str">
        <f t="shared" si="111"/>
        <v>21</v>
      </c>
    </row>
    <row r="1743" spans="1:11">
      <c r="A1743" s="11">
        <v>1742</v>
      </c>
      <c r="B1743" s="7" t="s">
        <v>266</v>
      </c>
      <c r="C1743" s="7">
        <v>71982070208</v>
      </c>
      <c r="D1743" s="7">
        <v>2</v>
      </c>
      <c r="E1743" s="12">
        <v>44551</v>
      </c>
      <c r="F1743" s="7" t="s">
        <v>16</v>
      </c>
      <c r="G1743" s="7" t="s">
        <v>30</v>
      </c>
      <c r="H1743" s="13">
        <f t="shared" si="108"/>
        <v>216</v>
      </c>
      <c r="I1743" s="7" t="str">
        <f t="shared" si="109"/>
        <v>Norte</v>
      </c>
      <c r="J1743" s="7" t="str">
        <f t="shared" si="110"/>
        <v>BA</v>
      </c>
      <c r="K1743" t="str">
        <f t="shared" si="111"/>
        <v>71</v>
      </c>
    </row>
    <row r="1744" spans="1:11">
      <c r="A1744" s="11">
        <v>1743</v>
      </c>
      <c r="B1744" s="7" t="s">
        <v>181</v>
      </c>
      <c r="C1744" s="7">
        <v>51969806292</v>
      </c>
      <c r="D1744" s="7">
        <v>6</v>
      </c>
      <c r="E1744" s="12">
        <v>44551</v>
      </c>
      <c r="F1744" s="7" t="s">
        <v>14</v>
      </c>
      <c r="G1744" s="7" t="s">
        <v>19</v>
      </c>
      <c r="H1744" s="13">
        <f t="shared" si="108"/>
        <v>486</v>
      </c>
      <c r="I1744" s="7" t="str">
        <f t="shared" si="109"/>
        <v>Norte</v>
      </c>
      <c r="J1744" s="7" t="str">
        <f t="shared" si="110"/>
        <v>RS</v>
      </c>
      <c r="K1744" t="str">
        <f t="shared" si="111"/>
        <v>51</v>
      </c>
    </row>
    <row r="1745" spans="1:11">
      <c r="A1745" s="11">
        <v>1744</v>
      </c>
      <c r="B1745" s="7" t="s">
        <v>20</v>
      </c>
      <c r="C1745" s="7">
        <v>61999937639</v>
      </c>
      <c r="D1745" s="7">
        <v>2</v>
      </c>
      <c r="E1745" s="12">
        <v>44551</v>
      </c>
      <c r="F1745" s="7" t="s">
        <v>18</v>
      </c>
      <c r="G1745" s="7" t="s">
        <v>34</v>
      </c>
      <c r="H1745" s="13">
        <f t="shared" si="108"/>
        <v>90</v>
      </c>
      <c r="I1745" s="7" t="str">
        <f t="shared" si="109"/>
        <v>Norte</v>
      </c>
      <c r="J1745" s="7" t="str">
        <f t="shared" si="110"/>
        <v>DF</v>
      </c>
      <c r="K1745" t="str">
        <f t="shared" si="111"/>
        <v>61</v>
      </c>
    </row>
    <row r="1746" spans="1:11">
      <c r="A1746" s="11">
        <v>1745</v>
      </c>
      <c r="B1746" s="7" t="s">
        <v>12</v>
      </c>
      <c r="C1746" s="7">
        <v>71976055850</v>
      </c>
      <c r="D1746" s="7">
        <v>2</v>
      </c>
      <c r="E1746" s="12">
        <v>44551</v>
      </c>
      <c r="F1746" s="7" t="s">
        <v>18</v>
      </c>
      <c r="G1746" s="7" t="s">
        <v>34</v>
      </c>
      <c r="H1746" s="13">
        <f t="shared" si="108"/>
        <v>90</v>
      </c>
      <c r="I1746" s="7" t="str">
        <f t="shared" si="109"/>
        <v>Norte</v>
      </c>
      <c r="J1746" s="7" t="str">
        <f t="shared" si="110"/>
        <v>BA</v>
      </c>
      <c r="K1746" t="str">
        <f t="shared" si="111"/>
        <v>71</v>
      </c>
    </row>
    <row r="1747" spans="1:11">
      <c r="A1747" s="11">
        <v>1746</v>
      </c>
      <c r="B1747" s="7" t="s">
        <v>282</v>
      </c>
      <c r="C1747" s="7">
        <v>41966743842</v>
      </c>
      <c r="D1747" s="7">
        <v>6</v>
      </c>
      <c r="E1747" s="12">
        <v>44551</v>
      </c>
      <c r="F1747" s="7" t="s">
        <v>11</v>
      </c>
      <c r="G1747" s="7" t="s">
        <v>30</v>
      </c>
      <c r="H1747" s="13">
        <f t="shared" si="108"/>
        <v>135</v>
      </c>
      <c r="I1747" s="7" t="str">
        <f t="shared" si="109"/>
        <v>Sul</v>
      </c>
      <c r="J1747" s="7" t="str">
        <f t="shared" si="110"/>
        <v>PR</v>
      </c>
      <c r="K1747" t="str">
        <f t="shared" si="111"/>
        <v>41</v>
      </c>
    </row>
    <row r="1748" spans="1:11">
      <c r="A1748" s="11">
        <v>1747</v>
      </c>
      <c r="B1748" s="7" t="s">
        <v>141</v>
      </c>
      <c r="C1748" s="7">
        <v>61993533149</v>
      </c>
      <c r="D1748" s="7">
        <v>6</v>
      </c>
      <c r="E1748" s="12">
        <v>44552</v>
      </c>
      <c r="F1748" s="7" t="s">
        <v>23</v>
      </c>
      <c r="G1748" s="7" t="s">
        <v>28</v>
      </c>
      <c r="H1748" s="13">
        <f t="shared" si="108"/>
        <v>486</v>
      </c>
      <c r="I1748" s="7" t="str">
        <f t="shared" si="109"/>
        <v>Sul</v>
      </c>
      <c r="J1748" s="7" t="str">
        <f t="shared" si="110"/>
        <v>DF</v>
      </c>
      <c r="K1748" t="str">
        <f t="shared" si="111"/>
        <v>61</v>
      </c>
    </row>
    <row r="1749" spans="1:11">
      <c r="A1749" s="11">
        <v>1748</v>
      </c>
      <c r="B1749" s="7" t="s">
        <v>105</v>
      </c>
      <c r="C1749" s="7">
        <v>88998530812</v>
      </c>
      <c r="D1749" s="7">
        <v>4</v>
      </c>
      <c r="E1749" s="12">
        <v>44552</v>
      </c>
      <c r="F1749" s="7" t="s">
        <v>14</v>
      </c>
      <c r="G1749" s="7" t="s">
        <v>19</v>
      </c>
      <c r="H1749" s="13">
        <f t="shared" si="108"/>
        <v>324</v>
      </c>
      <c r="I1749" s="7" t="str">
        <f t="shared" si="109"/>
        <v>Norte</v>
      </c>
      <c r="J1749" s="7" t="str">
        <f t="shared" si="110"/>
        <v>CE</v>
      </c>
      <c r="K1749" t="str">
        <f t="shared" si="111"/>
        <v>88</v>
      </c>
    </row>
    <row r="1750" spans="1:11">
      <c r="A1750" s="11">
        <v>1749</v>
      </c>
      <c r="B1750" s="7" t="s">
        <v>92</v>
      </c>
      <c r="C1750" s="7">
        <v>41993373661</v>
      </c>
      <c r="D1750" s="7">
        <v>4</v>
      </c>
      <c r="E1750" s="12">
        <v>44552</v>
      </c>
      <c r="F1750" s="7" t="s">
        <v>14</v>
      </c>
      <c r="G1750" s="7" t="s">
        <v>30</v>
      </c>
      <c r="H1750" s="13">
        <f t="shared" si="108"/>
        <v>324</v>
      </c>
      <c r="I1750" s="7" t="str">
        <f t="shared" si="109"/>
        <v>Norte</v>
      </c>
      <c r="J1750" s="7" t="str">
        <f t="shared" si="110"/>
        <v>PR</v>
      </c>
      <c r="K1750" t="str">
        <f t="shared" si="111"/>
        <v>41</v>
      </c>
    </row>
    <row r="1751" spans="1:11">
      <c r="A1751" s="11">
        <v>1750</v>
      </c>
      <c r="B1751" s="7" t="s">
        <v>174</v>
      </c>
      <c r="C1751" s="7">
        <v>21968627059</v>
      </c>
      <c r="D1751" s="7">
        <v>1</v>
      </c>
      <c r="E1751" s="12">
        <v>44553</v>
      </c>
      <c r="F1751" s="7" t="s">
        <v>18</v>
      </c>
      <c r="G1751" s="7" t="s">
        <v>30</v>
      </c>
      <c r="H1751" s="13">
        <f t="shared" si="108"/>
        <v>50</v>
      </c>
      <c r="I1751" s="7" t="str">
        <f t="shared" si="109"/>
        <v>Norte</v>
      </c>
      <c r="J1751" s="7" t="str">
        <f t="shared" si="110"/>
        <v>RJ</v>
      </c>
      <c r="K1751" t="str">
        <f t="shared" si="111"/>
        <v>21</v>
      </c>
    </row>
    <row r="1752" spans="1:11">
      <c r="A1752" s="11">
        <v>1751</v>
      </c>
      <c r="B1752" s="7" t="s">
        <v>258</v>
      </c>
      <c r="C1752" s="7">
        <v>21965687977</v>
      </c>
      <c r="D1752" s="7">
        <v>4</v>
      </c>
      <c r="E1752" s="12">
        <v>44553</v>
      </c>
      <c r="F1752" s="7" t="s">
        <v>14</v>
      </c>
      <c r="G1752" s="7" t="s">
        <v>19</v>
      </c>
      <c r="H1752" s="13">
        <f t="shared" si="108"/>
        <v>324</v>
      </c>
      <c r="I1752" s="7" t="str">
        <f t="shared" si="109"/>
        <v>Norte</v>
      </c>
      <c r="J1752" s="7" t="str">
        <f t="shared" si="110"/>
        <v>RJ</v>
      </c>
      <c r="K1752" t="str">
        <f t="shared" si="111"/>
        <v>21</v>
      </c>
    </row>
    <row r="1753" spans="1:11">
      <c r="A1753" s="11">
        <v>1752</v>
      </c>
      <c r="B1753" s="7" t="s">
        <v>586</v>
      </c>
      <c r="C1753" s="7">
        <v>11976554986</v>
      </c>
      <c r="D1753" s="7">
        <v>4</v>
      </c>
      <c r="E1753" s="12">
        <v>44553</v>
      </c>
      <c r="F1753" s="7" t="s">
        <v>18</v>
      </c>
      <c r="G1753" s="7" t="s">
        <v>12</v>
      </c>
      <c r="H1753" s="13">
        <f t="shared" si="108"/>
        <v>180</v>
      </c>
      <c r="I1753" s="7" t="str">
        <f t="shared" si="109"/>
        <v>Norte</v>
      </c>
      <c r="J1753" s="7" t="str">
        <f t="shared" si="110"/>
        <v>SP</v>
      </c>
      <c r="K1753" t="str">
        <f t="shared" si="111"/>
        <v>11</v>
      </c>
    </row>
    <row r="1754" spans="1:11">
      <c r="A1754" s="11">
        <v>1753</v>
      </c>
      <c r="B1754" s="7" t="s">
        <v>64</v>
      </c>
      <c r="C1754" s="7">
        <v>21996777343</v>
      </c>
      <c r="D1754" s="7">
        <v>5</v>
      </c>
      <c r="E1754" s="12">
        <v>44553</v>
      </c>
      <c r="F1754" s="7" t="s">
        <v>14</v>
      </c>
      <c r="G1754" s="7" t="s">
        <v>21</v>
      </c>
      <c r="H1754" s="13">
        <f t="shared" si="108"/>
        <v>405</v>
      </c>
      <c r="I1754" s="7" t="str">
        <f t="shared" si="109"/>
        <v>Norte</v>
      </c>
      <c r="J1754" s="7" t="str">
        <f t="shared" si="110"/>
        <v>RJ</v>
      </c>
      <c r="K1754" t="str">
        <f t="shared" si="111"/>
        <v>21</v>
      </c>
    </row>
    <row r="1755" spans="1:11">
      <c r="A1755" s="11">
        <v>1754</v>
      </c>
      <c r="B1755" s="7" t="s">
        <v>125</v>
      </c>
      <c r="C1755" s="7">
        <v>21997331487</v>
      </c>
      <c r="D1755" s="7">
        <v>3</v>
      </c>
      <c r="E1755" s="12">
        <v>44553</v>
      </c>
      <c r="F1755" s="7" t="s">
        <v>40</v>
      </c>
      <c r="G1755" s="7" t="s">
        <v>28</v>
      </c>
      <c r="H1755" s="13">
        <f t="shared" si="108"/>
        <v>216</v>
      </c>
      <c r="I1755" s="7" t="str">
        <f t="shared" si="109"/>
        <v>Sul</v>
      </c>
      <c r="J1755" s="7" t="str">
        <f t="shared" si="110"/>
        <v>RJ</v>
      </c>
      <c r="K1755" t="str">
        <f t="shared" si="111"/>
        <v>21</v>
      </c>
    </row>
    <row r="1756" spans="1:11">
      <c r="A1756" s="11">
        <v>1755</v>
      </c>
      <c r="B1756" s="7" t="s">
        <v>241</v>
      </c>
      <c r="C1756" s="7">
        <v>41965324679</v>
      </c>
      <c r="D1756" s="7">
        <v>5</v>
      </c>
      <c r="E1756" s="12">
        <v>44553</v>
      </c>
      <c r="F1756" s="7" t="s">
        <v>16</v>
      </c>
      <c r="G1756" s="7" t="s">
        <v>30</v>
      </c>
      <c r="H1756" s="13">
        <f t="shared" si="108"/>
        <v>540</v>
      </c>
      <c r="I1756" s="7" t="str">
        <f t="shared" si="109"/>
        <v>Norte</v>
      </c>
      <c r="J1756" s="7" t="str">
        <f t="shared" si="110"/>
        <v>PR</v>
      </c>
      <c r="K1756" t="str">
        <f t="shared" si="111"/>
        <v>41</v>
      </c>
    </row>
    <row r="1757" spans="1:11">
      <c r="A1757" s="11">
        <v>1756</v>
      </c>
      <c r="B1757" s="7" t="s">
        <v>476</v>
      </c>
      <c r="C1757" s="7">
        <v>41991762196</v>
      </c>
      <c r="D1757" s="7">
        <v>4</v>
      </c>
      <c r="E1757" s="12">
        <v>44553</v>
      </c>
      <c r="F1757" s="7" t="s">
        <v>63</v>
      </c>
      <c r="G1757" s="7" t="s">
        <v>21</v>
      </c>
      <c r="H1757" s="13">
        <f t="shared" si="108"/>
        <v>360</v>
      </c>
      <c r="I1757" s="7" t="str">
        <f t="shared" si="109"/>
        <v>Sul</v>
      </c>
      <c r="J1757" s="7" t="str">
        <f t="shared" si="110"/>
        <v>PR</v>
      </c>
      <c r="K1757" t="str">
        <f t="shared" si="111"/>
        <v>41</v>
      </c>
    </row>
    <row r="1758" spans="1:11">
      <c r="A1758" s="11">
        <v>1757</v>
      </c>
      <c r="B1758" s="7" t="s">
        <v>17</v>
      </c>
      <c r="C1758" s="7">
        <v>41988774890</v>
      </c>
      <c r="D1758" s="7">
        <v>2</v>
      </c>
      <c r="E1758" s="12">
        <v>44554</v>
      </c>
      <c r="F1758" s="7" t="s">
        <v>11</v>
      </c>
      <c r="G1758" s="7" t="s">
        <v>12</v>
      </c>
      <c r="H1758" s="13">
        <f t="shared" si="108"/>
        <v>45</v>
      </c>
      <c r="I1758" s="7" t="str">
        <f t="shared" si="109"/>
        <v>Sul</v>
      </c>
      <c r="J1758" s="7" t="str">
        <f t="shared" si="110"/>
        <v>PR</v>
      </c>
      <c r="K1758" t="str">
        <f t="shared" si="111"/>
        <v>41</v>
      </c>
    </row>
    <row r="1759" spans="1:11">
      <c r="A1759" s="11">
        <v>1758</v>
      </c>
      <c r="B1759" s="7" t="s">
        <v>106</v>
      </c>
      <c r="C1759" s="7">
        <v>35999968024</v>
      </c>
      <c r="D1759" s="7">
        <v>6</v>
      </c>
      <c r="E1759" s="12">
        <v>44554</v>
      </c>
      <c r="F1759" s="7" t="s">
        <v>11</v>
      </c>
      <c r="G1759" s="7" t="s">
        <v>34</v>
      </c>
      <c r="H1759" s="13">
        <f t="shared" si="108"/>
        <v>135</v>
      </c>
      <c r="I1759" s="7" t="str">
        <f t="shared" si="109"/>
        <v>Sul</v>
      </c>
      <c r="J1759" s="7" t="str">
        <f t="shared" si="110"/>
        <v>MG</v>
      </c>
      <c r="K1759" t="str">
        <f t="shared" si="111"/>
        <v>35</v>
      </c>
    </row>
    <row r="1760" spans="1:11">
      <c r="A1760" s="11">
        <v>1759</v>
      </c>
      <c r="B1760" s="7" t="s">
        <v>125</v>
      </c>
      <c r="C1760" s="7">
        <v>21997330915</v>
      </c>
      <c r="D1760" s="7">
        <v>6</v>
      </c>
      <c r="E1760" s="12">
        <v>44554</v>
      </c>
      <c r="F1760" s="7" t="s">
        <v>11</v>
      </c>
      <c r="G1760" s="7" t="s">
        <v>19</v>
      </c>
      <c r="H1760" s="13">
        <f t="shared" si="108"/>
        <v>135</v>
      </c>
      <c r="I1760" s="7" t="str">
        <f t="shared" si="109"/>
        <v>Sul</v>
      </c>
      <c r="J1760" s="7" t="str">
        <f t="shared" si="110"/>
        <v>RJ</v>
      </c>
      <c r="K1760" t="str">
        <f t="shared" si="111"/>
        <v>21</v>
      </c>
    </row>
    <row r="1761" spans="1:11">
      <c r="A1761" s="11">
        <v>1760</v>
      </c>
      <c r="B1761" s="7" t="s">
        <v>99</v>
      </c>
      <c r="C1761" s="7">
        <v>21999732671</v>
      </c>
      <c r="D1761" s="7">
        <v>5</v>
      </c>
      <c r="E1761" s="12">
        <v>44554</v>
      </c>
      <c r="F1761" s="7" t="s">
        <v>18</v>
      </c>
      <c r="G1761" s="7" t="s">
        <v>30</v>
      </c>
      <c r="H1761" s="13">
        <f t="shared" si="108"/>
        <v>225</v>
      </c>
      <c r="I1761" s="7" t="str">
        <f t="shared" si="109"/>
        <v>Norte</v>
      </c>
      <c r="J1761" s="7" t="str">
        <f t="shared" si="110"/>
        <v>RJ</v>
      </c>
      <c r="K1761" t="str">
        <f t="shared" si="111"/>
        <v>21</v>
      </c>
    </row>
    <row r="1762" spans="1:11">
      <c r="A1762" s="11">
        <v>1761</v>
      </c>
      <c r="B1762" s="7" t="s">
        <v>432</v>
      </c>
      <c r="C1762" s="7">
        <v>21988320792</v>
      </c>
      <c r="D1762" s="7">
        <v>6</v>
      </c>
      <c r="E1762" s="12">
        <v>44554</v>
      </c>
      <c r="F1762" s="7" t="s">
        <v>55</v>
      </c>
      <c r="G1762" s="7" t="s">
        <v>30</v>
      </c>
      <c r="H1762" s="13">
        <f t="shared" si="108"/>
        <v>135</v>
      </c>
      <c r="I1762" s="7" t="str">
        <f t="shared" si="109"/>
        <v>Norte</v>
      </c>
      <c r="J1762" s="7" t="str">
        <f t="shared" si="110"/>
        <v>RJ</v>
      </c>
      <c r="K1762" t="str">
        <f t="shared" si="111"/>
        <v>21</v>
      </c>
    </row>
    <row r="1763" spans="1:11">
      <c r="A1763" s="11">
        <v>1762</v>
      </c>
      <c r="B1763" s="7" t="s">
        <v>95</v>
      </c>
      <c r="C1763" s="7">
        <v>21990853551</v>
      </c>
      <c r="D1763" s="7">
        <v>3</v>
      </c>
      <c r="E1763" s="12">
        <v>44554</v>
      </c>
      <c r="F1763" s="7" t="s">
        <v>27</v>
      </c>
      <c r="G1763" s="7" t="s">
        <v>30</v>
      </c>
      <c r="H1763" s="13">
        <f t="shared" si="108"/>
        <v>270</v>
      </c>
      <c r="I1763" s="7" t="str">
        <f t="shared" si="109"/>
        <v>Norte</v>
      </c>
      <c r="J1763" s="7" t="str">
        <f t="shared" si="110"/>
        <v>RJ</v>
      </c>
      <c r="K1763" t="str">
        <f t="shared" si="111"/>
        <v>21</v>
      </c>
    </row>
    <row r="1764" spans="1:11">
      <c r="A1764" s="11">
        <v>1763</v>
      </c>
      <c r="B1764" s="7" t="s">
        <v>57</v>
      </c>
      <c r="C1764" s="7">
        <v>71982878889</v>
      </c>
      <c r="D1764" s="7">
        <v>5</v>
      </c>
      <c r="E1764" s="12">
        <v>44554</v>
      </c>
      <c r="F1764" s="7" t="s">
        <v>23</v>
      </c>
      <c r="G1764" s="7" t="s">
        <v>21</v>
      </c>
      <c r="H1764" s="13">
        <f t="shared" si="108"/>
        <v>405</v>
      </c>
      <c r="I1764" s="7" t="str">
        <f t="shared" si="109"/>
        <v>Sul</v>
      </c>
      <c r="J1764" s="7" t="str">
        <f t="shared" si="110"/>
        <v>BA</v>
      </c>
      <c r="K1764" t="str">
        <f t="shared" si="111"/>
        <v>71</v>
      </c>
    </row>
    <row r="1765" spans="1:11">
      <c r="A1765" s="11">
        <v>1764</v>
      </c>
      <c r="B1765" s="7" t="s">
        <v>64</v>
      </c>
      <c r="C1765" s="7">
        <v>11981086425</v>
      </c>
      <c r="D1765" s="7">
        <v>2</v>
      </c>
      <c r="E1765" s="12">
        <v>44554</v>
      </c>
      <c r="F1765" s="7" t="s">
        <v>11</v>
      </c>
      <c r="G1765" s="7" t="s">
        <v>21</v>
      </c>
      <c r="H1765" s="13">
        <f t="shared" si="108"/>
        <v>45</v>
      </c>
      <c r="I1765" s="7" t="str">
        <f t="shared" si="109"/>
        <v>Sul</v>
      </c>
      <c r="J1765" s="7" t="str">
        <f t="shared" si="110"/>
        <v>SP</v>
      </c>
      <c r="K1765" t="str">
        <f t="shared" si="111"/>
        <v>11</v>
      </c>
    </row>
    <row r="1766" spans="1:11">
      <c r="A1766" s="11">
        <v>1765</v>
      </c>
      <c r="B1766" s="7" t="s">
        <v>160</v>
      </c>
      <c r="C1766" s="7">
        <v>41976740041</v>
      </c>
      <c r="D1766" s="7">
        <v>1</v>
      </c>
      <c r="E1766" s="12">
        <v>44554</v>
      </c>
      <c r="F1766" s="7" t="s">
        <v>23</v>
      </c>
      <c r="G1766" s="7" t="s">
        <v>12</v>
      </c>
      <c r="H1766" s="13">
        <f t="shared" si="108"/>
        <v>90</v>
      </c>
      <c r="I1766" s="7" t="str">
        <f t="shared" si="109"/>
        <v>Sul</v>
      </c>
      <c r="J1766" s="7" t="str">
        <f t="shared" si="110"/>
        <v>PR</v>
      </c>
      <c r="K1766" t="str">
        <f t="shared" si="111"/>
        <v>41</v>
      </c>
    </row>
    <row r="1767" spans="1:11">
      <c r="A1767" s="11">
        <v>1766</v>
      </c>
      <c r="B1767" s="7" t="s">
        <v>169</v>
      </c>
      <c r="C1767" s="7">
        <v>79988537976</v>
      </c>
      <c r="D1767" s="7">
        <v>5</v>
      </c>
      <c r="E1767" s="12">
        <v>44555</v>
      </c>
      <c r="F1767" s="7" t="s">
        <v>18</v>
      </c>
      <c r="G1767" s="7" t="s">
        <v>19</v>
      </c>
      <c r="H1767" s="13">
        <f t="shared" si="108"/>
        <v>225</v>
      </c>
      <c r="I1767" s="7" t="str">
        <f t="shared" si="109"/>
        <v>Norte</v>
      </c>
      <c r="J1767" s="7" t="str">
        <f t="shared" si="110"/>
        <v>SE</v>
      </c>
      <c r="K1767" t="str">
        <f t="shared" si="111"/>
        <v>79</v>
      </c>
    </row>
    <row r="1768" spans="1:11">
      <c r="A1768" s="11">
        <v>1767</v>
      </c>
      <c r="B1768" s="7" t="s">
        <v>256</v>
      </c>
      <c r="C1768" s="7">
        <v>11987619056</v>
      </c>
      <c r="D1768" s="7">
        <v>2</v>
      </c>
      <c r="E1768" s="12">
        <v>44555</v>
      </c>
      <c r="F1768" s="7" t="s">
        <v>14</v>
      </c>
      <c r="G1768" s="7" t="s">
        <v>21</v>
      </c>
      <c r="H1768" s="13">
        <f t="shared" si="108"/>
        <v>162</v>
      </c>
      <c r="I1768" s="7" t="str">
        <f t="shared" si="109"/>
        <v>Norte</v>
      </c>
      <c r="J1768" s="7" t="str">
        <f t="shared" si="110"/>
        <v>SP</v>
      </c>
      <c r="K1768" t="str">
        <f t="shared" si="111"/>
        <v>11</v>
      </c>
    </row>
    <row r="1769" spans="1:11">
      <c r="A1769" s="11">
        <v>1768</v>
      </c>
      <c r="B1769" s="7" t="s">
        <v>264</v>
      </c>
      <c r="C1769" s="7">
        <v>21976707652</v>
      </c>
      <c r="D1769" s="7">
        <v>5</v>
      </c>
      <c r="E1769" s="12">
        <v>44555</v>
      </c>
      <c r="F1769" s="7" t="s">
        <v>27</v>
      </c>
      <c r="G1769" s="7" t="s">
        <v>19</v>
      </c>
      <c r="H1769" s="13">
        <f t="shared" si="108"/>
        <v>450</v>
      </c>
      <c r="I1769" s="7" t="str">
        <f t="shared" si="109"/>
        <v>Norte</v>
      </c>
      <c r="J1769" s="7" t="str">
        <f t="shared" si="110"/>
        <v>RJ</v>
      </c>
      <c r="K1769" t="str">
        <f t="shared" si="111"/>
        <v>21</v>
      </c>
    </row>
    <row r="1770" spans="1:11">
      <c r="A1770" s="11">
        <v>1769</v>
      </c>
      <c r="B1770" s="7" t="s">
        <v>268</v>
      </c>
      <c r="C1770" s="7">
        <v>16981563080</v>
      </c>
      <c r="D1770" s="7">
        <v>2</v>
      </c>
      <c r="E1770" s="12">
        <v>44555</v>
      </c>
      <c r="F1770" s="7" t="s">
        <v>55</v>
      </c>
      <c r="G1770" s="7" t="s">
        <v>19</v>
      </c>
      <c r="H1770" s="13">
        <f t="shared" si="108"/>
        <v>45</v>
      </c>
      <c r="I1770" s="7" t="str">
        <f t="shared" si="109"/>
        <v>Norte</v>
      </c>
      <c r="J1770" s="7" t="str">
        <f t="shared" si="110"/>
        <v>SP</v>
      </c>
      <c r="K1770" t="str">
        <f t="shared" si="111"/>
        <v>16</v>
      </c>
    </row>
    <row r="1771" spans="1:11">
      <c r="A1771" s="11">
        <v>1770</v>
      </c>
      <c r="B1771" s="7" t="s">
        <v>238</v>
      </c>
      <c r="C1771" s="7">
        <v>61970140806</v>
      </c>
      <c r="D1771" s="7">
        <v>5</v>
      </c>
      <c r="E1771" s="12">
        <v>44555</v>
      </c>
      <c r="F1771" s="7" t="s">
        <v>40</v>
      </c>
      <c r="G1771" s="7" t="s">
        <v>19</v>
      </c>
      <c r="H1771" s="13">
        <f t="shared" si="108"/>
        <v>360</v>
      </c>
      <c r="I1771" s="7" t="str">
        <f t="shared" si="109"/>
        <v>Sul</v>
      </c>
      <c r="J1771" s="7" t="str">
        <f t="shared" si="110"/>
        <v>DF</v>
      </c>
      <c r="K1771" t="str">
        <f t="shared" si="111"/>
        <v>61</v>
      </c>
    </row>
    <row r="1772" spans="1:11">
      <c r="A1772" s="11">
        <v>1771</v>
      </c>
      <c r="B1772" s="7" t="s">
        <v>612</v>
      </c>
      <c r="C1772" s="7">
        <v>81997719144</v>
      </c>
      <c r="D1772" s="7">
        <v>2</v>
      </c>
      <c r="E1772" s="12">
        <v>44555</v>
      </c>
      <c r="F1772" s="7" t="s">
        <v>16</v>
      </c>
      <c r="G1772" s="7" t="s">
        <v>19</v>
      </c>
      <c r="H1772" s="13">
        <f t="shared" si="108"/>
        <v>216</v>
      </c>
      <c r="I1772" s="7" t="str">
        <f t="shared" si="109"/>
        <v>Norte</v>
      </c>
      <c r="J1772" s="7" t="str">
        <f t="shared" si="110"/>
        <v>PE</v>
      </c>
      <c r="K1772" t="str">
        <f t="shared" si="111"/>
        <v>81</v>
      </c>
    </row>
    <row r="1773" spans="1:11">
      <c r="A1773" s="11">
        <v>1772</v>
      </c>
      <c r="B1773" s="7" t="s">
        <v>613</v>
      </c>
      <c r="C1773" s="7">
        <v>68992574454</v>
      </c>
      <c r="D1773" s="7">
        <v>1</v>
      </c>
      <c r="E1773" s="12">
        <v>44556</v>
      </c>
      <c r="F1773" s="7" t="s">
        <v>18</v>
      </c>
      <c r="G1773" s="7" t="s">
        <v>12</v>
      </c>
      <c r="H1773" s="13">
        <f t="shared" si="108"/>
        <v>50</v>
      </c>
      <c r="I1773" s="7" t="str">
        <f t="shared" si="109"/>
        <v>Norte</v>
      </c>
      <c r="J1773" s="7" t="str">
        <f t="shared" si="110"/>
        <v>AC</v>
      </c>
      <c r="K1773" t="str">
        <f t="shared" si="111"/>
        <v>68</v>
      </c>
    </row>
    <row r="1774" spans="1:11">
      <c r="A1774" s="11">
        <v>1773</v>
      </c>
      <c r="B1774" s="7" t="s">
        <v>57</v>
      </c>
      <c r="C1774" s="7">
        <v>51969083049</v>
      </c>
      <c r="D1774" s="7">
        <v>6</v>
      </c>
      <c r="E1774" s="12">
        <v>44556</v>
      </c>
      <c r="F1774" s="7" t="s">
        <v>16</v>
      </c>
      <c r="G1774" s="7" t="s">
        <v>30</v>
      </c>
      <c r="H1774" s="13">
        <f t="shared" si="108"/>
        <v>648</v>
      </c>
      <c r="I1774" s="7" t="str">
        <f t="shared" si="109"/>
        <v>Norte</v>
      </c>
      <c r="J1774" s="7" t="str">
        <f t="shared" si="110"/>
        <v>RS</v>
      </c>
      <c r="K1774" t="str">
        <f t="shared" si="111"/>
        <v>51</v>
      </c>
    </row>
    <row r="1775" spans="1:11">
      <c r="A1775" s="11">
        <v>1774</v>
      </c>
      <c r="B1775" s="7" t="s">
        <v>99</v>
      </c>
      <c r="C1775" s="7">
        <v>41981902214</v>
      </c>
      <c r="D1775" s="7">
        <v>10</v>
      </c>
      <c r="E1775" s="12">
        <v>44556</v>
      </c>
      <c r="F1775" s="7" t="s">
        <v>18</v>
      </c>
      <c r="G1775" s="7" t="s">
        <v>19</v>
      </c>
      <c r="H1775" s="13">
        <f t="shared" si="108"/>
        <v>450</v>
      </c>
      <c r="I1775" s="7" t="str">
        <f t="shared" si="109"/>
        <v>Norte</v>
      </c>
      <c r="J1775" s="7" t="str">
        <f t="shared" si="110"/>
        <v>PR</v>
      </c>
      <c r="K1775" t="str">
        <f t="shared" si="111"/>
        <v>41</v>
      </c>
    </row>
    <row r="1776" spans="1:11">
      <c r="A1776" s="11">
        <v>1775</v>
      </c>
      <c r="B1776" s="7" t="s">
        <v>253</v>
      </c>
      <c r="C1776" s="7">
        <v>81966337595</v>
      </c>
      <c r="D1776" s="7">
        <v>6</v>
      </c>
      <c r="E1776" s="12">
        <v>44556</v>
      </c>
      <c r="F1776" s="7" t="s">
        <v>36</v>
      </c>
      <c r="G1776" s="7" t="s">
        <v>30</v>
      </c>
      <c r="H1776" s="13">
        <f t="shared" si="108"/>
        <v>135</v>
      </c>
      <c r="I1776" s="7" t="str">
        <f t="shared" si="109"/>
        <v>Norte</v>
      </c>
      <c r="J1776" s="7" t="str">
        <f t="shared" si="110"/>
        <v>PE</v>
      </c>
      <c r="K1776" t="str">
        <f t="shared" si="111"/>
        <v>81</v>
      </c>
    </row>
    <row r="1777" spans="1:11">
      <c r="A1777" s="11">
        <v>1776</v>
      </c>
      <c r="B1777" s="7" t="s">
        <v>12</v>
      </c>
      <c r="C1777" s="7">
        <v>71967336656</v>
      </c>
      <c r="D1777" s="7">
        <v>5</v>
      </c>
      <c r="E1777" s="12">
        <v>44556</v>
      </c>
      <c r="F1777" s="7" t="s">
        <v>16</v>
      </c>
      <c r="G1777" s="7" t="s">
        <v>12</v>
      </c>
      <c r="H1777" s="13">
        <f t="shared" si="108"/>
        <v>540</v>
      </c>
      <c r="I1777" s="7" t="str">
        <f t="shared" si="109"/>
        <v>Norte</v>
      </c>
      <c r="J1777" s="7" t="str">
        <f t="shared" si="110"/>
        <v>BA</v>
      </c>
      <c r="K1777" t="str">
        <f t="shared" si="111"/>
        <v>71</v>
      </c>
    </row>
    <row r="1778" spans="1:11">
      <c r="A1778" s="11">
        <v>1777</v>
      </c>
      <c r="B1778" s="7" t="s">
        <v>106</v>
      </c>
      <c r="C1778" s="7">
        <v>91987660336</v>
      </c>
      <c r="D1778" s="7">
        <v>6</v>
      </c>
      <c r="E1778" s="12">
        <v>44557</v>
      </c>
      <c r="F1778" s="7" t="s">
        <v>11</v>
      </c>
      <c r="G1778" s="7" t="s">
        <v>30</v>
      </c>
      <c r="H1778" s="13">
        <f t="shared" si="108"/>
        <v>135</v>
      </c>
      <c r="I1778" s="7" t="str">
        <f t="shared" si="109"/>
        <v>Sul</v>
      </c>
      <c r="J1778" s="7" t="str">
        <f t="shared" si="110"/>
        <v>PA</v>
      </c>
      <c r="K1778" t="str">
        <f t="shared" si="111"/>
        <v>91</v>
      </c>
    </row>
    <row r="1779" spans="1:11">
      <c r="A1779" s="11">
        <v>1778</v>
      </c>
      <c r="B1779" s="7" t="s">
        <v>84</v>
      </c>
      <c r="C1779" s="7">
        <v>81970143990</v>
      </c>
      <c r="D1779" s="7">
        <v>1</v>
      </c>
      <c r="E1779" s="12">
        <v>44557</v>
      </c>
      <c r="F1779" s="7" t="s">
        <v>18</v>
      </c>
      <c r="G1779" s="7" t="s">
        <v>12</v>
      </c>
      <c r="H1779" s="13">
        <f t="shared" si="108"/>
        <v>50</v>
      </c>
      <c r="I1779" s="7" t="str">
        <f t="shared" si="109"/>
        <v>Norte</v>
      </c>
      <c r="J1779" s="7" t="str">
        <f t="shared" si="110"/>
        <v>PE</v>
      </c>
      <c r="K1779" t="str">
        <f t="shared" si="111"/>
        <v>81</v>
      </c>
    </row>
    <row r="1780" spans="1:11">
      <c r="A1780" s="11">
        <v>1779</v>
      </c>
      <c r="B1780" s="7" t="s">
        <v>220</v>
      </c>
      <c r="C1780" s="7">
        <v>71973959554</v>
      </c>
      <c r="D1780" s="7">
        <v>4</v>
      </c>
      <c r="E1780" s="12">
        <v>44557</v>
      </c>
      <c r="F1780" s="7" t="s">
        <v>53</v>
      </c>
      <c r="G1780" s="7" t="s">
        <v>30</v>
      </c>
      <c r="H1780" s="13">
        <f t="shared" si="108"/>
        <v>90</v>
      </c>
      <c r="I1780" s="7" t="str">
        <f t="shared" si="109"/>
        <v>Norte</v>
      </c>
      <c r="J1780" s="7" t="str">
        <f t="shared" si="110"/>
        <v>BA</v>
      </c>
      <c r="K1780" t="str">
        <f t="shared" si="111"/>
        <v>71</v>
      </c>
    </row>
    <row r="1781" spans="1:11">
      <c r="A1781" s="11">
        <v>1780</v>
      </c>
      <c r="B1781" s="7" t="s">
        <v>20</v>
      </c>
      <c r="C1781" s="7">
        <v>31993211670</v>
      </c>
      <c r="D1781" s="7">
        <v>6</v>
      </c>
      <c r="E1781" s="12">
        <v>44557</v>
      </c>
      <c r="F1781" s="7" t="s">
        <v>38</v>
      </c>
      <c r="G1781" s="7" t="s">
        <v>21</v>
      </c>
      <c r="H1781" s="13">
        <f t="shared" si="108"/>
        <v>270</v>
      </c>
      <c r="I1781" s="7" t="str">
        <f t="shared" si="109"/>
        <v>Sul</v>
      </c>
      <c r="J1781" s="7" t="str">
        <f t="shared" si="110"/>
        <v>MG</v>
      </c>
      <c r="K1781" t="str">
        <f t="shared" si="111"/>
        <v>31</v>
      </c>
    </row>
    <row r="1782" spans="1:11">
      <c r="A1782" s="11">
        <v>1781</v>
      </c>
      <c r="B1782" s="7" t="s">
        <v>316</v>
      </c>
      <c r="C1782" s="7">
        <v>11951570710</v>
      </c>
      <c r="D1782" s="7">
        <v>4</v>
      </c>
      <c r="E1782" s="12">
        <v>44557</v>
      </c>
      <c r="F1782" s="7" t="s">
        <v>11</v>
      </c>
      <c r="G1782" s="7" t="s">
        <v>19</v>
      </c>
      <c r="H1782" s="13">
        <f t="shared" si="108"/>
        <v>90</v>
      </c>
      <c r="I1782" s="7" t="str">
        <f t="shared" si="109"/>
        <v>Sul</v>
      </c>
      <c r="J1782" s="7" t="str">
        <f t="shared" si="110"/>
        <v>SP</v>
      </c>
      <c r="K1782" t="str">
        <f t="shared" si="111"/>
        <v>11</v>
      </c>
    </row>
    <row r="1783" spans="1:11">
      <c r="A1783" s="11">
        <v>1782</v>
      </c>
      <c r="B1783" s="7" t="s">
        <v>507</v>
      </c>
      <c r="C1783" s="7">
        <v>18997435972</v>
      </c>
      <c r="D1783" s="7">
        <v>3</v>
      </c>
      <c r="E1783" s="12">
        <v>44557</v>
      </c>
      <c r="F1783" s="7" t="s">
        <v>63</v>
      </c>
      <c r="G1783" s="7" t="s">
        <v>21</v>
      </c>
      <c r="H1783" s="13">
        <f t="shared" si="108"/>
        <v>270</v>
      </c>
      <c r="I1783" s="7" t="str">
        <f t="shared" si="109"/>
        <v>Sul</v>
      </c>
      <c r="J1783" s="7" t="str">
        <f t="shared" si="110"/>
        <v>SP</v>
      </c>
      <c r="K1783" t="str">
        <f t="shared" si="111"/>
        <v>18</v>
      </c>
    </row>
    <row r="1784" spans="1:11">
      <c r="A1784" s="11">
        <v>1783</v>
      </c>
      <c r="B1784" s="7" t="s">
        <v>80</v>
      </c>
      <c r="C1784" s="7">
        <v>21972110807</v>
      </c>
      <c r="D1784" s="7">
        <v>4</v>
      </c>
      <c r="E1784" s="12">
        <v>44557</v>
      </c>
      <c r="F1784" s="7" t="s">
        <v>27</v>
      </c>
      <c r="G1784" s="7" t="s">
        <v>30</v>
      </c>
      <c r="H1784" s="13">
        <f t="shared" si="108"/>
        <v>360</v>
      </c>
      <c r="I1784" s="7" t="str">
        <f t="shared" si="109"/>
        <v>Norte</v>
      </c>
      <c r="J1784" s="7" t="str">
        <f t="shared" si="110"/>
        <v>RJ</v>
      </c>
      <c r="K1784" t="str">
        <f t="shared" si="111"/>
        <v>21</v>
      </c>
    </row>
    <row r="1785" spans="1:11">
      <c r="A1785" s="11">
        <v>1784</v>
      </c>
      <c r="B1785" s="7" t="s">
        <v>67</v>
      </c>
      <c r="C1785" s="7">
        <v>11994835890</v>
      </c>
      <c r="D1785" s="7">
        <v>3</v>
      </c>
      <c r="E1785" s="12">
        <v>44558</v>
      </c>
      <c r="F1785" s="7" t="s">
        <v>16</v>
      </c>
      <c r="G1785" s="7" t="s">
        <v>12</v>
      </c>
      <c r="H1785" s="13">
        <f t="shared" si="108"/>
        <v>324</v>
      </c>
      <c r="I1785" s="7" t="str">
        <f t="shared" si="109"/>
        <v>Norte</v>
      </c>
      <c r="J1785" s="7" t="str">
        <f t="shared" si="110"/>
        <v>SP</v>
      </c>
      <c r="K1785" t="str">
        <f t="shared" si="111"/>
        <v>11</v>
      </c>
    </row>
    <row r="1786" spans="1:11">
      <c r="A1786" s="11">
        <v>1785</v>
      </c>
      <c r="B1786" s="7" t="s">
        <v>70</v>
      </c>
      <c r="C1786" s="7">
        <v>91982203821</v>
      </c>
      <c r="D1786" s="7">
        <v>4</v>
      </c>
      <c r="E1786" s="12">
        <v>44558</v>
      </c>
      <c r="F1786" s="7" t="s">
        <v>14</v>
      </c>
      <c r="G1786" s="7" t="s">
        <v>28</v>
      </c>
      <c r="H1786" s="13">
        <f t="shared" si="108"/>
        <v>324</v>
      </c>
      <c r="I1786" s="7" t="str">
        <f t="shared" si="109"/>
        <v>Norte</v>
      </c>
      <c r="J1786" s="7" t="str">
        <f t="shared" si="110"/>
        <v>PA</v>
      </c>
      <c r="K1786" t="str">
        <f t="shared" si="111"/>
        <v>91</v>
      </c>
    </row>
    <row r="1787" spans="1:11">
      <c r="A1787" s="11">
        <v>1786</v>
      </c>
      <c r="B1787" s="7" t="s">
        <v>46</v>
      </c>
      <c r="C1787" s="7">
        <v>91981053229</v>
      </c>
      <c r="D1787" s="7">
        <v>6</v>
      </c>
      <c r="E1787" s="12">
        <v>44558</v>
      </c>
      <c r="F1787" s="7" t="s">
        <v>63</v>
      </c>
      <c r="G1787" s="7" t="s">
        <v>34</v>
      </c>
      <c r="H1787" s="13">
        <f t="shared" si="108"/>
        <v>540</v>
      </c>
      <c r="I1787" s="7" t="str">
        <f t="shared" si="109"/>
        <v>Sul</v>
      </c>
      <c r="J1787" s="7" t="str">
        <f t="shared" si="110"/>
        <v>PA</v>
      </c>
      <c r="K1787" t="str">
        <f t="shared" si="111"/>
        <v>91</v>
      </c>
    </row>
    <row r="1788" spans="1:11">
      <c r="A1788" s="11">
        <v>1787</v>
      </c>
      <c r="B1788" s="7" t="s">
        <v>57</v>
      </c>
      <c r="C1788" s="7">
        <v>11991916121</v>
      </c>
      <c r="D1788" s="7">
        <v>3</v>
      </c>
      <c r="E1788" s="12">
        <v>44559</v>
      </c>
      <c r="F1788" s="7" t="s">
        <v>11</v>
      </c>
      <c r="G1788" s="7" t="s">
        <v>12</v>
      </c>
      <c r="H1788" s="13">
        <f t="shared" si="108"/>
        <v>67.5</v>
      </c>
      <c r="I1788" s="7" t="str">
        <f t="shared" si="109"/>
        <v>Sul</v>
      </c>
      <c r="J1788" s="7" t="str">
        <f t="shared" si="110"/>
        <v>SP</v>
      </c>
      <c r="K1788" t="str">
        <f t="shared" si="111"/>
        <v>11</v>
      </c>
    </row>
    <row r="1789" spans="1:11">
      <c r="A1789" s="11">
        <v>1788</v>
      </c>
      <c r="B1789" s="7" t="s">
        <v>62</v>
      </c>
      <c r="C1789" s="7">
        <v>85994368085</v>
      </c>
      <c r="D1789" s="7">
        <v>2</v>
      </c>
      <c r="E1789" s="12">
        <v>44559</v>
      </c>
      <c r="F1789" s="7" t="s">
        <v>11</v>
      </c>
      <c r="G1789" s="7" t="s">
        <v>12</v>
      </c>
      <c r="H1789" s="13">
        <f t="shared" si="108"/>
        <v>45</v>
      </c>
      <c r="I1789" s="7" t="str">
        <f t="shared" si="109"/>
        <v>Sul</v>
      </c>
      <c r="J1789" s="7" t="str">
        <f t="shared" si="110"/>
        <v>CE</v>
      </c>
      <c r="K1789" t="str">
        <f t="shared" si="111"/>
        <v>85</v>
      </c>
    </row>
    <row r="1790" spans="1:11">
      <c r="A1790" s="11">
        <v>1789</v>
      </c>
      <c r="B1790" s="7" t="s">
        <v>12</v>
      </c>
      <c r="C1790" s="7">
        <v>51972620756</v>
      </c>
      <c r="D1790" s="7">
        <v>5</v>
      </c>
      <c r="E1790" s="12">
        <v>44559</v>
      </c>
      <c r="F1790" s="7" t="s">
        <v>14</v>
      </c>
      <c r="G1790" s="7" t="s">
        <v>12</v>
      </c>
      <c r="H1790" s="13">
        <f t="shared" si="108"/>
        <v>405</v>
      </c>
      <c r="I1790" s="7" t="str">
        <f t="shared" si="109"/>
        <v>Norte</v>
      </c>
      <c r="J1790" s="7" t="str">
        <f t="shared" si="110"/>
        <v>RS</v>
      </c>
      <c r="K1790" t="str">
        <f t="shared" si="111"/>
        <v>51</v>
      </c>
    </row>
    <row r="1791" spans="1:11">
      <c r="A1791" s="11">
        <v>1790</v>
      </c>
      <c r="B1791" s="7" t="s">
        <v>577</v>
      </c>
      <c r="C1791" s="7">
        <v>43996505254</v>
      </c>
      <c r="D1791" s="7">
        <v>6</v>
      </c>
      <c r="E1791" s="12">
        <v>44559</v>
      </c>
      <c r="F1791" s="7" t="s">
        <v>25</v>
      </c>
      <c r="G1791" s="7" t="s">
        <v>28</v>
      </c>
      <c r="H1791" s="13">
        <f t="shared" si="108"/>
        <v>189</v>
      </c>
      <c r="I1791" s="7" t="str">
        <f t="shared" si="109"/>
        <v>Norte</v>
      </c>
      <c r="J1791" s="7" t="str">
        <f t="shared" si="110"/>
        <v>PR</v>
      </c>
      <c r="K1791" t="str">
        <f t="shared" si="111"/>
        <v>43</v>
      </c>
    </row>
    <row r="1792" spans="1:11">
      <c r="A1792" s="11">
        <v>1791</v>
      </c>
      <c r="B1792" s="7" t="s">
        <v>217</v>
      </c>
      <c r="C1792" s="7">
        <v>31984714823</v>
      </c>
      <c r="D1792" s="7">
        <v>5</v>
      </c>
      <c r="E1792" s="12">
        <v>44559</v>
      </c>
      <c r="F1792" s="7" t="s">
        <v>53</v>
      </c>
      <c r="G1792" s="7" t="s">
        <v>34</v>
      </c>
      <c r="H1792" s="13">
        <f t="shared" si="108"/>
        <v>112.5</v>
      </c>
      <c r="I1792" s="7" t="str">
        <f t="shared" si="109"/>
        <v>Norte</v>
      </c>
      <c r="J1792" s="7" t="str">
        <f t="shared" si="110"/>
        <v>MG</v>
      </c>
      <c r="K1792" t="str">
        <f t="shared" si="111"/>
        <v>31</v>
      </c>
    </row>
    <row r="1793" spans="1:11">
      <c r="A1793" s="11">
        <v>1792</v>
      </c>
      <c r="B1793" s="7" t="s">
        <v>306</v>
      </c>
      <c r="C1793" s="7">
        <v>11972926519</v>
      </c>
      <c r="D1793" s="7">
        <v>2</v>
      </c>
      <c r="E1793" s="12">
        <v>44559</v>
      </c>
      <c r="F1793" s="7" t="s">
        <v>38</v>
      </c>
      <c r="G1793" s="7" t="s">
        <v>34</v>
      </c>
      <c r="H1793" s="13">
        <f t="shared" si="108"/>
        <v>90</v>
      </c>
      <c r="I1793" s="7" t="str">
        <f t="shared" si="109"/>
        <v>Sul</v>
      </c>
      <c r="J1793" s="7" t="str">
        <f t="shared" si="110"/>
        <v>SP</v>
      </c>
      <c r="K1793" t="str">
        <f t="shared" si="111"/>
        <v>11</v>
      </c>
    </row>
    <row r="1794" spans="1:11">
      <c r="A1794" s="11">
        <v>1793</v>
      </c>
      <c r="B1794" s="7" t="s">
        <v>216</v>
      </c>
      <c r="C1794" s="7">
        <v>31992066255</v>
      </c>
      <c r="D1794" s="7">
        <v>2</v>
      </c>
      <c r="E1794" s="12">
        <v>44559</v>
      </c>
      <c r="F1794" s="7" t="s">
        <v>63</v>
      </c>
      <c r="G1794" s="7" t="s">
        <v>30</v>
      </c>
      <c r="H1794" s="13">
        <f t="shared" ref="H1794:H1805" si="112">D1794*VLOOKUP(F1794,tabela_passeio,3,FALSE)*IF(D1794&gt;1,90%,100%)</f>
        <v>180</v>
      </c>
      <c r="I1794" s="7" t="str">
        <f t="shared" ref="I1794:I1805" si="113">VLOOKUP(F1794,tabela_passeio,2,FALSE)</f>
        <v>Sul</v>
      </c>
      <c r="J1794" s="7" t="str">
        <f t="shared" ref="J1794:J1805" si="114">VLOOKUP(LEFT(C1794,2)*1,tabela_DDD,3,FALSE)</f>
        <v>MG</v>
      </c>
      <c r="K1794" t="str">
        <f t="shared" si="111"/>
        <v>31</v>
      </c>
    </row>
    <row r="1795" spans="1:11">
      <c r="A1795" s="11">
        <v>1794</v>
      </c>
      <c r="B1795" s="7" t="s">
        <v>136</v>
      </c>
      <c r="C1795" s="7">
        <v>19994944573</v>
      </c>
      <c r="D1795" s="7">
        <v>4</v>
      </c>
      <c r="E1795" s="12">
        <v>44559</v>
      </c>
      <c r="F1795" s="7" t="s">
        <v>36</v>
      </c>
      <c r="G1795" s="7" t="s">
        <v>12</v>
      </c>
      <c r="H1795" s="13">
        <f t="shared" si="112"/>
        <v>90</v>
      </c>
      <c r="I1795" s="7" t="str">
        <f t="shared" si="113"/>
        <v>Norte</v>
      </c>
      <c r="J1795" s="7" t="str">
        <f t="shared" si="114"/>
        <v>SP</v>
      </c>
      <c r="K1795" t="str">
        <f t="shared" ref="K1795:K1805" si="115">LEFT(C1795,2)</f>
        <v>19</v>
      </c>
    </row>
    <row r="1796" spans="1:11">
      <c r="A1796" s="11">
        <v>1795</v>
      </c>
      <c r="B1796" s="7" t="s">
        <v>426</v>
      </c>
      <c r="C1796" s="7">
        <v>11984124941</v>
      </c>
      <c r="D1796" s="7">
        <v>5</v>
      </c>
      <c r="E1796" s="12">
        <v>44559</v>
      </c>
      <c r="F1796" s="7" t="s">
        <v>63</v>
      </c>
      <c r="G1796" s="7" t="s">
        <v>34</v>
      </c>
      <c r="H1796" s="13">
        <f t="shared" si="112"/>
        <v>450</v>
      </c>
      <c r="I1796" s="7" t="str">
        <f t="shared" si="113"/>
        <v>Sul</v>
      </c>
      <c r="J1796" s="7" t="str">
        <f t="shared" si="114"/>
        <v>SP</v>
      </c>
      <c r="K1796" t="str">
        <f t="shared" si="115"/>
        <v>11</v>
      </c>
    </row>
    <row r="1797" spans="1:11">
      <c r="A1797" s="11">
        <v>1796</v>
      </c>
      <c r="B1797" s="7" t="s">
        <v>237</v>
      </c>
      <c r="C1797" s="7">
        <v>21996435050</v>
      </c>
      <c r="D1797" s="7">
        <v>4</v>
      </c>
      <c r="E1797" s="12">
        <v>44559</v>
      </c>
      <c r="F1797" s="7" t="s">
        <v>53</v>
      </c>
      <c r="G1797" s="7" t="s">
        <v>28</v>
      </c>
      <c r="H1797" s="13">
        <f t="shared" si="112"/>
        <v>90</v>
      </c>
      <c r="I1797" s="7" t="str">
        <f t="shared" si="113"/>
        <v>Norte</v>
      </c>
      <c r="J1797" s="7" t="str">
        <f t="shared" si="114"/>
        <v>RJ</v>
      </c>
      <c r="K1797" t="str">
        <f t="shared" si="115"/>
        <v>21</v>
      </c>
    </row>
    <row r="1798" spans="1:11">
      <c r="A1798" s="11">
        <v>1797</v>
      </c>
      <c r="B1798" s="7" t="s">
        <v>514</v>
      </c>
      <c r="C1798" s="7">
        <v>41992882201</v>
      </c>
      <c r="D1798" s="7">
        <v>5</v>
      </c>
      <c r="E1798" s="12">
        <v>44560</v>
      </c>
      <c r="F1798" s="7" t="s">
        <v>16</v>
      </c>
      <c r="G1798" s="7" t="s">
        <v>12</v>
      </c>
      <c r="H1798" s="13">
        <f t="shared" si="112"/>
        <v>540</v>
      </c>
      <c r="I1798" s="7" t="str">
        <f t="shared" si="113"/>
        <v>Norte</v>
      </c>
      <c r="J1798" s="7" t="str">
        <f t="shared" si="114"/>
        <v>PR</v>
      </c>
      <c r="K1798" t="str">
        <f t="shared" si="115"/>
        <v>41</v>
      </c>
    </row>
    <row r="1799" spans="1:11">
      <c r="A1799" s="11">
        <v>1798</v>
      </c>
      <c r="B1799" s="7" t="s">
        <v>614</v>
      </c>
      <c r="C1799" s="7">
        <v>11949720041</v>
      </c>
      <c r="D1799" s="7">
        <v>6</v>
      </c>
      <c r="E1799" s="12">
        <v>44560</v>
      </c>
      <c r="F1799" s="7" t="s">
        <v>18</v>
      </c>
      <c r="G1799" s="7" t="s">
        <v>19</v>
      </c>
      <c r="H1799" s="13">
        <f t="shared" si="112"/>
        <v>270</v>
      </c>
      <c r="I1799" s="7" t="str">
        <f t="shared" si="113"/>
        <v>Norte</v>
      </c>
      <c r="J1799" s="7" t="str">
        <f t="shared" si="114"/>
        <v>SP</v>
      </c>
      <c r="K1799" t="str">
        <f t="shared" si="115"/>
        <v>11</v>
      </c>
    </row>
    <row r="1800" spans="1:11">
      <c r="A1800" s="11">
        <v>1799</v>
      </c>
      <c r="B1800" s="7" t="s">
        <v>314</v>
      </c>
      <c r="C1800" s="7">
        <v>81997465867</v>
      </c>
      <c r="D1800" s="7">
        <v>3</v>
      </c>
      <c r="E1800" s="12">
        <v>44560</v>
      </c>
      <c r="F1800" s="7" t="s">
        <v>36</v>
      </c>
      <c r="G1800" s="7" t="s">
        <v>34</v>
      </c>
      <c r="H1800" s="13">
        <f t="shared" si="112"/>
        <v>67.5</v>
      </c>
      <c r="I1800" s="7" t="str">
        <f t="shared" si="113"/>
        <v>Norte</v>
      </c>
      <c r="J1800" s="7" t="str">
        <f t="shared" si="114"/>
        <v>PE</v>
      </c>
      <c r="K1800" t="str">
        <f t="shared" si="115"/>
        <v>81</v>
      </c>
    </row>
    <row r="1801" spans="1:11">
      <c r="A1801" s="11">
        <v>1800</v>
      </c>
      <c r="B1801" s="7" t="s">
        <v>56</v>
      </c>
      <c r="C1801" s="7">
        <v>31979201651</v>
      </c>
      <c r="D1801" s="7">
        <v>3</v>
      </c>
      <c r="E1801" s="12">
        <v>44560</v>
      </c>
      <c r="F1801" s="7" t="s">
        <v>44</v>
      </c>
      <c r="G1801" s="7" t="s">
        <v>21</v>
      </c>
      <c r="H1801" s="13">
        <f t="shared" si="112"/>
        <v>135</v>
      </c>
      <c r="I1801" s="7" t="str">
        <f t="shared" si="113"/>
        <v>Sul</v>
      </c>
      <c r="J1801" s="7" t="str">
        <f t="shared" si="114"/>
        <v>MG</v>
      </c>
      <c r="K1801" t="str">
        <f t="shared" si="115"/>
        <v>31</v>
      </c>
    </row>
    <row r="1802" spans="1:11">
      <c r="A1802" s="11">
        <v>1801</v>
      </c>
      <c r="B1802" s="7" t="s">
        <v>61</v>
      </c>
      <c r="C1802" s="7">
        <v>92994429926</v>
      </c>
      <c r="D1802" s="7">
        <v>4</v>
      </c>
      <c r="E1802" s="12">
        <v>44560</v>
      </c>
      <c r="F1802" s="7" t="s">
        <v>53</v>
      </c>
      <c r="G1802" s="7" t="s">
        <v>30</v>
      </c>
      <c r="H1802" s="13">
        <f t="shared" si="112"/>
        <v>90</v>
      </c>
      <c r="I1802" s="7" t="str">
        <f t="shared" si="113"/>
        <v>Norte</v>
      </c>
      <c r="J1802" s="7" t="str">
        <f t="shared" si="114"/>
        <v>AM</v>
      </c>
      <c r="K1802" t="str">
        <f t="shared" si="115"/>
        <v>92</v>
      </c>
    </row>
    <row r="1803" spans="1:11">
      <c r="A1803" s="11">
        <v>1802</v>
      </c>
      <c r="B1803" s="7" t="s">
        <v>615</v>
      </c>
      <c r="C1803" s="7">
        <v>81965529179</v>
      </c>
      <c r="D1803" s="7">
        <v>3</v>
      </c>
      <c r="E1803" s="12">
        <v>44561</v>
      </c>
      <c r="F1803" s="7" t="s">
        <v>23</v>
      </c>
      <c r="G1803" s="7" t="s">
        <v>12</v>
      </c>
      <c r="H1803" s="13">
        <f t="shared" si="112"/>
        <v>243</v>
      </c>
      <c r="I1803" s="7" t="str">
        <f t="shared" si="113"/>
        <v>Sul</v>
      </c>
      <c r="J1803" s="7" t="str">
        <f t="shared" si="114"/>
        <v>PE</v>
      </c>
      <c r="K1803" t="str">
        <f t="shared" si="115"/>
        <v>81</v>
      </c>
    </row>
    <row r="1804" spans="1:11">
      <c r="A1804" s="11">
        <v>1803</v>
      </c>
      <c r="B1804" s="7" t="s">
        <v>616</v>
      </c>
      <c r="C1804" s="7">
        <v>81981085697</v>
      </c>
      <c r="D1804" s="7">
        <v>1</v>
      </c>
      <c r="E1804" s="12">
        <v>44561</v>
      </c>
      <c r="F1804" s="7" t="s">
        <v>27</v>
      </c>
      <c r="G1804" s="7" t="s">
        <v>12</v>
      </c>
      <c r="H1804" s="13">
        <f t="shared" si="112"/>
        <v>100</v>
      </c>
      <c r="I1804" s="7" t="str">
        <f t="shared" si="113"/>
        <v>Norte</v>
      </c>
      <c r="J1804" s="7" t="str">
        <f t="shared" si="114"/>
        <v>PE</v>
      </c>
      <c r="K1804" t="str">
        <f t="shared" si="115"/>
        <v>81</v>
      </c>
    </row>
    <row r="1805" spans="1:11">
      <c r="A1805" s="11">
        <v>1804</v>
      </c>
      <c r="B1805" s="7" t="s">
        <v>617</v>
      </c>
      <c r="C1805" s="7">
        <v>21969163898</v>
      </c>
      <c r="D1805" s="7">
        <v>2</v>
      </c>
      <c r="E1805" s="12">
        <v>44561</v>
      </c>
      <c r="F1805" s="7" t="s">
        <v>14</v>
      </c>
      <c r="G1805" s="7" t="s">
        <v>34</v>
      </c>
      <c r="H1805" s="13">
        <f t="shared" si="112"/>
        <v>162</v>
      </c>
      <c r="I1805" s="7" t="str">
        <f t="shared" si="113"/>
        <v>Norte</v>
      </c>
      <c r="J1805" s="7" t="str">
        <f t="shared" si="114"/>
        <v>RJ</v>
      </c>
      <c r="K1805" t="str">
        <f t="shared" si="115"/>
        <v>21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36C2-F2ED-46C0-876C-2FBFFB5D5BA0}">
  <sheetPr>
    <tabColor theme="9" tint="0.79998168889431442"/>
  </sheetPr>
  <dimension ref="A1:D68"/>
  <sheetViews>
    <sheetView showGridLines="0" workbookViewId="0">
      <selection sqref="A1:C68"/>
    </sheetView>
  </sheetViews>
  <sheetFormatPr baseColWidth="10" defaultColWidth="8.83203125" defaultRowHeight="16"/>
  <cols>
    <col min="1" max="1" width="6.6640625" style="16" bestFit="1" customWidth="1"/>
    <col min="2" max="2" width="18.5" style="16" bestFit="1" customWidth="1"/>
    <col min="3" max="3" width="18.5" style="16" customWidth="1"/>
    <col min="4" max="4" width="101.1640625" style="16" bestFit="1" customWidth="1"/>
  </cols>
  <sheetData>
    <row r="1" spans="1:4">
      <c r="A1" s="17" t="s">
        <v>618</v>
      </c>
      <c r="B1" s="17" t="s">
        <v>9</v>
      </c>
      <c r="C1" s="17" t="s">
        <v>619</v>
      </c>
      <c r="D1" s="17" t="s">
        <v>620</v>
      </c>
    </row>
    <row r="2" spans="1:4">
      <c r="A2" s="16">
        <v>11</v>
      </c>
      <c r="B2" s="16" t="s">
        <v>621</v>
      </c>
      <c r="C2" s="16" t="s">
        <v>622</v>
      </c>
      <c r="D2" s="16" t="s">
        <v>623</v>
      </c>
    </row>
    <row r="3" spans="1:4">
      <c r="A3" s="16">
        <v>12</v>
      </c>
      <c r="B3" s="16" t="s">
        <v>621</v>
      </c>
      <c r="C3" s="16" t="s">
        <v>622</v>
      </c>
      <c r="D3" s="16" t="s">
        <v>624</v>
      </c>
    </row>
    <row r="4" spans="1:4">
      <c r="A4" s="16">
        <v>13</v>
      </c>
      <c r="B4" s="16" t="s">
        <v>621</v>
      </c>
      <c r="C4" s="16" t="s">
        <v>622</v>
      </c>
      <c r="D4" s="16" t="s">
        <v>625</v>
      </c>
    </row>
    <row r="5" spans="1:4">
      <c r="A5" s="16">
        <v>14</v>
      </c>
      <c r="B5" s="16" t="s">
        <v>621</v>
      </c>
      <c r="C5" s="16" t="s">
        <v>622</v>
      </c>
      <c r="D5" s="16" t="s">
        <v>626</v>
      </c>
    </row>
    <row r="6" spans="1:4">
      <c r="A6" s="16">
        <v>15</v>
      </c>
      <c r="B6" s="16" t="s">
        <v>621</v>
      </c>
      <c r="C6" s="16" t="s">
        <v>622</v>
      </c>
      <c r="D6" s="16" t="s">
        <v>627</v>
      </c>
    </row>
    <row r="7" spans="1:4">
      <c r="A7" s="16">
        <v>16</v>
      </c>
      <c r="B7" s="16" t="s">
        <v>621</v>
      </c>
      <c r="C7" s="16" t="s">
        <v>622</v>
      </c>
      <c r="D7" s="16" t="s">
        <v>628</v>
      </c>
    </row>
    <row r="8" spans="1:4">
      <c r="A8" s="16">
        <v>17</v>
      </c>
      <c r="B8" s="16" t="s">
        <v>621</v>
      </c>
      <c r="C8" s="16" t="s">
        <v>622</v>
      </c>
      <c r="D8" s="16" t="s">
        <v>629</v>
      </c>
    </row>
    <row r="9" spans="1:4">
      <c r="A9" s="16">
        <v>18</v>
      </c>
      <c r="B9" s="16" t="s">
        <v>621</v>
      </c>
      <c r="C9" s="16" t="s">
        <v>622</v>
      </c>
      <c r="D9" s="16" t="s">
        <v>630</v>
      </c>
    </row>
    <row r="10" spans="1:4">
      <c r="A10" s="16">
        <v>19</v>
      </c>
      <c r="B10" s="16" t="s">
        <v>621</v>
      </c>
      <c r="C10" s="16" t="s">
        <v>622</v>
      </c>
      <c r="D10" s="16" t="s">
        <v>631</v>
      </c>
    </row>
    <row r="11" spans="1:4">
      <c r="A11" s="16">
        <v>21</v>
      </c>
      <c r="B11" s="16" t="s">
        <v>632</v>
      </c>
      <c r="C11" s="16" t="s">
        <v>633</v>
      </c>
      <c r="D11" s="16" t="s">
        <v>634</v>
      </c>
    </row>
    <row r="12" spans="1:4">
      <c r="A12" s="16">
        <v>22</v>
      </c>
      <c r="B12" s="16" t="s">
        <v>632</v>
      </c>
      <c r="C12" s="16" t="s">
        <v>633</v>
      </c>
      <c r="D12" s="16" t="s">
        <v>635</v>
      </c>
    </row>
    <row r="13" spans="1:4">
      <c r="A13" s="16">
        <v>24</v>
      </c>
      <c r="B13" s="16" t="s">
        <v>632</v>
      </c>
      <c r="C13" s="16" t="s">
        <v>633</v>
      </c>
      <c r="D13" s="16" t="s">
        <v>636</v>
      </c>
    </row>
    <row r="14" spans="1:4">
      <c r="A14" s="16">
        <v>27</v>
      </c>
      <c r="B14" s="16" t="s">
        <v>637</v>
      </c>
      <c r="C14" s="16" t="s">
        <v>638</v>
      </c>
      <c r="D14" s="16" t="s">
        <v>639</v>
      </c>
    </row>
    <row r="15" spans="1:4">
      <c r="A15" s="16">
        <v>28</v>
      </c>
      <c r="B15" s="16" t="s">
        <v>637</v>
      </c>
      <c r="C15" s="16" t="s">
        <v>638</v>
      </c>
      <c r="D15" s="16" t="s">
        <v>640</v>
      </c>
    </row>
    <row r="16" spans="1:4">
      <c r="A16" s="16">
        <v>31</v>
      </c>
      <c r="B16" s="16" t="s">
        <v>641</v>
      </c>
      <c r="C16" s="16" t="s">
        <v>642</v>
      </c>
      <c r="D16" s="16" t="s">
        <v>643</v>
      </c>
    </row>
    <row r="17" spans="1:4">
      <c r="A17" s="16">
        <v>32</v>
      </c>
      <c r="B17" s="16" t="s">
        <v>641</v>
      </c>
      <c r="C17" s="16" t="s">
        <v>642</v>
      </c>
      <c r="D17" s="16" t="s">
        <v>644</v>
      </c>
    </row>
    <row r="18" spans="1:4">
      <c r="A18" s="16">
        <v>33</v>
      </c>
      <c r="B18" s="16" t="s">
        <v>641</v>
      </c>
      <c r="C18" s="16" t="s">
        <v>642</v>
      </c>
      <c r="D18" s="16" t="s">
        <v>645</v>
      </c>
    </row>
    <row r="19" spans="1:4">
      <c r="A19" s="16">
        <v>34</v>
      </c>
      <c r="B19" s="16" t="s">
        <v>641</v>
      </c>
      <c r="C19" s="16" t="s">
        <v>642</v>
      </c>
      <c r="D19" s="16" t="s">
        <v>646</v>
      </c>
    </row>
    <row r="20" spans="1:4">
      <c r="A20" s="16">
        <v>35</v>
      </c>
      <c r="B20" s="16" t="s">
        <v>641</v>
      </c>
      <c r="C20" s="16" t="s">
        <v>642</v>
      </c>
      <c r="D20" s="16" t="s">
        <v>647</v>
      </c>
    </row>
    <row r="21" spans="1:4">
      <c r="A21" s="16">
        <v>37</v>
      </c>
      <c r="B21" s="16" t="s">
        <v>641</v>
      </c>
      <c r="C21" s="16" t="s">
        <v>642</v>
      </c>
      <c r="D21" s="16" t="s">
        <v>648</v>
      </c>
    </row>
    <row r="22" spans="1:4">
      <c r="A22" s="16">
        <v>38</v>
      </c>
      <c r="B22" s="16" t="s">
        <v>641</v>
      </c>
      <c r="C22" s="16" t="s">
        <v>642</v>
      </c>
      <c r="D22" s="16" t="s">
        <v>649</v>
      </c>
    </row>
    <row r="23" spans="1:4">
      <c r="A23" s="16">
        <v>41</v>
      </c>
      <c r="B23" s="16" t="s">
        <v>650</v>
      </c>
      <c r="C23" s="16" t="s">
        <v>651</v>
      </c>
      <c r="D23" s="16" t="s">
        <v>652</v>
      </c>
    </row>
    <row r="24" spans="1:4">
      <c r="A24" s="16">
        <v>42</v>
      </c>
      <c r="B24" s="16" t="s">
        <v>650</v>
      </c>
      <c r="C24" s="16" t="s">
        <v>651</v>
      </c>
      <c r="D24" s="16" t="s">
        <v>653</v>
      </c>
    </row>
    <row r="25" spans="1:4">
      <c r="A25" s="16">
        <v>43</v>
      </c>
      <c r="B25" s="16" t="s">
        <v>650</v>
      </c>
      <c r="C25" s="16" t="s">
        <v>651</v>
      </c>
      <c r="D25" s="16" t="s">
        <v>654</v>
      </c>
    </row>
    <row r="26" spans="1:4">
      <c r="A26" s="16">
        <v>44</v>
      </c>
      <c r="B26" s="16" t="s">
        <v>650</v>
      </c>
      <c r="C26" s="16" t="s">
        <v>651</v>
      </c>
      <c r="D26" s="16" t="s">
        <v>655</v>
      </c>
    </row>
    <row r="27" spans="1:4">
      <c r="A27" s="16">
        <v>45</v>
      </c>
      <c r="B27" s="16" t="s">
        <v>650</v>
      </c>
      <c r="C27" s="16" t="s">
        <v>651</v>
      </c>
      <c r="D27" s="16" t="s">
        <v>656</v>
      </c>
    </row>
    <row r="28" spans="1:4">
      <c r="A28" s="16">
        <v>46</v>
      </c>
      <c r="B28" s="16" t="s">
        <v>650</v>
      </c>
      <c r="C28" s="16" t="s">
        <v>651</v>
      </c>
      <c r="D28" s="16" t="s">
        <v>657</v>
      </c>
    </row>
    <row r="29" spans="1:4">
      <c r="A29" s="16">
        <v>47</v>
      </c>
      <c r="B29" s="16" t="s">
        <v>658</v>
      </c>
      <c r="C29" s="16" t="s">
        <v>659</v>
      </c>
      <c r="D29" s="16" t="s">
        <v>660</v>
      </c>
    </row>
    <row r="30" spans="1:4">
      <c r="A30" s="16">
        <v>48</v>
      </c>
      <c r="B30" s="16" t="s">
        <v>658</v>
      </c>
      <c r="C30" s="16" t="s">
        <v>659</v>
      </c>
      <c r="D30" s="16" t="s">
        <v>661</v>
      </c>
    </row>
    <row r="31" spans="1:4">
      <c r="A31" s="16">
        <v>49</v>
      </c>
      <c r="B31" s="16" t="s">
        <v>658</v>
      </c>
      <c r="C31" s="16" t="s">
        <v>659</v>
      </c>
      <c r="D31" s="16" t="s">
        <v>662</v>
      </c>
    </row>
    <row r="32" spans="1:4">
      <c r="A32" s="16">
        <v>51</v>
      </c>
      <c r="B32" s="16" t="s">
        <v>663</v>
      </c>
      <c r="C32" s="16" t="s">
        <v>664</v>
      </c>
      <c r="D32" s="16" t="s">
        <v>665</v>
      </c>
    </row>
    <row r="33" spans="1:4">
      <c r="A33" s="16">
        <v>53</v>
      </c>
      <c r="B33" s="16" t="s">
        <v>663</v>
      </c>
      <c r="C33" s="16" t="s">
        <v>664</v>
      </c>
      <c r="D33" s="16" t="s">
        <v>666</v>
      </c>
    </row>
    <row r="34" spans="1:4">
      <c r="A34" s="16">
        <v>54</v>
      </c>
      <c r="B34" s="16" t="s">
        <v>663</v>
      </c>
      <c r="C34" s="16" t="s">
        <v>664</v>
      </c>
      <c r="D34" s="16" t="s">
        <v>667</v>
      </c>
    </row>
    <row r="35" spans="1:4">
      <c r="A35" s="16">
        <v>55</v>
      </c>
      <c r="B35" s="16" t="s">
        <v>663</v>
      </c>
      <c r="C35" s="16" t="s">
        <v>664</v>
      </c>
      <c r="D35" s="16" t="s">
        <v>668</v>
      </c>
    </row>
    <row r="36" spans="1:4">
      <c r="A36" s="16">
        <v>61</v>
      </c>
      <c r="B36" s="16" t="s">
        <v>669</v>
      </c>
      <c r="C36" s="16" t="s">
        <v>670</v>
      </c>
      <c r="D36" s="16" t="s">
        <v>671</v>
      </c>
    </row>
    <row r="37" spans="1:4">
      <c r="A37" s="16">
        <v>62</v>
      </c>
      <c r="B37" s="16" t="s">
        <v>672</v>
      </c>
      <c r="C37" s="16" t="s">
        <v>673</v>
      </c>
      <c r="D37" s="16" t="s">
        <v>674</v>
      </c>
    </row>
    <row r="38" spans="1:4">
      <c r="A38" s="16">
        <v>63</v>
      </c>
      <c r="B38" s="16" t="s">
        <v>675</v>
      </c>
      <c r="C38" s="16" t="s">
        <v>676</v>
      </c>
      <c r="D38" s="16" t="s">
        <v>677</v>
      </c>
    </row>
    <row r="39" spans="1:4">
      <c r="A39" s="16">
        <v>64</v>
      </c>
      <c r="B39" s="16" t="s">
        <v>672</v>
      </c>
      <c r="C39" s="16" t="s">
        <v>673</v>
      </c>
      <c r="D39" s="16" t="s">
        <v>678</v>
      </c>
    </row>
    <row r="40" spans="1:4">
      <c r="A40" s="16">
        <v>65</v>
      </c>
      <c r="B40" s="16" t="s">
        <v>679</v>
      </c>
      <c r="C40" s="16" t="s">
        <v>680</v>
      </c>
      <c r="D40" s="16" t="s">
        <v>681</v>
      </c>
    </row>
    <row r="41" spans="1:4">
      <c r="A41" s="16">
        <v>66</v>
      </c>
      <c r="B41" s="16" t="s">
        <v>679</v>
      </c>
      <c r="C41" s="16" t="s">
        <v>680</v>
      </c>
      <c r="D41" s="16" t="s">
        <v>682</v>
      </c>
    </row>
    <row r="42" spans="1:4">
      <c r="A42" s="16">
        <v>67</v>
      </c>
      <c r="B42" s="16" t="s">
        <v>683</v>
      </c>
      <c r="C42" s="16" t="s">
        <v>684</v>
      </c>
      <c r="D42" s="16" t="s">
        <v>677</v>
      </c>
    </row>
    <row r="43" spans="1:4">
      <c r="A43" s="16">
        <v>68</v>
      </c>
      <c r="B43" s="16" t="s">
        <v>685</v>
      </c>
      <c r="C43" s="16" t="s">
        <v>686</v>
      </c>
      <c r="D43" s="16" t="s">
        <v>677</v>
      </c>
    </row>
    <row r="44" spans="1:4">
      <c r="A44" s="16">
        <v>69</v>
      </c>
      <c r="B44" s="16" t="s">
        <v>687</v>
      </c>
      <c r="C44" s="16" t="s">
        <v>688</v>
      </c>
      <c r="D44" s="16" t="s">
        <v>677</v>
      </c>
    </row>
    <row r="45" spans="1:4">
      <c r="A45" s="16">
        <v>71</v>
      </c>
      <c r="B45" s="16" t="s">
        <v>689</v>
      </c>
      <c r="C45" s="16" t="s">
        <v>690</v>
      </c>
      <c r="D45" s="16" t="s">
        <v>691</v>
      </c>
    </row>
    <row r="46" spans="1:4">
      <c r="A46" s="16">
        <v>73</v>
      </c>
      <c r="B46" s="16" t="s">
        <v>689</v>
      </c>
      <c r="C46" s="16" t="s">
        <v>690</v>
      </c>
      <c r="D46" s="16" t="s">
        <v>692</v>
      </c>
    </row>
    <row r="47" spans="1:4">
      <c r="A47" s="16">
        <v>74</v>
      </c>
      <c r="B47" s="16" t="s">
        <v>689</v>
      </c>
      <c r="C47" s="16" t="s">
        <v>690</v>
      </c>
      <c r="D47" s="16" t="s">
        <v>693</v>
      </c>
    </row>
    <row r="48" spans="1:4">
      <c r="A48" s="16">
        <v>75</v>
      </c>
      <c r="B48" s="16" t="s">
        <v>689</v>
      </c>
      <c r="C48" s="16" t="s">
        <v>690</v>
      </c>
      <c r="D48" s="16" t="s">
        <v>694</v>
      </c>
    </row>
    <row r="49" spans="1:4">
      <c r="A49" s="16">
        <v>77</v>
      </c>
      <c r="B49" s="16" t="s">
        <v>689</v>
      </c>
      <c r="C49" s="16" t="s">
        <v>690</v>
      </c>
      <c r="D49" s="16" t="s">
        <v>695</v>
      </c>
    </row>
    <row r="50" spans="1:4">
      <c r="A50" s="16">
        <v>79</v>
      </c>
      <c r="B50" s="16" t="s">
        <v>696</v>
      </c>
      <c r="C50" s="16" t="s">
        <v>697</v>
      </c>
      <c r="D50" s="16" t="s">
        <v>677</v>
      </c>
    </row>
    <row r="51" spans="1:4">
      <c r="A51" s="16">
        <v>81</v>
      </c>
      <c r="B51" s="16" t="s">
        <v>698</v>
      </c>
      <c r="C51" s="16" t="s">
        <v>699</v>
      </c>
      <c r="D51" s="16" t="s">
        <v>700</v>
      </c>
    </row>
    <row r="52" spans="1:4">
      <c r="A52" s="16">
        <v>82</v>
      </c>
      <c r="B52" s="16" t="s">
        <v>701</v>
      </c>
      <c r="C52" s="16" t="s">
        <v>702</v>
      </c>
      <c r="D52" s="16" t="s">
        <v>677</v>
      </c>
    </row>
    <row r="53" spans="1:4">
      <c r="A53" s="16">
        <v>83</v>
      </c>
      <c r="B53" s="16" t="s">
        <v>703</v>
      </c>
      <c r="C53" s="16" t="s">
        <v>704</v>
      </c>
      <c r="D53" s="16" t="s">
        <v>677</v>
      </c>
    </row>
    <row r="54" spans="1:4">
      <c r="A54" s="16">
        <v>84</v>
      </c>
      <c r="B54" s="16" t="s">
        <v>705</v>
      </c>
      <c r="C54" s="16" t="s">
        <v>706</v>
      </c>
      <c r="D54" s="16" t="s">
        <v>677</v>
      </c>
    </row>
    <row r="55" spans="1:4">
      <c r="A55" s="16">
        <v>85</v>
      </c>
      <c r="B55" s="16" t="s">
        <v>707</v>
      </c>
      <c r="C55" s="16" t="s">
        <v>708</v>
      </c>
      <c r="D55" s="16" t="s">
        <v>709</v>
      </c>
    </row>
    <row r="56" spans="1:4">
      <c r="A56" s="16">
        <v>86</v>
      </c>
      <c r="B56" s="16" t="s">
        <v>710</v>
      </c>
      <c r="C56" s="16" t="s">
        <v>711</v>
      </c>
      <c r="D56" s="16" t="s">
        <v>712</v>
      </c>
    </row>
    <row r="57" spans="1:4">
      <c r="A57" s="16">
        <v>87</v>
      </c>
      <c r="B57" s="16" t="s">
        <v>698</v>
      </c>
      <c r="C57" s="16" t="s">
        <v>699</v>
      </c>
      <c r="D57" s="16" t="s">
        <v>713</v>
      </c>
    </row>
    <row r="58" spans="1:4">
      <c r="A58" s="16">
        <v>88</v>
      </c>
      <c r="B58" s="16" t="s">
        <v>707</v>
      </c>
      <c r="C58" s="16" t="s">
        <v>708</v>
      </c>
      <c r="D58" s="16" t="s">
        <v>714</v>
      </c>
    </row>
    <row r="59" spans="1:4">
      <c r="A59" s="16">
        <v>89</v>
      </c>
      <c r="B59" s="16" t="s">
        <v>710</v>
      </c>
      <c r="C59" s="16" t="s">
        <v>711</v>
      </c>
      <c r="D59" s="16" t="s">
        <v>715</v>
      </c>
    </row>
    <row r="60" spans="1:4">
      <c r="A60" s="16">
        <v>91</v>
      </c>
      <c r="B60" s="16" t="s">
        <v>716</v>
      </c>
      <c r="C60" s="16" t="s">
        <v>717</v>
      </c>
      <c r="D60" s="16" t="s">
        <v>718</v>
      </c>
    </row>
    <row r="61" spans="1:4">
      <c r="A61" s="16">
        <v>92</v>
      </c>
      <c r="B61" s="16" t="s">
        <v>719</v>
      </c>
      <c r="C61" s="16" t="s">
        <v>720</v>
      </c>
      <c r="D61" s="16" t="s">
        <v>721</v>
      </c>
    </row>
    <row r="62" spans="1:4">
      <c r="A62" s="16">
        <v>93</v>
      </c>
      <c r="B62" s="16" t="s">
        <v>716</v>
      </c>
      <c r="C62" s="16" t="s">
        <v>717</v>
      </c>
      <c r="D62" s="16" t="s">
        <v>722</v>
      </c>
    </row>
    <row r="63" spans="1:4">
      <c r="A63" s="16">
        <v>94</v>
      </c>
      <c r="B63" s="16" t="s">
        <v>716</v>
      </c>
      <c r="C63" s="16" t="s">
        <v>717</v>
      </c>
      <c r="D63" s="16" t="s">
        <v>723</v>
      </c>
    </row>
    <row r="64" spans="1:4">
      <c r="A64" s="16">
        <v>95</v>
      </c>
      <c r="B64" s="16" t="s">
        <v>724</v>
      </c>
      <c r="C64" s="16" t="s">
        <v>725</v>
      </c>
      <c r="D64" s="16" t="s">
        <v>677</v>
      </c>
    </row>
    <row r="65" spans="1:4">
      <c r="A65" s="16">
        <v>96</v>
      </c>
      <c r="B65" s="16" t="s">
        <v>726</v>
      </c>
      <c r="C65" s="16" t="s">
        <v>727</v>
      </c>
      <c r="D65" s="16" t="s">
        <v>677</v>
      </c>
    </row>
    <row r="66" spans="1:4">
      <c r="A66" s="16">
        <v>97</v>
      </c>
      <c r="B66" s="16" t="s">
        <v>719</v>
      </c>
      <c r="C66" s="16" t="s">
        <v>720</v>
      </c>
      <c r="D66" s="16" t="s">
        <v>728</v>
      </c>
    </row>
    <row r="67" spans="1:4">
      <c r="A67" s="16">
        <v>98</v>
      </c>
      <c r="B67" s="16" t="s">
        <v>729</v>
      </c>
      <c r="C67" s="16" t="s">
        <v>730</v>
      </c>
      <c r="D67" s="16" t="s">
        <v>731</v>
      </c>
    </row>
    <row r="68" spans="1:4">
      <c r="A68" s="16">
        <v>99</v>
      </c>
      <c r="B68" s="16" t="s">
        <v>729</v>
      </c>
      <c r="C68" s="16" t="s">
        <v>730</v>
      </c>
      <c r="D68" s="16" t="s">
        <v>732</v>
      </c>
    </row>
  </sheetData>
  <hyperlinks>
    <hyperlink ref="A2" r:id="rId1" tooltip="Lista de municípios de São Paulo por prefixo telefônico" display="https://pt.wikipedia.org/wiki/Lista_de_munic%C3%ADpios_de_S%C3%A3o_Paulo_por_prefixo_telef%C3%B4nico" xr:uid="{640CF911-E60C-4DA9-BF43-B639BF879F5D}"/>
    <hyperlink ref="B2" r:id="rId2" tooltip="São Paulo (estado)" display="https://pt.wikipedia.org/wiki/S%C3%A3o_Paulo_(estado)" xr:uid="{3D05D10E-2737-41C4-8733-98DC8899785A}"/>
    <hyperlink ref="A3" r:id="rId3" tooltip="Lista de municípios de São Paulo por prefixo telefônico" display="https://pt.wikipedia.org/wiki/Lista_de_munic%C3%ADpios_de_S%C3%A3o_Paulo_por_prefixo_telef%C3%B4nico" xr:uid="{027C8350-0A39-4074-AA6B-3543890919AB}"/>
    <hyperlink ref="B3" r:id="rId4" tooltip="São Paulo (estado)" display="https://pt.wikipedia.org/wiki/S%C3%A3o_Paulo_(estado)" xr:uid="{0C1EC70C-2D1F-42C0-8E22-E530E050F685}"/>
    <hyperlink ref="A4" r:id="rId5" tooltip="Lista de municípios de São Paulo por prefixo telefônico" display="https://pt.wikipedia.org/wiki/Lista_de_munic%C3%ADpios_de_S%C3%A3o_Paulo_por_prefixo_telef%C3%B4nico" xr:uid="{68021FE7-DB25-40CF-85E5-A5470824AD5D}"/>
    <hyperlink ref="B4" r:id="rId6" tooltip="São Paulo (estado)" display="https://pt.wikipedia.org/wiki/S%C3%A3o_Paulo_(estado)" xr:uid="{CCA9EB86-7619-444D-84F9-9F4DEB7CF231}"/>
    <hyperlink ref="A5" r:id="rId7" tooltip="Lista de municípios de São Paulo por prefixo telefônico" display="https://pt.wikipedia.org/wiki/Lista_de_munic%C3%ADpios_de_S%C3%A3o_Paulo_por_prefixo_telef%C3%B4nico" xr:uid="{2438CA8D-F365-41F4-B244-1D1BDDADB5E6}"/>
    <hyperlink ref="B5" r:id="rId8" tooltip="São Paulo (estado)" display="https://pt.wikipedia.org/wiki/S%C3%A3o_Paulo_(estado)" xr:uid="{19930C6E-D02F-4D7C-B84A-5F285E773947}"/>
    <hyperlink ref="A6" r:id="rId9" tooltip="Lista de municípios de São Paulo por prefixo telefônico" display="https://pt.wikipedia.org/wiki/Lista_de_munic%C3%ADpios_de_S%C3%A3o_Paulo_por_prefixo_telef%C3%B4nico" xr:uid="{C06AF8F0-D117-4868-9D26-A1F6F6D60D64}"/>
    <hyperlink ref="B6" r:id="rId10" tooltip="São Paulo (estado)" display="https://pt.wikipedia.org/wiki/S%C3%A3o_Paulo_(estado)" xr:uid="{7DB5DFE3-EBE7-4C71-AC09-48AD8D11993D}"/>
    <hyperlink ref="A7" r:id="rId11" tooltip="Lista de municípios de São Paulo por prefixo telefônico" display="https://pt.wikipedia.org/wiki/Lista_de_munic%C3%ADpios_de_S%C3%A3o_Paulo_por_prefixo_telef%C3%B4nico" xr:uid="{E77A13B3-E2CB-4D5C-B559-E05365C4F1D9}"/>
    <hyperlink ref="B7" r:id="rId12" tooltip="São Paulo (estado)" display="https://pt.wikipedia.org/wiki/S%C3%A3o_Paulo_(estado)" xr:uid="{24F9F734-0B64-4890-B8A4-FD7911C951C3}"/>
    <hyperlink ref="A8" r:id="rId13" tooltip="Lista de municípios de São Paulo por prefixo telefônico" display="https://pt.wikipedia.org/wiki/Lista_de_munic%C3%ADpios_de_S%C3%A3o_Paulo_por_prefixo_telef%C3%B4nico" xr:uid="{AC229E91-3B5F-47B8-AF42-5335F0FF26A5}"/>
    <hyperlink ref="B8" r:id="rId14" tooltip="São Paulo (estado)" display="https://pt.wikipedia.org/wiki/S%C3%A3o_Paulo_(estado)" xr:uid="{A32BA705-1AF5-487F-B64A-2BAE703F06AA}"/>
    <hyperlink ref="A9" r:id="rId15" tooltip="Lista de municípios de São Paulo por prefixo telefônico" display="https://pt.wikipedia.org/wiki/Lista_de_munic%C3%ADpios_de_S%C3%A3o_Paulo_por_prefixo_telef%C3%B4nico" xr:uid="{1E75924D-F036-4FB8-A712-7F08F9A189A8}"/>
    <hyperlink ref="B9" r:id="rId16" tooltip="São Paulo (estado)" display="https://pt.wikipedia.org/wiki/S%C3%A3o_Paulo_(estado)" xr:uid="{6F34B46A-F06D-4E7B-A98C-F2A777A87BD0}"/>
    <hyperlink ref="A10" r:id="rId17" tooltip="Lista de municípios de São Paulo por prefixo telefônico" display="https://pt.wikipedia.org/wiki/Lista_de_munic%C3%ADpios_de_S%C3%A3o_Paulo_por_prefixo_telef%C3%B4nico" xr:uid="{7B14A056-0314-4B80-8A56-47DDBC0067B8}"/>
    <hyperlink ref="B10" r:id="rId18" tooltip="São Paulo (estado)" display="https://pt.wikipedia.org/wiki/S%C3%A3o_Paulo_(estado)" xr:uid="{597E117F-41DE-4053-9BE6-EDC4BE9A54C0}"/>
    <hyperlink ref="B11" r:id="rId19" tooltip="Rio de Janeiro (estado)" display="https://pt.wikipedia.org/wiki/Rio_de_Janeiro_(estado)" xr:uid="{3435DB95-87B9-4B00-A301-2ECF352602B2}"/>
    <hyperlink ref="B12" r:id="rId20" tooltip="Rio de Janeiro (estado)" display="https://pt.wikipedia.org/wiki/Rio_de_Janeiro_(estado)" xr:uid="{925FC492-F414-4953-9B62-5D5E459B63DF}"/>
    <hyperlink ref="B13" r:id="rId21" tooltip="Rio de Janeiro (estado)" display="https://pt.wikipedia.org/wiki/Rio_de_Janeiro_(estado)" xr:uid="{AC6487C6-AE75-45A5-838A-9A374A5FFC1A}"/>
    <hyperlink ref="B14" r:id="rId22" tooltip="Espírito Santo (estado)" display="https://pt.wikipedia.org/wiki/Esp%C3%ADrito_Santo_(estado)" xr:uid="{D3AEC69D-2F6C-4C08-BBC3-327AC6A7238C}"/>
    <hyperlink ref="B15" r:id="rId23" tooltip="Espírito Santo (estado)" display="https://pt.wikipedia.org/wiki/Esp%C3%ADrito_Santo_(estado)" xr:uid="{2FDC104A-D127-4AD5-BF0E-62467F69B17E}"/>
    <hyperlink ref="B16" r:id="rId24" tooltip="Minas Gerais" display="https://pt.wikipedia.org/wiki/Minas_Gerais" xr:uid="{5BE7CE84-5032-4BA9-B462-886959C13C6C}"/>
    <hyperlink ref="B17" r:id="rId25" tooltip="Minas Gerais" display="https://pt.wikipedia.org/wiki/Minas_Gerais" xr:uid="{210E90B5-D3DB-473E-874C-1D192A73512E}"/>
    <hyperlink ref="B18" r:id="rId26" tooltip="Minas Gerais" display="https://pt.wikipedia.org/wiki/Minas_Gerais" xr:uid="{443C8F43-9767-4ADB-894C-09A0E80D6D81}"/>
    <hyperlink ref="B19" r:id="rId27" tooltip="Minas Gerais" display="https://pt.wikipedia.org/wiki/Minas_Gerais" xr:uid="{66730189-96EC-453B-9267-FA31CFAF6B69}"/>
    <hyperlink ref="B20" r:id="rId28" tooltip="Minas Gerais" display="https://pt.wikipedia.org/wiki/Minas_Gerais" xr:uid="{9C137D98-0594-4E78-B788-969CC5DC5F58}"/>
    <hyperlink ref="B21" r:id="rId29" tooltip="Minas Gerais" display="https://pt.wikipedia.org/wiki/Minas_Gerais" xr:uid="{BEA95827-E6EC-470F-971A-FE591F239CE8}"/>
    <hyperlink ref="B22" r:id="rId30" tooltip="Minas Gerais" display="https://pt.wikipedia.org/wiki/Minas_Gerais" xr:uid="{1CAC81CA-7800-4ED9-98EC-289A94A396AB}"/>
    <hyperlink ref="B23" r:id="rId31" tooltip="Paraná" display="https://pt.wikipedia.org/wiki/Paran%C3%A1" xr:uid="{5E7E503C-EFB5-4EAB-BFC7-453FE82D07BB}"/>
    <hyperlink ref="B24" r:id="rId32" tooltip="Paraná" display="https://pt.wikipedia.org/wiki/Paran%C3%A1" xr:uid="{3ADEB2B4-CD28-43DE-8CE8-C4D04DB9863A}"/>
    <hyperlink ref="B25" r:id="rId33" tooltip="Paraná" display="https://pt.wikipedia.org/wiki/Paran%C3%A1" xr:uid="{4DDD231D-B839-42D5-80A2-D65CEE923279}"/>
    <hyperlink ref="B26" r:id="rId34" tooltip="Paraná" display="https://pt.wikipedia.org/wiki/Paran%C3%A1" xr:uid="{555673C9-48BD-463C-9500-EED68B9CF8D3}"/>
    <hyperlink ref="B27" r:id="rId35" tooltip="Paraná" display="https://pt.wikipedia.org/wiki/Paran%C3%A1" xr:uid="{17DBA536-D817-4FBC-B731-9AB0D4B1AF06}"/>
    <hyperlink ref="B28" r:id="rId36" tooltip="Paraná" display="https://pt.wikipedia.org/wiki/Paran%C3%A1" xr:uid="{9A7543DE-EB5C-4537-80C2-E126B43DBB48}"/>
    <hyperlink ref="B29" r:id="rId37" tooltip="Santa Catarina" display="https://pt.wikipedia.org/wiki/Santa_Catarina" xr:uid="{CE0BAE8B-E770-48EC-8132-85B985077D02}"/>
    <hyperlink ref="B30" r:id="rId38" tooltip="Santa Catarina" display="https://pt.wikipedia.org/wiki/Santa_Catarina" xr:uid="{212F9DBE-E9F4-46BD-925A-4F6146B49955}"/>
    <hyperlink ref="B31" r:id="rId39" tooltip="Santa Catarina" display="https://pt.wikipedia.org/wiki/Santa_Catarina" xr:uid="{CDBDC599-F44B-4BC9-B70C-3F6F04B14058}"/>
    <hyperlink ref="B32" r:id="rId40" tooltip="Rio Grande do Sul" display="https://pt.wikipedia.org/wiki/Rio_Grande_do_Sul" xr:uid="{95F86A10-C51B-4C76-9134-165448EC2B0C}"/>
    <hyperlink ref="B33" r:id="rId41" tooltip="Rio Grande do Sul" display="https://pt.wikipedia.org/wiki/Rio_Grande_do_Sul" xr:uid="{AB4898A1-CCFC-4E93-AE82-2A08A46E064F}"/>
    <hyperlink ref="B34" r:id="rId42" tooltip="Rio Grande do Sul" display="https://pt.wikipedia.org/wiki/Rio_Grande_do_Sul" xr:uid="{D1F9DFB8-F368-4ED3-A232-5439EA3F73A3}"/>
    <hyperlink ref="B35" r:id="rId43" tooltip="Rio Grande do Sul" display="https://pt.wikipedia.org/wiki/Rio_Grande_do_Sul" xr:uid="{B3F53F5F-8916-4963-B5DE-5461229CF285}"/>
    <hyperlink ref="B37" r:id="rId44" tooltip="Goiás" display="https://pt.wikipedia.org/wiki/Goi%C3%A1s" xr:uid="{E02A426E-8C52-495A-BF3E-4DAF63E6677A}"/>
    <hyperlink ref="B38" r:id="rId45" tooltip="Tocantins" display="https://pt.wikipedia.org/wiki/Tocantins" xr:uid="{AA81F3AC-9DB5-4E73-8F53-937BA3BD7968}"/>
    <hyperlink ref="B39" r:id="rId46" tooltip="Goiás" display="https://pt.wikipedia.org/wiki/Goi%C3%A1s" xr:uid="{CC31EE4C-D9EC-42B2-ACC9-7C0E5453D8CC}"/>
    <hyperlink ref="B40" r:id="rId47" tooltip="Mato Grosso" display="https://pt.wikipedia.org/wiki/Mato_Grosso" xr:uid="{358FCF46-F662-42ED-AAD8-50C2B9523943}"/>
    <hyperlink ref="B41" r:id="rId48" tooltip="Mato Grosso" display="https://pt.wikipedia.org/wiki/Mato_Grosso" xr:uid="{A03BBC90-BD51-43D7-9503-857317293269}"/>
    <hyperlink ref="B42" r:id="rId49" tooltip="Mato Grosso do Sul" display="https://pt.wikipedia.org/wiki/Mato_Grosso_do_Sul" xr:uid="{AF870E90-6DF5-401E-9D2B-775E05E8F645}"/>
    <hyperlink ref="B43" r:id="rId50" tooltip="Acre" display="https://pt.wikipedia.org/wiki/Acre" xr:uid="{27A9DDCC-D9D7-4450-AA43-BAD4DC0F5367}"/>
    <hyperlink ref="B44" r:id="rId51" tooltip="Rondônia" display="https://pt.wikipedia.org/wiki/Rond%C3%B4nia" xr:uid="{A61B2866-3482-4CEE-942F-EA923F3DACE1}"/>
    <hyperlink ref="B45" r:id="rId52" tooltip="Bahia" display="https://pt.wikipedia.org/wiki/Bahia" xr:uid="{5E2C5475-4BFA-4873-93BF-93C2063C90B4}"/>
    <hyperlink ref="B46" r:id="rId53" tooltip="Bahia" display="https://pt.wikipedia.org/wiki/Bahia" xr:uid="{F566137B-76A2-4EEF-A8C0-AFFBB33EBF54}"/>
    <hyperlink ref="B47" r:id="rId54" tooltip="Bahia" display="https://pt.wikipedia.org/wiki/Bahia" xr:uid="{C2E11415-50B7-4C6F-B2BB-BC7A15A99808}"/>
    <hyperlink ref="D47" r:id="rId55" tooltip="Juazeiro (Bahia)" display="https://pt.wikipedia.org/wiki/Juazeiro_(Bahia)" xr:uid="{5B094416-4C84-42F5-A081-F6D182B397D4}"/>
    <hyperlink ref="B48" r:id="rId56" tooltip="Bahia" display="https://pt.wikipedia.org/wiki/Bahia" xr:uid="{DACF6BDD-38B7-4FC7-8E43-B4F61AC5C15D}"/>
    <hyperlink ref="B49" r:id="rId57" tooltip="Bahia" display="https://pt.wikipedia.org/wiki/Bahia" xr:uid="{A993F753-CED9-4ACE-94D1-1B233C416375}"/>
    <hyperlink ref="B50" r:id="rId58" tooltip="Sergipe" display="https://pt.wikipedia.org/wiki/Sergipe" xr:uid="{E91727B9-04B3-44DD-BA81-8362DA5E9137}"/>
    <hyperlink ref="B51" r:id="rId59" tooltip="Pernambuco" display="https://pt.wikipedia.org/wiki/Pernambuco" xr:uid="{CC585A3C-8702-4FD3-97D9-1B06FE90FE4D}"/>
    <hyperlink ref="B52" r:id="rId60" tooltip="Alagoas" display="https://pt.wikipedia.org/wiki/Alagoas" xr:uid="{063B915B-D335-4A59-965B-5F5504323E17}"/>
    <hyperlink ref="B53" r:id="rId61" tooltip="Paraíba" display="https://pt.wikipedia.org/wiki/Para%C3%ADba" xr:uid="{CF9EB15D-03B3-4470-816C-92EEBDE10E73}"/>
    <hyperlink ref="B54" r:id="rId62" tooltip="Rio Grande do Norte" display="https://pt.wikipedia.org/wiki/Rio_Grande_do_Norte" xr:uid="{4AF29EA5-5812-49B0-9338-64524728BEEC}"/>
    <hyperlink ref="B55" r:id="rId63" tooltip="Ceará" display="https://pt.wikipedia.org/wiki/Cear%C3%A1" xr:uid="{B550F4A6-892B-4724-9FED-D823A8D70106}"/>
    <hyperlink ref="B56" r:id="rId64" tooltip="Piauí" display="https://pt.wikipedia.org/wiki/Piau%C3%AD" xr:uid="{C586A784-088D-49E9-AA10-ED0C3E29A4D7}"/>
    <hyperlink ref="B57" r:id="rId65" tooltip="Pernambuco" display="https://pt.wikipedia.org/wiki/Pernambuco" xr:uid="{D65DABDB-3289-4012-9CCA-5A3A55D5F997}"/>
    <hyperlink ref="B58" r:id="rId66" tooltip="Ceará" display="https://pt.wikipedia.org/wiki/Cear%C3%A1" xr:uid="{658A0594-5736-4E14-9171-FFD208359EBD}"/>
    <hyperlink ref="B59" r:id="rId67" tooltip="Piauí" display="https://pt.wikipedia.org/wiki/Piau%C3%AD" xr:uid="{8E5CCBF5-C1DF-4E36-8DB1-A1BA37C140A0}"/>
    <hyperlink ref="B60" r:id="rId68" tooltip="Pará" display="https://pt.wikipedia.org/wiki/Par%C3%A1" xr:uid="{37FECBEA-3A41-42CC-BF05-80C664148C91}"/>
    <hyperlink ref="B61" r:id="rId69" tooltip="Amazonas" display="https://pt.wikipedia.org/wiki/Amazonas" xr:uid="{703C6B44-C3E7-468F-A676-7F91576ACA01}"/>
    <hyperlink ref="B62" r:id="rId70" tooltip="Pará" display="https://pt.wikipedia.org/wiki/Par%C3%A1" xr:uid="{FC499A85-0E6D-4D02-B05E-158853E12A11}"/>
    <hyperlink ref="B63" r:id="rId71" tooltip="Pará" display="https://pt.wikipedia.org/wiki/Par%C3%A1" xr:uid="{5898ADDE-2798-4581-8E84-D4ABC7F9619B}"/>
    <hyperlink ref="D63" r:id="rId72" tooltip="Marabá" display="https://pt.wikipedia.org/wiki/Marab%C3%A1" xr:uid="{83D1D3C0-7D03-40FB-93A2-CC26C00F5B18}"/>
    <hyperlink ref="B64" r:id="rId73" tooltip="Roraima" display="https://pt.wikipedia.org/wiki/Roraima" xr:uid="{CCE5DBB9-C39A-4636-BC71-87A2B8E05A02}"/>
    <hyperlink ref="B65" r:id="rId74" tooltip="Amapá" display="https://pt.wikipedia.org/wiki/Amap%C3%A1" xr:uid="{D03E7873-4B15-4756-88D7-5E5A2907D2D9}"/>
    <hyperlink ref="B66" r:id="rId75" tooltip="Amazonas" display="https://pt.wikipedia.org/wiki/Amazonas" xr:uid="{FF72E77A-B639-4860-B4B5-2992353C196C}"/>
    <hyperlink ref="D66" r:id="rId76" tooltip="Interior do Amazonas" display="https://pt.wikipedia.org/wiki/Interior_do_Amazonas" xr:uid="{00E132AF-9BA0-4534-9B70-B15CCEE86B3C}"/>
    <hyperlink ref="B67" r:id="rId77" tooltip="Maranhão" display="https://pt.wikipedia.org/wiki/Maranh%C3%A3o" xr:uid="{B6C91D1A-3ADE-4560-84EC-D00C34D2625A}"/>
    <hyperlink ref="B68" r:id="rId78" tooltip="Maranhão" display="https://pt.wikipedia.org/wiki/Maranh%C3%A3o" xr:uid="{60E19D93-70FA-4247-A2EA-38A639EEFC87}"/>
    <hyperlink ref="C2" r:id="rId79" tooltip="São Paulo (estado)" display="https://pt.wikipedia.org/wiki/S%C3%A3o_Paulo_(estado)" xr:uid="{1520644A-AD2D-4012-B3FE-A70DA5CBBDFD}"/>
    <hyperlink ref="C3:C68" r:id="rId80" tooltip="São Paulo (estado)" display="https://pt.wikipedia.org/wiki/S%C3%A3o_Paulo_(estado)" xr:uid="{5979EB71-75D0-419B-BE2A-07AA1B779C7B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4DBE-3B37-4CC4-AB7B-4BF93F29F825}">
  <sheetPr>
    <tabColor theme="9" tint="0.79998168889431442"/>
  </sheetPr>
  <dimension ref="J4:J6"/>
  <sheetViews>
    <sheetView showGridLines="0" workbookViewId="0"/>
  </sheetViews>
  <sheetFormatPr baseColWidth="10" defaultColWidth="8.83203125" defaultRowHeight="16"/>
  <cols>
    <col min="10" max="10" width="11.83203125" customWidth="1"/>
  </cols>
  <sheetData>
    <row r="4" spans="10:10">
      <c r="J4" s="10" t="s">
        <v>733</v>
      </c>
    </row>
    <row r="5" spans="10:10">
      <c r="J5" s="8" t="s">
        <v>734</v>
      </c>
    </row>
    <row r="6" spans="10:10">
      <c r="J6" s="9" t="s">
        <v>735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6DFF-5A94-4C24-866F-8E65B3022AEE}">
  <dimension ref="A1:D15"/>
  <sheetViews>
    <sheetView showGridLines="0" zoomScale="130" zoomScaleNormal="130" workbookViewId="0">
      <selection sqref="A1:C15"/>
    </sheetView>
  </sheetViews>
  <sheetFormatPr baseColWidth="10" defaultColWidth="8.83203125" defaultRowHeight="16"/>
  <cols>
    <col min="1" max="1" width="26.1640625" style="2" customWidth="1"/>
    <col min="2" max="2" width="10.6640625" style="2" customWidth="1"/>
    <col min="3" max="3" width="10.5" style="2" customWidth="1"/>
    <col min="4" max="4" width="24.1640625" style="2" customWidth="1"/>
  </cols>
  <sheetData>
    <row r="1" spans="1:4">
      <c r="A1" s="14" t="s">
        <v>5</v>
      </c>
      <c r="B1" s="14" t="s">
        <v>8</v>
      </c>
      <c r="C1" s="14" t="s">
        <v>736</v>
      </c>
      <c r="D1" s="14" t="s">
        <v>737</v>
      </c>
    </row>
    <row r="2" spans="1:4">
      <c r="A2" s="1" t="s">
        <v>11</v>
      </c>
      <c r="B2" s="1" t="s">
        <v>738</v>
      </c>
      <c r="C2" s="3">
        <v>25</v>
      </c>
      <c r="D2" s="1" t="s">
        <v>739</v>
      </c>
    </row>
    <row r="3" spans="1:4">
      <c r="A3" s="4" t="s">
        <v>38</v>
      </c>
      <c r="B3" s="4" t="s">
        <v>738</v>
      </c>
      <c r="C3" s="5">
        <v>50</v>
      </c>
      <c r="D3" s="4" t="s">
        <v>740</v>
      </c>
    </row>
    <row r="4" spans="1:4">
      <c r="A4" s="1" t="s">
        <v>44</v>
      </c>
      <c r="B4" s="1" t="s">
        <v>738</v>
      </c>
      <c r="C4" s="3">
        <v>50</v>
      </c>
      <c r="D4" s="1" t="s">
        <v>739</v>
      </c>
    </row>
    <row r="5" spans="1:4">
      <c r="A5" s="4" t="s">
        <v>63</v>
      </c>
      <c r="B5" s="4" t="s">
        <v>738</v>
      </c>
      <c r="C5" s="5">
        <v>100</v>
      </c>
      <c r="D5" s="4" t="s">
        <v>739</v>
      </c>
    </row>
    <row r="6" spans="1:4">
      <c r="A6" s="1" t="s">
        <v>23</v>
      </c>
      <c r="B6" s="1" t="s">
        <v>738</v>
      </c>
      <c r="C6" s="3">
        <v>90</v>
      </c>
      <c r="D6" s="1" t="s">
        <v>740</v>
      </c>
    </row>
    <row r="7" spans="1:4">
      <c r="A7" s="4" t="s">
        <v>40</v>
      </c>
      <c r="B7" s="4" t="s">
        <v>738</v>
      </c>
      <c r="C7" s="5">
        <v>80</v>
      </c>
      <c r="D7" s="4" t="s">
        <v>739</v>
      </c>
    </row>
    <row r="8" spans="1:4">
      <c r="A8" s="1" t="s">
        <v>53</v>
      </c>
      <c r="B8" s="1" t="s">
        <v>741</v>
      </c>
      <c r="C8" s="3">
        <v>25</v>
      </c>
      <c r="D8" s="1" t="s">
        <v>739</v>
      </c>
    </row>
    <row r="9" spans="1:4">
      <c r="A9" s="4" t="s">
        <v>36</v>
      </c>
      <c r="B9" s="4" t="s">
        <v>741</v>
      </c>
      <c r="C9" s="5">
        <v>25</v>
      </c>
      <c r="D9" s="4" t="s">
        <v>739</v>
      </c>
    </row>
    <row r="10" spans="1:4">
      <c r="A10" s="1" t="s">
        <v>55</v>
      </c>
      <c r="B10" s="1" t="s">
        <v>741</v>
      </c>
      <c r="C10" s="3">
        <v>25</v>
      </c>
      <c r="D10" s="1" t="s">
        <v>739</v>
      </c>
    </row>
    <row r="11" spans="1:4">
      <c r="A11" s="4" t="s">
        <v>25</v>
      </c>
      <c r="B11" s="4" t="s">
        <v>741</v>
      </c>
      <c r="C11" s="5">
        <v>35</v>
      </c>
      <c r="D11" s="4" t="s">
        <v>739</v>
      </c>
    </row>
    <row r="12" spans="1:4">
      <c r="A12" s="1" t="s">
        <v>18</v>
      </c>
      <c r="B12" s="1" t="s">
        <v>741</v>
      </c>
      <c r="C12" s="3">
        <v>50</v>
      </c>
      <c r="D12" s="1" t="s">
        <v>739</v>
      </c>
    </row>
    <row r="13" spans="1:4">
      <c r="A13" s="4" t="s">
        <v>16</v>
      </c>
      <c r="B13" s="4" t="s">
        <v>741</v>
      </c>
      <c r="C13" s="5">
        <v>120</v>
      </c>
      <c r="D13" s="4" t="s">
        <v>742</v>
      </c>
    </row>
    <row r="14" spans="1:4">
      <c r="A14" s="1" t="s">
        <v>14</v>
      </c>
      <c r="B14" s="1" t="s">
        <v>741</v>
      </c>
      <c r="C14" s="3">
        <v>90</v>
      </c>
      <c r="D14" s="1" t="s">
        <v>739</v>
      </c>
    </row>
    <row r="15" spans="1:4">
      <c r="A15" s="4" t="s">
        <v>27</v>
      </c>
      <c r="B15" s="4" t="s">
        <v>741</v>
      </c>
      <c r="C15" s="5">
        <v>100</v>
      </c>
      <c r="D15" s="4" t="s">
        <v>739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D26B-6C55-45AE-874F-A57281A0E25B}">
  <dimension ref="A1:D7"/>
  <sheetViews>
    <sheetView showGridLines="0" zoomScale="130" zoomScaleNormal="130" workbookViewId="0"/>
  </sheetViews>
  <sheetFormatPr baseColWidth="10" defaultColWidth="8.83203125" defaultRowHeight="16"/>
  <cols>
    <col min="1" max="1" width="18.33203125" style="2" customWidth="1"/>
    <col min="3" max="4" width="11.1640625" customWidth="1"/>
  </cols>
  <sheetData>
    <row r="1" spans="1:4">
      <c r="A1" s="14" t="s">
        <v>743</v>
      </c>
      <c r="C1" s="14" t="s">
        <v>3</v>
      </c>
      <c r="D1" s="14" t="s">
        <v>744</v>
      </c>
    </row>
    <row r="2" spans="1:4">
      <c r="A2" s="1" t="s">
        <v>12</v>
      </c>
      <c r="C2" s="1">
        <v>1</v>
      </c>
      <c r="D2" s="6">
        <v>0</v>
      </c>
    </row>
    <row r="3" spans="1:4">
      <c r="A3" s="1" t="s">
        <v>30</v>
      </c>
      <c r="C3" s="1" t="s">
        <v>745</v>
      </c>
      <c r="D3" s="6">
        <v>0.1</v>
      </c>
    </row>
    <row r="4" spans="1:4">
      <c r="A4" s="1" t="s">
        <v>34</v>
      </c>
      <c r="C4" s="2"/>
    </row>
    <row r="5" spans="1:4">
      <c r="A5" s="1" t="s">
        <v>19</v>
      </c>
    </row>
    <row r="6" spans="1:4">
      <c r="A6" s="1" t="s">
        <v>28</v>
      </c>
    </row>
    <row r="7" spans="1:4">
      <c r="A7" s="1" t="s">
        <v>21</v>
      </c>
    </row>
  </sheetData>
  <sortState xmlns:xlrd2="http://schemas.microsoft.com/office/spreadsheetml/2017/richdata2" ref="A2:A7">
    <sortCondition ref="A1:A7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EED0-2C34-4FCB-945D-F0612BCE7CAB}">
  <dimension ref="A1:B14"/>
  <sheetViews>
    <sheetView showGridLines="0" workbookViewId="0"/>
  </sheetViews>
  <sheetFormatPr baseColWidth="10" defaultColWidth="8.83203125" defaultRowHeight="16"/>
  <cols>
    <col min="1" max="1" width="29.33203125" customWidth="1"/>
    <col min="2" max="2" width="34.83203125" customWidth="1"/>
  </cols>
  <sheetData>
    <row r="1" spans="1:2">
      <c r="A1" s="15" t="s">
        <v>746</v>
      </c>
      <c r="B1" s="15" t="s">
        <v>747</v>
      </c>
    </row>
    <row r="2" spans="1:2">
      <c r="A2" t="s">
        <v>748</v>
      </c>
      <c r="B2" t="s">
        <v>749</v>
      </c>
    </row>
    <row r="3" spans="1:2">
      <c r="A3" t="s">
        <v>750</v>
      </c>
      <c r="B3" t="s">
        <v>751</v>
      </c>
    </row>
    <row r="4" spans="1:2">
      <c r="A4" t="s">
        <v>752</v>
      </c>
      <c r="B4" t="s">
        <v>753</v>
      </c>
    </row>
    <row r="5" spans="1:2">
      <c r="A5" t="s">
        <v>754</v>
      </c>
      <c r="B5" t="s">
        <v>755</v>
      </c>
    </row>
    <row r="9" spans="1:2" ht="18" customHeight="1"/>
    <row r="10" spans="1:2" ht="18" customHeight="1"/>
    <row r="11" spans="1:2" ht="18" customHeight="1"/>
    <row r="12" spans="1:2" ht="18" customHeight="1"/>
    <row r="13" spans="1:2" ht="18" customHeight="1"/>
    <row r="14" spans="1:2" ht="18" customHeight="1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2</vt:i4>
      </vt:variant>
    </vt:vector>
  </HeadingPairs>
  <TitlesOfParts>
    <vt:vector size="11" baseType="lpstr">
      <vt:lpstr>Dashboard</vt:lpstr>
      <vt:lpstr>Insights</vt:lpstr>
      <vt:lpstr>TD</vt:lpstr>
      <vt:lpstr>Banco de Dados</vt:lpstr>
      <vt:lpstr>DDD</vt:lpstr>
      <vt:lpstr>Cores</vt:lpstr>
      <vt:lpstr>Tabela de Passeios</vt:lpstr>
      <vt:lpstr>Representantes</vt:lpstr>
      <vt:lpstr>Indicadores</vt:lpstr>
      <vt:lpstr>tabela_DDD</vt:lpstr>
      <vt:lpstr>tabela_passeio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Motim</dc:creator>
  <cp:keywords/>
  <dc:description/>
  <cp:lastModifiedBy>Luis Parra</cp:lastModifiedBy>
  <cp:revision/>
  <dcterms:created xsi:type="dcterms:W3CDTF">2021-11-11T09:01:02Z</dcterms:created>
  <dcterms:modified xsi:type="dcterms:W3CDTF">2026-08-24T21:58:40Z</dcterms:modified>
  <cp:category/>
  <cp:contentStatus/>
</cp:coreProperties>
</file>