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595B8859-C9C3-4B79-9168-EC4BFEFDA020}" xr6:coauthVersionLast="47" xr6:coauthVersionMax="47" xr10:uidLastSave="{00000000-0000-0000-0000-000000000000}"/>
  <bookViews>
    <workbookView xWindow="690" yWindow="615" windowWidth="26430" windowHeight="14985" xr2:uid="{00000000-000D-0000-FFFF-FFFF00000000}"/>
  </bookViews>
  <sheets>
    <sheet name="planificación" sheetId="2" r:id="rId1"/>
    <sheet name="Restricciones de Usuario" sheetId="7" r:id="rId2"/>
    <sheet name="Calendario fechas" sheetId="8" r:id="rId3"/>
    <sheet name="Sheet1" sheetId="1" r:id="rId4"/>
    <sheet name="datos" sheetId="4" state="hidden" r:id="rId5"/>
    <sheet name="capacidades" sheetId="5" r:id="rId6"/>
    <sheet name="ListaExámenes2020-2021paraCSV" sheetId="6" r:id="rId7"/>
  </sheets>
  <definedNames>
    <definedName name="_xlnm._FilterDatabase" localSheetId="0" hidden="1">planificación!$A$5:$R$9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2" l="1"/>
  <c r="L21" i="2"/>
  <c r="N20" i="2"/>
  <c r="L20" i="2"/>
  <c r="N19" i="2"/>
  <c r="L19" i="2"/>
  <c r="N18" i="2"/>
  <c r="L18" i="2"/>
  <c r="N17" i="2"/>
  <c r="L17" i="2"/>
  <c r="N16" i="2"/>
  <c r="L16" i="2"/>
  <c r="N15" i="2"/>
  <c r="L15" i="2"/>
  <c r="N14" i="2"/>
  <c r="L14" i="2"/>
  <c r="N13" i="2"/>
  <c r="L13" i="2"/>
  <c r="N12" i="2"/>
  <c r="L12" i="2"/>
  <c r="N11" i="2"/>
  <c r="L11" i="2"/>
  <c r="N10" i="2"/>
  <c r="L10" i="2"/>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E63" i="6" l="1"/>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N9" i="2"/>
  <c r="E5" i="6" s="1"/>
  <c r="N8" i="2"/>
  <c r="E4" i="6" s="1"/>
  <c r="N7" i="2"/>
  <c r="E3" i="6" s="1"/>
  <c r="N6" i="2"/>
  <c r="E2" i="6" s="1"/>
  <c r="L6" i="2" l="1"/>
  <c r="L9" i="2" l="1"/>
  <c r="L7" i="2"/>
  <c r="L8"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<sst xmlns="http://schemas.openxmlformats.org/spreadsheetml/2006/main" count="531" uniqueCount="232">
  <si>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</si>
  <si>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</si>
  <si>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</si>
  <si>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</si>
  <si>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</si>
  <si>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</si>
  <si>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</si>
  <si>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</si>
  <si>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</si>
  <si>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</si>
  <si>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</si>
  <si>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</si>
  <si>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</si>
  <si>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</si>
  <si>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</si>
  <si>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</si>
  <si>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</si>
  <si>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</si>
  <si>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</si>
  <si>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</si>
  <si>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</si>
  <si>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</si>
  <si>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</si>
  <si>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</si>
  <si>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</si>
  <si>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</si>
  <si>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</si>
  <si>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</si>
  <si>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</si>
  <si>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</si>
  <si>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</si>
  <si>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</si>
  <si>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</si>
  <si>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</si>
  <si>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</si>
  <si>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</si>
  <si>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</si>
  <si>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</si>
  <si>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</si>
  <si>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</si>
  <si>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</si>
  <si>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</si>
  <si>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</si>
  <si>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</si>
  <si>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</si>
  <si>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</si>
  <si>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</si>
  <si>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</si>
  <si>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</si>
  <si>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</si>
  <si>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</si>
  <si>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</si>
  <si>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</si>
  <si>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</si>
  <si>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</si>
  <si>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</si>
  <si>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</si>
  <si>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</si>
  <si>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</si>
  <si>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</si>
  <si>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</si>
  <si>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</si>
  <si>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</si>
  <si>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</si>
  <si>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</si>
  <si>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</si>
  <si>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</si>
  <si>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</si>
  <si>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</si>
  <si>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</si>
  <si>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</si>
  <si>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</si>
  <si>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</si>
  <si>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</si>
  <si>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</si>
  <si>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</si>
  <si>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</si>
  <si>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</si>
  <si>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</si>
  <si>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</si>
  <si>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</si>
  <si>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</si>
  <si>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</si>
  <si>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</si>
  <si>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</si>
  <si>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</si>
  <si>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</si>
  <si>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</si>
  <si>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</si>
  <si>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</si>
  <si>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</si>
  <si>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</si>
  <si>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</si>
  <si>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</si>
  <si>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</si>
  <si>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</si>
  <si>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</si>
  <si>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</si>
  <si>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</si>
  <si>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</si>
  <si>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</si>
  <si>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</si>
  <si>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</si>
  <si>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</si>
  <si>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</si>
  <si>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</si>
  <si>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</si>
  <si>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</si>
  <si>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</si>
  <si>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</si>
  <si>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</si>
  <si>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</si>
  <si>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</si>
  <si>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</si>
  <si>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</si>
  <si>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</si>
  <si>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</si>
  <si>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</si>
  <si>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</si>
  <si>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</si>
  <si>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</si>
  <si>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</si>
  <si>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</si>
  <si>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</si>
  <si>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</si>
  <si>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</si>
  <si>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</si>
  <si>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</si>
  <si>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</si>
  <si>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</si>
  <si>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</si>
  <si>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</si>
  <si>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</si>
  <si>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</si>
  <si>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</si>
  <si>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</si>
  <si>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</si>
  <si>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</si>
  <si>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</si>
  <si>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</si>
  <si>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GIISOF01-0-013</t>
  </si>
  <si>
    <t>GIISOF01-3-004</t>
  </si>
  <si>
    <t>GIISOF01-2-006</t>
  </si>
  <si>
    <t>Software para Dispositivos Móviles</t>
  </si>
  <si>
    <t>Diseño del Software</t>
  </si>
  <si>
    <t>Orden</t>
  </si>
  <si>
    <t>Lab</t>
  </si>
  <si>
    <t>Capacidad</t>
  </si>
  <si>
    <t>lab</t>
  </si>
  <si>
    <t>L-14</t>
  </si>
  <si>
    <t>&lt;8 Gb RAM</t>
  </si>
  <si>
    <t>L-31</t>
  </si>
  <si>
    <t>L-32</t>
  </si>
  <si>
    <t>L-11</t>
  </si>
  <si>
    <t>L-04</t>
  </si>
  <si>
    <t>L-01</t>
  </si>
  <si>
    <t>L-15</t>
  </si>
  <si>
    <t>L-02</t>
  </si>
  <si>
    <t>L-S-01</t>
  </si>
  <si>
    <t>L-05</t>
  </si>
  <si>
    <t>L-12</t>
  </si>
  <si>
    <t>L-13</t>
  </si>
  <si>
    <t>S-3-02</t>
  </si>
  <si>
    <t>L-S-02</t>
  </si>
  <si>
    <t>L-03</t>
  </si>
  <si>
    <t>L-16</t>
  </si>
  <si>
    <t>teoría</t>
  </si>
  <si>
    <t>A-2-01</t>
  </si>
  <si>
    <t>A-2-02</t>
  </si>
  <si>
    <t>A-B-01</t>
  </si>
  <si>
    <t>A-B-02</t>
  </si>
  <si>
    <t>A-S-01</t>
  </si>
  <si>
    <t>A-S-02</t>
  </si>
  <si>
    <t>Salón</t>
  </si>
  <si>
    <t>Alumns,</t>
  </si>
  <si>
    <t>online</t>
  </si>
  <si>
    <t>entrega</t>
  </si>
  <si>
    <t>aulas</t>
  </si>
  <si>
    <t>Repositorios de Información</t>
  </si>
  <si>
    <t>Fecha</t>
  </si>
  <si>
    <t>RI</t>
  </si>
  <si>
    <t>DS</t>
  </si>
  <si>
    <t>SSOO</t>
  </si>
  <si>
    <t>CN</t>
  </si>
  <si>
    <t>SDM</t>
  </si>
  <si>
    <t>Acron.</t>
  </si>
  <si>
    <t>L-14a</t>
  </si>
  <si>
    <t>A-2-01, A-2-02</t>
  </si>
  <si>
    <t>polideportivo</t>
  </si>
  <si>
    <t>Ubicación</t>
  </si>
  <si>
    <t>GIISOF01-3-001</t>
  </si>
  <si>
    <t>Trabajo</t>
  </si>
  <si>
    <t>Sistemas Operativos</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</si>
  <si>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</si>
  <si>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</si>
  <si>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</si>
  <si>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</si>
  <si>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</si>
  <si>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</si>
  <si>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</si>
  <si>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</si>
  <si>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</si>
  <si>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</si>
  <si>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</si>
  <si>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</si>
  <si>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</si>
  <si>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</si>
  <si>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</si>
  <si>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</si>
  <si>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</si>
  <si>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</si>
  <si>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hueco</t>
  </si>
  <si>
    <t>compl</t>
  </si>
  <si>
    <t>cap. covid</t>
  </si>
  <si>
    <t>Día</t>
  </si>
  <si>
    <t>Ini</t>
  </si>
  <si>
    <t>Fin</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</si>
  <si>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</si>
  <si>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</si>
  <si>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</si>
  <si>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</si>
  <si>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</si>
  <si>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</si>
  <si>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</si>
  <si>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</si>
  <si>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</si>
  <si>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</si>
  <si>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Grado en Ingeniería Informática del Software - Escuela de Ingeniería Informática</t>
  </si>
  <si>
    <t>extra</t>
  </si>
  <si>
    <t>DB</t>
  </si>
  <si>
    <t>TD</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</si>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</sst>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style="dotted">
        <color theme="0" tint="-0.499984740745262"/>
      </left>
      <right style="dotted">
        <color theme="0" tint="-0.499984740745262"/>
      </right>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style="thin">
        <color indexed="64"/>
      </left>
      <right style="dotted">
        <color theme="0" tint="-0.499984740745262"/>
      </right>
      <top style="dotted">
        <color theme="0" tint="-0.499984740745262"/>
      </top>
      <bottom style="dotted">
        <color theme="0" tint="-0.499984740745262"/>
      </bottom>
      <diagonal/>
    </border>
  </borders>
  <cellStyleXfs count="1">
    <xf numFmtId="0" fontId="0" fillId="0" borderId="0"/>
  </cellStyleXfs>
  <cellXfs count="36">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20" fontId="0" fillId="3" borderId="2" xfId="0" applyNumberFormat="1" applyFill="1" applyBorder="1"/>
    <xf numFmtId="0" fontId="0" fillId="3" borderId="3" xfId="0" applyNumberFormat="1" applyFont="1" applyFill="1" applyBorder="1"/>
    <xf numFmtId="14" fontId="0" fillId="0" borderId="0" xfId="0" applyNumberFormat="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2" borderId="8" xfId="0" applyFill="1" applyBorder="1"/>
    <xf numFmtId="0" fontId="0" fillId="2" borderId="9" xfId="0"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1" fillId="0" borderId="10" xfId="0" applyFont="1" applyBorder="1"/>
    <xf numFmtId="0" fontId="5" fillId="0" borderId="10" xfId="0" applyFont="1" applyBorder="1"/>
    <xf numFmtId="0" fontId="0" fillId="0" borderId="11" xfId="0" applyBorder="1"/>
    <xf numFmtId="0" fontId="0" fillId="0" borderId="12" xfId="0" applyBorder="1"/>
    <xf numFmtId="0" fontId="0" fillId="0" borderId="12" xfId="0" applyNumberFormat="1" applyBorder="1"/>
    <xf numFmtId="20" fontId="0" fillId="0" borderId="12" xfId="0" applyNumberFormat="1" applyBorder="1"/>
    <xf numFmtId="14" fontId="0" fillId="0" borderId="12" xfId="0" applyNumberFormat="1" applyBorder="1"/>
    <xf numFmtId="0" fontId="0" fillId="0" borderId="13" xfId="0" applyBorder="1"/>
    <xf numFmtId="0" fontId="0" fillId="0" borderId="14" xfId="0" applyBorder="1"/>
    <xf numFmtId="0" fontId="0" fillId="3" borderId="2" xfId="0" applyNumberFormat="1" applyFill="1" applyBorder="1"/>
    <xf numFmtId="0" fontId="1" fillId="0" borderId="10" xfId="0" applyFont="1" applyBorder="1" applyAlignment="1">
      <alignment horizontal="left"/>
    </xf>
  </cellXfs>
  <cellStyles count="1">
    <cellStyle name="Normal" xfId="0" builtinId="0"/>
  </cellStyles>
  <dxfs count="35">
    <dxf>
      <fill>
        <patternFill>
          <bgColor theme="4" tint="0.79998168889431442"/>
        </patternFill>
      </fill>
    </dxf>
    <dxf>
      <font>
        <color rgb="FF9C0006"/>
      </font>
      <fill>
        <patternFill>
          <bgColor rgb="FFFFC7CE"/>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2"/>
    <tableColumn id="2" xr3:uid="{00000000-0010-0000-0000-000002000000}" name="Hora de inicio" dataDxfId="21"/>
    <tableColumn id="3" xr3:uid="{00000000-0010-0000-0000-000003000000}" name="Hora de finalización" dataDxfId="20"/>
    <tableColumn id="4" xr3:uid="{00000000-0010-0000-0000-000004000000}" name="Correo electrónico" dataDxfId="19"/>
    <tableColumn id="5" xr3:uid="{00000000-0010-0000-0000-000005000000}" name="Nombre" dataDxfId="18"/>
    <tableColumn id="6" xr3:uid="{00000000-0010-0000-0000-000006000000}" name="Asignatura" dataDxfId="17"/>
    <tableColumn id="17" xr3:uid="{00000000-0010-0000-0000-000011000000}" name="Columna1" dataDxfId="16"/>
    <tableColumn id="7" xr3:uid="{00000000-0010-0000-0000-000007000000}" name="Tipo de examen" dataDxfId="15"/>
    <tableColumn id="8" xr3:uid="{00000000-0010-0000-0000-000008000000}" name="Especifique las características de presencialidad" dataDxfId="14"/>
    <tableColumn id="9" xr3:uid="{00000000-0010-0000-0000-000009000000}" name="Nº conv" dataDxfId="13"/>
    <tableColumn id="10" xr3:uid="{00000000-0010-0000-0000-00000A000000}" name="Dur." dataDxfId="12"/>
    <tableColumn id="11" xr3:uid="{00000000-0010-0000-0000-00000B000000}" name="2º ex" dataDxfId="11"/>
    <tableColumn id="12" xr3:uid="{00000000-0010-0000-0000-00000C000000}" name="Tipo del 2º examen" dataDxfId="10"/>
    <tableColumn id="13" xr3:uid="{00000000-0010-0000-0000-00000D000000}" name="Especifique las características de presencialidad del 2º examen" dataDxfId="9"/>
    <tableColumn id="14" xr3:uid="{00000000-0010-0000-0000-00000E000000}" name="Número máximo estimado de alumnos convocados al 2º examen" dataDxfId="8"/>
    <tableColumn id="15" xr3:uid="{00000000-0010-0000-0000-00000F000000}" name="Duración máxima estimada del 2º examen" dataDxfId="7"/>
    <tableColumn id="16" xr3:uid="{00000000-0010-0000-0000-000010000000}" name="Observacion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
  <sheetViews>
    <sheetView tabSelected="1" topLeftCell="E1" workbookViewId="0">
      <selection activeCell="P24" sqref="P24"/>
    </sheetView>
  </sheetViews>
  <sheetFormatPr baseColWidth="10" defaultRowHeight="15" x14ac:dyDescent="0.25"/>
  <cols>
    <col min="1" max="1" width="8.28515625" bestFit="1" customWidth="1"/>
    <col min="2" max="2" width="13.140625" customWidth="1"/>
    <col min="3" max="3" width="21.42578125" customWidth="1"/>
    <col min="4" max="4" width="14.5703125" customWidth="1"/>
    <col min="5" max="5" width="75.5703125" bestFit="1" customWidth="1"/>
    <col min="6" max="6" width="4.7109375" customWidth="1"/>
    <col min="7" max="7" width="12.5703125" bestFit="1" customWidth="1"/>
    <col min="8" max="8" width="12.85546875" bestFit="1" customWidth="1"/>
    <col min="9" max="9" width="7.85546875" customWidth="1"/>
    <col min="10" max="10" width="10" bestFit="1" customWidth="1"/>
    <col min="11" max="11" width="10.7109375" bestFit="1" customWidth="1"/>
    <col min="12" max="12" width="8.85546875" customWidth="1"/>
    <col min="13" max="13" width="7.28515625" bestFit="1" customWidth="1"/>
    <col min="14" max="14" width="7.28515625" customWidth="1"/>
    <col min="15" max="15" width="14" customWidth="1"/>
    <col min="16" max="16" width="26" customWidth="1"/>
    <col min="17" max="17" width="12.7109375" bestFit="1" customWidth="1"/>
    <col min="18" max="18" width="27.42578125" customWidth="1"/>
  </cols>
  <sheetData>
    <row r="1" spans="1:18" ht="18" customHeight="1" x14ac:dyDescent="0.35">
      <c r="E1" t="s">
        <v>227</v>
      </c>
      <c r="R1" s="23"/>
    </row>
    <row r="2" spans="1:18" ht="21" x14ac:dyDescent="0.35">
      <c r="E2" s="23" t="s">
        <v>225</v>
      </c>
      <c r="R2" s="23" t="s">
        <v>224</v>
      </c>
    </row>
    <row r="3" spans="1:18" x14ac:dyDescent="0.25">
      <c r="E3" t="s">
        <v>226</v>
      </c>
      <c r="H3" s="24"/>
    </row>
    <row r="5" spans="1:18" x14ac:dyDescent="0.25">
      <c r="A5" s="26" t="s">
        <v>137</v>
      </c>
      <c r="B5" s="26" t="s">
        <v>138</v>
      </c>
      <c r="C5" s="26" t="s">
        <v>139</v>
      </c>
      <c r="D5" s="26" t="s">
        <v>185</v>
      </c>
      <c r="E5" s="25" t="s">
        <v>5</v>
      </c>
      <c r="F5" s="26" t="s">
        <v>145</v>
      </c>
      <c r="G5" s="25" t="s">
        <v>135</v>
      </c>
      <c r="H5" s="25" t="s">
        <v>134</v>
      </c>
      <c r="I5" s="26" t="s">
        <v>174</v>
      </c>
      <c r="J5" s="26" t="s">
        <v>133</v>
      </c>
      <c r="K5" s="25" t="s">
        <v>179</v>
      </c>
      <c r="L5" s="26" t="s">
        <v>214</v>
      </c>
      <c r="M5" s="25" t="s">
        <v>215</v>
      </c>
      <c r="N5" s="25" t="s">
        <v>216</v>
      </c>
      <c r="O5" s="25" t="s">
        <v>183</v>
      </c>
      <c r="P5" s="25" t="s">
        <v>0</v>
      </c>
      <c r="Q5" s="35" t="s">
        <v>189</v>
      </c>
      <c r="R5" s="35"/>
    </row>
    <row r="6" spans="1:18" x14ac:dyDescent="0.25">
      <c r="A6" s="27">
        <v>3</v>
      </c>
      <c r="B6" s="28"/>
      <c r="C6" s="28" t="s">
        <v>190</v>
      </c>
      <c r="D6" s="28" t="s">
        <v>180</v>
      </c>
      <c r="E6" s="28" t="s">
        <v>178</v>
      </c>
      <c r="F6" s="28">
        <v>1</v>
      </c>
      <c r="G6" s="28" t="s">
        <v>191</v>
      </c>
      <c r="H6" s="28" t="s">
        <v>136</v>
      </c>
      <c r="I6" s="29"/>
      <c r="J6" s="30">
        <v>4.1666666666666664E-2</v>
      </c>
      <c r="K6" s="31"/>
      <c r="L6" s="28" t="str">
        <f t="shared" ref="L6:L9" si="0">TEXT(K6,"dddd")</f>
        <v>sábado</v>
      </c>
      <c r="M6" s="30">
        <v>0.375</v>
      </c>
      <c r="N6" s="30">
        <f>M6+J6</f>
        <v>0.41666666666666669</v>
      </c>
      <c r="O6" s="29">
        <v>2</v>
      </c>
      <c r="P6" s="29">
        <v>0</v>
      </c>
      <c r="Q6" s="28" t="s">
        <v>175</v>
      </c>
      <c r="R6" s="32"/>
    </row>
    <row r="7" spans="1:18" x14ac:dyDescent="0.25">
      <c r="A7" s="33">
        <v>2</v>
      </c>
      <c r="B7" s="6">
        <v>2</v>
      </c>
      <c r="C7" s="6" t="s">
        <v>142</v>
      </c>
      <c r="D7" s="6" t="s">
        <v>182</v>
      </c>
      <c r="E7" s="6" t="s">
        <v>192</v>
      </c>
      <c r="F7" s="6">
        <v>1</v>
      </c>
      <c r="G7" s="6" t="s">
        <v>21</v>
      </c>
      <c r="H7" s="6" t="s">
        <v>22</v>
      </c>
      <c r="I7" s="7">
        <v>40</v>
      </c>
      <c r="J7" s="9">
        <v>8.3333333333333329E-2</v>
      </c>
      <c r="K7" s="8"/>
      <c r="L7" s="5" t="str">
        <f t="shared" si="0"/>
        <v>sábado</v>
      </c>
      <c r="M7" s="9">
        <v>0.54166666666666663</v>
      </c>
      <c r="N7" s="9">
        <f t="shared" ref="N7:N9" si="1">M7+J7</f>
        <v>0.625</v>
      </c>
      <c r="O7" s="7">
        <v>1</v>
      </c>
      <c r="P7" s="7">
        <v>1</v>
      </c>
      <c r="Q7" s="6" t="s">
        <v>177</v>
      </c>
      <c r="R7" s="12" t="s">
        <v>187</v>
      </c>
    </row>
    <row r="8" spans="1:18" x14ac:dyDescent="0.25">
      <c r="A8" s="33">
        <v>3</v>
      </c>
      <c r="B8" s="6">
        <v>1</v>
      </c>
      <c r="C8" s="6" t="s">
        <v>141</v>
      </c>
      <c r="D8" s="6" t="s">
        <v>181</v>
      </c>
      <c r="E8" s="6" t="s">
        <v>144</v>
      </c>
      <c r="F8" s="6">
        <v>1</v>
      </c>
      <c r="G8" s="6" t="s">
        <v>21</v>
      </c>
      <c r="H8" s="6" t="s">
        <v>22</v>
      </c>
      <c r="I8" s="7">
        <v>150</v>
      </c>
      <c r="J8" s="9">
        <v>0.10416666666666667</v>
      </c>
      <c r="K8" s="8"/>
      <c r="L8" s="5" t="str">
        <f t="shared" si="0"/>
        <v>sábado</v>
      </c>
      <c r="M8" s="11">
        <v>0.66666666666666663</v>
      </c>
      <c r="N8" s="11">
        <f t="shared" si="1"/>
        <v>0.77083333333333326</v>
      </c>
      <c r="O8" s="34">
        <v>1</v>
      </c>
      <c r="P8" s="29">
        <v>2</v>
      </c>
      <c r="Q8" s="6" t="s">
        <v>188</v>
      </c>
      <c r="R8" s="10"/>
    </row>
    <row r="9" spans="1:18" x14ac:dyDescent="0.25">
      <c r="A9" s="33">
        <v>0</v>
      </c>
      <c r="B9" s="6">
        <v>1</v>
      </c>
      <c r="C9" s="6" t="s">
        <v>140</v>
      </c>
      <c r="D9" s="6" t="s">
        <v>184</v>
      </c>
      <c r="E9" s="6" t="s">
        <v>143</v>
      </c>
      <c r="F9" s="6">
        <v>1</v>
      </c>
      <c r="G9" s="6" t="s">
        <v>191</v>
      </c>
      <c r="H9" s="6" t="s">
        <v>136</v>
      </c>
      <c r="I9" s="7"/>
      <c r="J9" s="9">
        <v>2.0833333333333332E-2</v>
      </c>
      <c r="K9" s="8"/>
      <c r="L9" s="5" t="str">
        <f t="shared" si="0"/>
        <v>sábado</v>
      </c>
      <c r="M9" s="9">
        <v>0.375</v>
      </c>
      <c r="N9" s="9">
        <f t="shared" si="1"/>
        <v>0.39583333333333331</v>
      </c>
      <c r="O9" s="7">
        <v>1</v>
      </c>
      <c r="P9" s="7">
        <v>3</v>
      </c>
      <c r="Q9" s="6" t="s">
        <v>176</v>
      </c>
      <c r="R9" s="10"/>
    </row>
    <row r="10" spans="1:18" x14ac:dyDescent="0.25">
      <c r="A10" s="27">
        <v>3</v>
      </c>
      <c r="B10" s="28"/>
      <c r="C10" s="28" t="s">
        <v>190</v>
      </c>
      <c r="D10" s="28" t="s">
        <v>180</v>
      </c>
      <c r="E10" s="28" t="s">
        <v>178</v>
      </c>
      <c r="F10" s="28">
        <v>1</v>
      </c>
      <c r="G10" s="28" t="s">
        <v>191</v>
      </c>
      <c r="H10" s="28" t="s">
        <v>136</v>
      </c>
      <c r="I10" s="29"/>
      <c r="J10" s="30">
        <v>0.125</v>
      </c>
      <c r="K10" s="31"/>
      <c r="L10" s="28" t="str">
        <f t="shared" ref="L10:L17" si="2">TEXT(K10,"dddd")</f>
        <v>sábado</v>
      </c>
      <c r="M10" s="30">
        <v>0.375</v>
      </c>
      <c r="N10" s="30">
        <f>M10+J10</f>
        <v>0.5</v>
      </c>
      <c r="O10" s="29">
        <v>2</v>
      </c>
      <c r="P10" s="29">
        <v>4</v>
      </c>
    </row>
    <row r="11" spans="1:18" x14ac:dyDescent="0.25">
      <c r="A11" s="33">
        <v>2</v>
      </c>
      <c r="B11" s="6">
        <v>2</v>
      </c>
      <c r="C11" s="6" t="s">
        <v>142</v>
      </c>
      <c r="D11" s="6" t="s">
        <v>182</v>
      </c>
      <c r="E11" s="6" t="s">
        <v>192</v>
      </c>
      <c r="F11" s="6">
        <v>1</v>
      </c>
      <c r="G11" s="6" t="s">
        <v>21</v>
      </c>
      <c r="H11" s="6" t="s">
        <v>22</v>
      </c>
      <c r="I11" s="7">
        <v>40</v>
      </c>
      <c r="J11" s="9">
        <v>2.0833333333333332E-2</v>
      </c>
      <c r="K11" s="8"/>
      <c r="L11" s="5" t="str">
        <f t="shared" si="2"/>
        <v>sábado</v>
      </c>
      <c r="M11" s="9">
        <v>0.54166666666666663</v>
      </c>
      <c r="N11" s="9">
        <f t="shared" ref="N11:N13" si="3">M11+J11</f>
        <v>0.5625</v>
      </c>
      <c r="O11" s="7">
        <v>1</v>
      </c>
      <c r="P11" s="7">
        <v>5</v>
      </c>
    </row>
    <row r="12" spans="1:18" x14ac:dyDescent="0.25">
      <c r="A12" s="33">
        <v>3</v>
      </c>
      <c r="B12" s="6">
        <v>1</v>
      </c>
      <c r="C12" s="6" t="s">
        <v>141</v>
      </c>
      <c r="D12" s="6" t="s">
        <v>181</v>
      </c>
      <c r="E12" s="6" t="s">
        <v>144</v>
      </c>
      <c r="F12" s="6">
        <v>1</v>
      </c>
      <c r="G12" s="6" t="s">
        <v>21</v>
      </c>
      <c r="H12" s="6" t="s">
        <v>22</v>
      </c>
      <c r="I12" s="7">
        <v>150</v>
      </c>
      <c r="J12" s="9">
        <v>0.10416666666666667</v>
      </c>
      <c r="K12" s="8"/>
      <c r="L12" s="5" t="str">
        <f t="shared" si="2"/>
        <v>sábado</v>
      </c>
      <c r="M12" s="11">
        <v>0.66666666666666663</v>
      </c>
      <c r="N12" s="11">
        <f t="shared" si="3"/>
        <v>0.77083333333333326</v>
      </c>
      <c r="O12" s="34">
        <v>1</v>
      </c>
      <c r="P12" s="29">
        <v>6</v>
      </c>
    </row>
    <row r="13" spans="1:18" x14ac:dyDescent="0.25">
      <c r="A13" s="33">
        <v>0</v>
      </c>
      <c r="B13" s="6">
        <v>1</v>
      </c>
      <c r="C13" s="6" t="s">
        <v>140</v>
      </c>
      <c r="D13" s="6" t="s">
        <v>184</v>
      </c>
      <c r="E13" s="6" t="s">
        <v>143</v>
      </c>
      <c r="F13" s="6">
        <v>1</v>
      </c>
      <c r="G13" s="6" t="s">
        <v>191</v>
      </c>
      <c r="H13" s="6" t="s">
        <v>136</v>
      </c>
      <c r="I13" s="7"/>
      <c r="J13" s="9">
        <v>4.1666666666666664E-2</v>
      </c>
      <c r="K13" s="8"/>
      <c r="L13" s="5" t="str">
        <f t="shared" si="2"/>
        <v>sábado</v>
      </c>
      <c r="M13" s="9">
        <v>0.375</v>
      </c>
      <c r="N13" s="9">
        <f t="shared" si="3"/>
        <v>0.41666666666666669</v>
      </c>
      <c r="O13" s="7">
        <v>1</v>
      </c>
      <c r="P13" s="7">
        <v>7</v>
      </c>
    </row>
    <row r="14" spans="1:18" x14ac:dyDescent="0.25">
      <c r="A14" s="27">
        <v>3</v>
      </c>
      <c r="B14" s="28"/>
      <c r="C14" s="28" t="s">
        <v>190</v>
      </c>
      <c r="D14" s="28" t="s">
        <v>180</v>
      </c>
      <c r="E14" s="28" t="s">
        <v>178</v>
      </c>
      <c r="F14" s="28">
        <v>1</v>
      </c>
      <c r="G14" s="28" t="s">
        <v>191</v>
      </c>
      <c r="H14" s="28" t="s">
        <v>136</v>
      </c>
      <c r="I14" s="29"/>
      <c r="J14" s="30">
        <v>2.0833333333333332E-2</v>
      </c>
      <c r="K14" s="31"/>
      <c r="L14" s="28" t="str">
        <f t="shared" si="2"/>
        <v>sábado</v>
      </c>
      <c r="M14" s="30">
        <v>0.375</v>
      </c>
      <c r="N14" s="30">
        <f>M14+J14</f>
        <v>0.39583333333333331</v>
      </c>
      <c r="O14" s="29">
        <v>2</v>
      </c>
      <c r="P14" s="29">
        <v>8</v>
      </c>
    </row>
    <row r="15" spans="1:18" x14ac:dyDescent="0.25">
      <c r="A15" s="33">
        <v>2</v>
      </c>
      <c r="B15" s="6">
        <v>2</v>
      </c>
      <c r="C15" s="6" t="s">
        <v>142</v>
      </c>
      <c r="D15" s="6" t="s">
        <v>182</v>
      </c>
      <c r="E15" s="6" t="s">
        <v>192</v>
      </c>
      <c r="F15" s="6">
        <v>1</v>
      </c>
      <c r="G15" s="6" t="s">
        <v>21</v>
      </c>
      <c r="H15" s="6" t="s">
        <v>22</v>
      </c>
      <c r="I15" s="7">
        <v>40</v>
      </c>
      <c r="J15" s="9">
        <v>4.1666666666666664E-2</v>
      </c>
      <c r="K15" s="8"/>
      <c r="L15" s="5" t="str">
        <f t="shared" si="2"/>
        <v>sábado</v>
      </c>
      <c r="M15" s="9">
        <v>0.54166666666666663</v>
      </c>
      <c r="N15" s="9">
        <f t="shared" ref="N15:N17" si="4">M15+J15</f>
        <v>0.58333333333333326</v>
      </c>
      <c r="O15" s="7">
        <v>1</v>
      </c>
      <c r="P15" s="7">
        <v>9</v>
      </c>
    </row>
    <row r="16" spans="1:18" x14ac:dyDescent="0.25">
      <c r="A16" s="33">
        <v>3</v>
      </c>
      <c r="B16" s="6">
        <v>1</v>
      </c>
      <c r="C16" s="6" t="s">
        <v>141</v>
      </c>
      <c r="D16" s="6" t="s">
        <v>181</v>
      </c>
      <c r="E16" s="6" t="s">
        <v>144</v>
      </c>
      <c r="F16" s="6">
        <v>1</v>
      </c>
      <c r="G16" s="6" t="s">
        <v>21</v>
      </c>
      <c r="H16" s="6" t="s">
        <v>22</v>
      </c>
      <c r="I16" s="7">
        <v>150</v>
      </c>
      <c r="J16" s="9">
        <v>0.10416666666666667</v>
      </c>
      <c r="K16" s="8"/>
      <c r="L16" s="5" t="str">
        <f t="shared" si="2"/>
        <v>sábado</v>
      </c>
      <c r="M16" s="11">
        <v>0.66666666666666663</v>
      </c>
      <c r="N16" s="11">
        <f t="shared" si="4"/>
        <v>0.77083333333333326</v>
      </c>
      <c r="O16" s="34">
        <v>1</v>
      </c>
      <c r="P16" s="29">
        <v>10</v>
      </c>
    </row>
    <row r="17" spans="1:16" x14ac:dyDescent="0.25">
      <c r="A17" s="33">
        <v>0</v>
      </c>
      <c r="B17" s="6">
        <v>1</v>
      </c>
      <c r="C17" s="6" t="s">
        <v>140</v>
      </c>
      <c r="D17" s="6" t="s">
        <v>184</v>
      </c>
      <c r="E17" s="6" t="s">
        <v>143</v>
      </c>
      <c r="F17" s="6">
        <v>1</v>
      </c>
      <c r="G17" s="6" t="s">
        <v>191</v>
      </c>
      <c r="H17" s="6" t="s">
        <v>136</v>
      </c>
      <c r="I17" s="7"/>
      <c r="J17" s="9">
        <v>2.0833333333333332E-2</v>
      </c>
      <c r="K17" s="8"/>
      <c r="L17" s="5" t="str">
        <f t="shared" si="2"/>
        <v>sábado</v>
      </c>
      <c r="M17" s="9">
        <v>0.375</v>
      </c>
      <c r="N17" s="9">
        <f t="shared" si="4"/>
        <v>0.39583333333333331</v>
      </c>
      <c r="O17" s="7">
        <v>1</v>
      </c>
      <c r="P17" s="7">
        <v>11</v>
      </c>
    </row>
    <row r="18" spans="1:16" x14ac:dyDescent="0.25">
      <c r="A18" s="27">
        <v>3</v>
      </c>
      <c r="B18" s="28"/>
      <c r="C18" s="28" t="s">
        <v>190</v>
      </c>
      <c r="D18" s="28" t="s">
        <v>180</v>
      </c>
      <c r="E18" s="28" t="s">
        <v>178</v>
      </c>
      <c r="F18" s="28">
        <v>1</v>
      </c>
      <c r="G18" s="28" t="s">
        <v>191</v>
      </c>
      <c r="H18" s="28" t="s">
        <v>136</v>
      </c>
      <c r="I18" s="29"/>
      <c r="J18" s="30">
        <v>2.0833333333333332E-2</v>
      </c>
      <c r="K18" s="31"/>
      <c r="L18" s="28" t="str">
        <f t="shared" ref="L18:L21" si="5">TEXT(K18,"dddd")</f>
        <v>sábado</v>
      </c>
      <c r="M18" s="30">
        <v>0.375</v>
      </c>
      <c r="N18" s="30">
        <f>M18+J18</f>
        <v>0.39583333333333331</v>
      </c>
      <c r="O18" s="29">
        <v>2</v>
      </c>
      <c r="P18" s="29">
        <v>12</v>
      </c>
    </row>
    <row r="19" spans="1:16" x14ac:dyDescent="0.25">
      <c r="A19" s="33">
        <v>2</v>
      </c>
      <c r="B19" s="6">
        <v>2</v>
      </c>
      <c r="C19" s="6" t="s">
        <v>142</v>
      </c>
      <c r="D19" s="6" t="s">
        <v>182</v>
      </c>
      <c r="E19" s="6" t="s">
        <v>192</v>
      </c>
      <c r="F19" s="6">
        <v>1</v>
      </c>
      <c r="G19" s="6" t="s">
        <v>21</v>
      </c>
      <c r="H19" s="6" t="s">
        <v>22</v>
      </c>
      <c r="I19" s="7">
        <v>40</v>
      </c>
      <c r="J19" s="9">
        <v>4.1666666666666664E-2</v>
      </c>
      <c r="K19" s="8"/>
      <c r="L19" s="5" t="str">
        <f t="shared" si="5"/>
        <v>sábado</v>
      </c>
      <c r="M19" s="9">
        <v>0.54166666666666663</v>
      </c>
      <c r="N19" s="9">
        <f t="shared" ref="N19:N21" si="6">M19+J19</f>
        <v>0.58333333333333326</v>
      </c>
      <c r="O19" s="7">
        <v>1</v>
      </c>
      <c r="P19" s="7">
        <v>13</v>
      </c>
    </row>
    <row r="20" spans="1:16" x14ac:dyDescent="0.25">
      <c r="A20" s="33">
        <v>3</v>
      </c>
      <c r="B20" s="6">
        <v>1</v>
      </c>
      <c r="C20" s="6" t="s">
        <v>141</v>
      </c>
      <c r="D20" s="6" t="s">
        <v>181</v>
      </c>
      <c r="E20" s="6" t="s">
        <v>144</v>
      </c>
      <c r="F20" s="6">
        <v>1</v>
      </c>
      <c r="G20" s="6" t="s">
        <v>21</v>
      </c>
      <c r="H20" s="6" t="s">
        <v>22</v>
      </c>
      <c r="I20" s="7">
        <v>150</v>
      </c>
      <c r="J20" s="9">
        <v>0.10416666666666667</v>
      </c>
      <c r="K20" s="8"/>
      <c r="L20" s="5" t="str">
        <f t="shared" si="5"/>
        <v>sábado</v>
      </c>
      <c r="M20" s="11">
        <v>0.66666666666666663</v>
      </c>
      <c r="N20" s="11">
        <f t="shared" si="6"/>
        <v>0.77083333333333326</v>
      </c>
      <c r="O20" s="34">
        <v>1</v>
      </c>
      <c r="P20" s="29">
        <v>14</v>
      </c>
    </row>
    <row r="21" spans="1:16" x14ac:dyDescent="0.25">
      <c r="A21" s="33">
        <v>0</v>
      </c>
      <c r="B21" s="6">
        <v>1</v>
      </c>
      <c r="C21" s="6" t="s">
        <v>140</v>
      </c>
      <c r="D21" s="6" t="s">
        <v>184</v>
      </c>
      <c r="E21" s="6" t="s">
        <v>143</v>
      </c>
      <c r="F21" s="6">
        <v>1</v>
      </c>
      <c r="G21" s="6" t="s">
        <v>191</v>
      </c>
      <c r="H21" s="6" t="s">
        <v>136</v>
      </c>
      <c r="I21" s="7"/>
      <c r="J21" s="9">
        <v>2.0833333333333332E-2</v>
      </c>
      <c r="K21" s="8"/>
      <c r="L21" s="5" t="str">
        <f t="shared" si="5"/>
        <v>sábado</v>
      </c>
      <c r="M21" s="9">
        <v>0.375</v>
      </c>
      <c r="N21" s="9">
        <f t="shared" si="6"/>
        <v>0.39583333333333331</v>
      </c>
      <c r="O21" s="7">
        <v>1</v>
      </c>
      <c r="P21" s="7">
        <v>15</v>
      </c>
    </row>
  </sheetData>
  <autoFilter ref="A5:R9" xr:uid="{00000000-0009-0000-0000-000000000000}">
    <sortState xmlns:xlrd2="http://schemas.microsoft.com/office/spreadsheetml/2017/richdata2" ref="A2:Q9">
      <sortCondition ref="K2:K9"/>
      <sortCondition ref="M2:M9"/>
      <sortCondition ref="A2:A9"/>
    </sortState>
  </autoFilter>
  <sortState xmlns:xlrd2="http://schemas.microsoft.com/office/spreadsheetml/2017/richdata2" ref="A2:R9">
    <sortCondition ref="K2:K9"/>
    <sortCondition ref="M2:M9"/>
    <sortCondition ref="A2:A9"/>
    <sortCondition ref="F2:F9"/>
  </sortState>
  <mergeCells count="1">
    <mergeCell ref="Q5:R5"/>
  </mergeCells>
  <conditionalFormatting sqref="H6:H9">
    <cfRule type="cellIs" dxfId="34" priority="9" operator="equal">
      <formula>"Presencial"</formula>
    </cfRule>
  </conditionalFormatting>
  <conditionalFormatting sqref="Q6:Q9">
    <cfRule type="cellIs" dxfId="33" priority="8" operator="equal">
      <formula>"polideportivo"</formula>
    </cfRule>
  </conditionalFormatting>
  <conditionalFormatting sqref="A6:R7 A8:O9 Q8:R9 P8:P21">
    <cfRule type="expression" dxfId="32" priority="23">
      <formula>#REF!=0</formula>
    </cfRule>
  </conditionalFormatting>
  <conditionalFormatting sqref="H10:H13">
    <cfRule type="cellIs" dxfId="31" priority="6" operator="equal">
      <formula>"Presencial"</formula>
    </cfRule>
  </conditionalFormatting>
  <conditionalFormatting sqref="A10:O13">
    <cfRule type="expression" dxfId="30" priority="7">
      <formula>#REF!=0</formula>
    </cfRule>
  </conditionalFormatting>
  <conditionalFormatting sqref="H14:H17">
    <cfRule type="cellIs" dxfId="29" priority="4" operator="equal">
      <formula>"Presencial"</formula>
    </cfRule>
  </conditionalFormatting>
  <conditionalFormatting sqref="A14:O17">
    <cfRule type="expression" dxfId="28" priority="5">
      <formula>#REF!=0</formula>
    </cfRule>
  </conditionalFormatting>
  <conditionalFormatting sqref="H18:H21">
    <cfRule type="cellIs" dxfId="1" priority="1" operator="equal">
      <formula>"Presencial"</formula>
    </cfRule>
  </conditionalFormatting>
  <conditionalFormatting sqref="A18:O21">
    <cfRule type="expression" dxfId="0" priority="2">
      <formula>#REF!=0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A1:D3"/>
  <sheetViews>
    <sheetView workbookViewId="0">
      <selection activeCell="B36" sqref="B36"/>
    </sheetView>
  </sheetViews>
  <sheetFormatPr baseColWidth="10" defaultRowHeight="15" x14ac:dyDescent="0.25"/>
  <cols>
    <col min="2" max="3" width="18.42578125" customWidth="1"/>
  </cols>
  <sheetData>
    <row r="1" spans="1:4" x14ac:dyDescent="0.25">
      <c r="A1" t="s">
        <v>230</v>
      </c>
      <c r="B1" s="28" t="s">
        <v>190</v>
      </c>
      <c r="C1" s="28" t="s">
        <v>190</v>
      </c>
      <c r="D1">
        <v>1</v>
      </c>
    </row>
    <row r="2" spans="1:4" x14ac:dyDescent="0.25">
      <c r="A2" t="s">
        <v>229</v>
      </c>
      <c r="B2" s="28" t="s">
        <v>190</v>
      </c>
      <c r="C2" s="13">
        <v>44553</v>
      </c>
    </row>
    <row r="3" spans="1:4" x14ac:dyDescent="0.25">
      <c r="A3" t="s">
        <v>231</v>
      </c>
      <c r="B3" s="28" t="s">
        <v>190</v>
      </c>
      <c r="C3" s="28" t="s">
        <v>190</v>
      </c>
    </row>
  </sheetData>
  <conditionalFormatting sqref="B1">
    <cfRule type="expression" dxfId="27" priority="5">
      <formula>$Q1=0</formula>
    </cfRule>
  </conditionalFormatting>
  <conditionalFormatting sqref="B2">
    <cfRule type="expression" dxfId="26" priority="4">
      <formula>$Q2=0</formula>
    </cfRule>
  </conditionalFormatting>
  <conditionalFormatting sqref="B3">
    <cfRule type="expression" dxfId="25" priority="3">
      <formula>$Q3=0</formula>
    </cfRule>
  </conditionalFormatting>
  <conditionalFormatting sqref="C3">
    <cfRule type="expression" dxfId="24" priority="2">
      <formula>$Q3=0</formula>
    </cfRule>
  </conditionalFormatting>
  <conditionalFormatting sqref="C1">
    <cfRule type="expression" dxfId="23" priority="1">
      <formula>$Q1=0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2"/>
  <sheetViews>
    <sheetView workbookViewId="0">
      <selection activeCell="B6" sqref="B6"/>
    </sheetView>
  </sheetViews>
  <sheetFormatPr baseColWidth="10" defaultRowHeight="15" x14ac:dyDescent="0.25"/>
  <sheetData>
    <row r="1" spans="1:1" x14ac:dyDescent="0.25">
      <c r="A1" s="13">
        <v>44361</v>
      </c>
    </row>
    <row r="2" spans="1:1" x14ac:dyDescent="0.25">
      <c r="A2" s="13">
        <v>44362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193</v>
      </c>
      <c r="H1" s="3" t="s">
        <v>6</v>
      </c>
      <c r="I1" s="3" t="s">
        <v>7</v>
      </c>
      <c r="J1" s="3" t="s">
        <v>194</v>
      </c>
      <c r="K1" s="3" t="s">
        <v>195</v>
      </c>
      <c r="L1" s="3" t="s">
        <v>196</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197</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197</v>
      </c>
      <c r="H3" s="3" t="s">
        <v>136</v>
      </c>
      <c r="I3" s="3"/>
      <c r="J3" s="3"/>
      <c r="K3" s="3"/>
      <c r="L3" s="3" t="s">
        <v>198</v>
      </c>
      <c r="M3" s="3" t="s">
        <v>136</v>
      </c>
      <c r="N3" s="3"/>
      <c r="O3" s="3"/>
      <c r="P3" s="3"/>
      <c r="Q3" s="3" t="s">
        <v>46</v>
      </c>
    </row>
    <row r="4" spans="1:17" hidden="1" x14ac:dyDescent="0.25">
      <c r="A4">
        <v>28</v>
      </c>
      <c r="B4" s="1">
        <v>44234.703240740702</v>
      </c>
      <c r="C4" s="1">
        <v>44234.703449074099</v>
      </c>
      <c r="D4" s="3" t="s">
        <v>114</v>
      </c>
      <c r="E4" s="3" t="s">
        <v>115</v>
      </c>
      <c r="F4" s="3" t="s">
        <v>116</v>
      </c>
      <c r="G4" s="3" t="s">
        <v>197</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197</v>
      </c>
      <c r="H5" s="3" t="s">
        <v>136</v>
      </c>
      <c r="I5" s="3"/>
      <c r="J5" s="3"/>
      <c r="K5" s="3"/>
      <c r="L5" s="3" t="s">
        <v>198</v>
      </c>
      <c r="M5" s="3" t="s">
        <v>21</v>
      </c>
      <c r="N5" s="3" t="s">
        <v>28</v>
      </c>
      <c r="O5" s="3"/>
      <c r="P5" s="2" t="s">
        <v>36</v>
      </c>
      <c r="Q5" s="3" t="s">
        <v>199</v>
      </c>
    </row>
    <row r="6" spans="1:17" hidden="1" x14ac:dyDescent="0.25">
      <c r="A6">
        <v>1</v>
      </c>
      <c r="B6" s="1">
        <v>44228.8378240741</v>
      </c>
      <c r="C6" s="1">
        <v>44228.8383217593</v>
      </c>
      <c r="D6" s="3" t="s">
        <v>13</v>
      </c>
      <c r="E6" s="3" t="s">
        <v>14</v>
      </c>
      <c r="F6" s="3" t="s">
        <v>15</v>
      </c>
      <c r="G6" s="3" t="s">
        <v>197</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197</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197</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197</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197</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197</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197</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200</v>
      </c>
      <c r="E13" s="3" t="s">
        <v>201</v>
      </c>
      <c r="F13" s="3" t="s">
        <v>202</v>
      </c>
      <c r="G13" s="3" t="s">
        <v>197</v>
      </c>
      <c r="H13" s="3" t="s">
        <v>21</v>
      </c>
      <c r="I13" s="3" t="s">
        <v>28</v>
      </c>
      <c r="J13" s="3"/>
      <c r="K13" s="2" t="s">
        <v>34</v>
      </c>
      <c r="L13" s="3" t="s">
        <v>198</v>
      </c>
      <c r="M13" s="3" t="s">
        <v>30</v>
      </c>
      <c r="N13" s="3" t="s">
        <v>28</v>
      </c>
      <c r="O13" s="3"/>
      <c r="P13" s="2" t="s">
        <v>24</v>
      </c>
      <c r="Q13" s="3" t="s">
        <v>203</v>
      </c>
    </row>
    <row r="14" spans="1:17" hidden="1" x14ac:dyDescent="0.25">
      <c r="A14">
        <v>33</v>
      </c>
      <c r="B14" s="1">
        <v>44241.118078703701</v>
      </c>
      <c r="C14" s="1">
        <v>44241.119722222204</v>
      </c>
      <c r="D14" s="3" t="s">
        <v>130</v>
      </c>
      <c r="E14" s="3" t="s">
        <v>131</v>
      </c>
      <c r="F14" s="3" t="s">
        <v>132</v>
      </c>
      <c r="G14" s="3" t="s">
        <v>197</v>
      </c>
      <c r="H14" s="3" t="s">
        <v>21</v>
      </c>
      <c r="I14" s="3" t="s">
        <v>22</v>
      </c>
      <c r="J14" s="2" t="s">
        <v>23</v>
      </c>
      <c r="K14" s="2" t="s">
        <v>36</v>
      </c>
      <c r="L14" s="3" t="s">
        <v>198</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197</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197</v>
      </c>
      <c r="H16" s="3" t="s">
        <v>21</v>
      </c>
      <c r="I16" s="3" t="s">
        <v>28</v>
      </c>
      <c r="J16" s="3"/>
      <c r="K16" s="2" t="s">
        <v>29</v>
      </c>
      <c r="L16" s="3" t="s">
        <v>198</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197</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197</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197</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197</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197</v>
      </c>
      <c r="H21" s="3" t="s">
        <v>21</v>
      </c>
      <c r="I21" s="3" t="s">
        <v>28</v>
      </c>
      <c r="J21" s="3"/>
      <c r="K21" s="2" t="s">
        <v>29</v>
      </c>
      <c r="L21" s="3" t="s">
        <v>198</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197</v>
      </c>
      <c r="H22" s="3" t="s">
        <v>21</v>
      </c>
      <c r="I22" s="3" t="s">
        <v>22</v>
      </c>
      <c r="J22" s="2" t="s">
        <v>35</v>
      </c>
      <c r="K22" s="2" t="s">
        <v>34</v>
      </c>
      <c r="L22" s="3" t="s">
        <v>198</v>
      </c>
      <c r="M22" s="3" t="s">
        <v>30</v>
      </c>
      <c r="N22" s="3" t="s">
        <v>22</v>
      </c>
      <c r="O22" s="2" t="s">
        <v>204</v>
      </c>
      <c r="P22" s="2" t="s">
        <v>36</v>
      </c>
      <c r="Q22" s="3" t="s">
        <v>37</v>
      </c>
    </row>
    <row r="23" spans="1:17" hidden="1" x14ac:dyDescent="0.25">
      <c r="A23">
        <v>26</v>
      </c>
      <c r="B23" s="1">
        <v>44232.574108796303</v>
      </c>
      <c r="C23" s="1">
        <v>44232.580127314803</v>
      </c>
      <c r="D23" s="3" t="s">
        <v>106</v>
      </c>
      <c r="E23" s="3" t="s">
        <v>107</v>
      </c>
      <c r="F23" s="3" t="s">
        <v>108</v>
      </c>
      <c r="G23" s="3" t="s">
        <v>197</v>
      </c>
      <c r="H23" s="3" t="s">
        <v>21</v>
      </c>
      <c r="I23" s="3" t="s">
        <v>22</v>
      </c>
      <c r="J23" s="2" t="s">
        <v>109</v>
      </c>
      <c r="K23" s="2" t="s">
        <v>34</v>
      </c>
      <c r="L23" s="3" t="s">
        <v>198</v>
      </c>
      <c r="M23" s="3" t="s">
        <v>30</v>
      </c>
      <c r="N23" s="3" t="s">
        <v>22</v>
      </c>
      <c r="O23" s="2" t="s">
        <v>205</v>
      </c>
      <c r="P23" s="2" t="s">
        <v>36</v>
      </c>
      <c r="Q23" s="3" t="s">
        <v>206</v>
      </c>
    </row>
    <row r="24" spans="1:17" hidden="1" x14ac:dyDescent="0.25">
      <c r="A24">
        <v>25</v>
      </c>
      <c r="B24" s="1">
        <v>44231.408831018503</v>
      </c>
      <c r="C24" s="1">
        <v>44231.410289351901</v>
      </c>
      <c r="D24" s="3" t="s">
        <v>103</v>
      </c>
      <c r="E24" s="3" t="s">
        <v>104</v>
      </c>
      <c r="F24" s="3" t="s">
        <v>105</v>
      </c>
      <c r="G24" s="3" t="s">
        <v>197</v>
      </c>
      <c r="H24" s="3" t="s">
        <v>21</v>
      </c>
      <c r="I24" s="3" t="s">
        <v>28</v>
      </c>
      <c r="J24" s="3"/>
      <c r="K24" s="2" t="s">
        <v>76</v>
      </c>
      <c r="L24" s="3" t="s">
        <v>198</v>
      </c>
      <c r="M24" s="3" t="s">
        <v>30</v>
      </c>
      <c r="N24" s="3" t="s">
        <v>28</v>
      </c>
      <c r="O24" s="3"/>
      <c r="P24" s="2" t="s">
        <v>24</v>
      </c>
      <c r="Q24" s="3" t="s">
        <v>207</v>
      </c>
    </row>
    <row r="25" spans="1:17" hidden="1" x14ac:dyDescent="0.25">
      <c r="A25">
        <v>19</v>
      </c>
      <c r="B25" s="1">
        <v>44230.441585648099</v>
      </c>
      <c r="C25" s="1">
        <v>44230.4422106481</v>
      </c>
      <c r="D25" s="3" t="s">
        <v>86</v>
      </c>
      <c r="E25" s="3" t="s">
        <v>87</v>
      </c>
      <c r="F25" s="3" t="s">
        <v>88</v>
      </c>
      <c r="G25" s="3" t="s">
        <v>197</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197</v>
      </c>
      <c r="H26" s="3" t="s">
        <v>21</v>
      </c>
      <c r="I26" s="3" t="s">
        <v>22</v>
      </c>
      <c r="J26" s="2" t="s">
        <v>47</v>
      </c>
      <c r="K26" s="2" t="s">
        <v>36</v>
      </c>
      <c r="L26" s="3" t="s">
        <v>198</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197</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197</v>
      </c>
      <c r="H28" s="3" t="s">
        <v>21</v>
      </c>
      <c r="I28" s="3" t="s">
        <v>28</v>
      </c>
      <c r="J28" s="3"/>
      <c r="K28" s="2" t="s">
        <v>29</v>
      </c>
      <c r="L28" s="3" t="s">
        <v>198</v>
      </c>
      <c r="M28" s="3" t="s">
        <v>136</v>
      </c>
      <c r="N28" s="3"/>
      <c r="O28" s="3"/>
      <c r="P28" s="3"/>
      <c r="Q28" s="3" t="s">
        <v>208</v>
      </c>
    </row>
    <row r="29" spans="1:17" x14ac:dyDescent="0.25">
      <c r="A29">
        <v>5</v>
      </c>
      <c r="B29" s="1">
        <v>44229.366747685199</v>
      </c>
      <c r="C29" s="1">
        <v>44229.3671875</v>
      </c>
      <c r="D29" s="3" t="s">
        <v>38</v>
      </c>
      <c r="E29" s="3" t="s">
        <v>39</v>
      </c>
      <c r="F29" s="3" t="s">
        <v>40</v>
      </c>
      <c r="G29" s="3" t="s">
        <v>197</v>
      </c>
      <c r="H29" s="3" t="s">
        <v>30</v>
      </c>
      <c r="I29" s="3" t="s">
        <v>22</v>
      </c>
      <c r="J29" s="2" t="s">
        <v>110</v>
      </c>
      <c r="K29" s="2" t="s">
        <v>42</v>
      </c>
      <c r="L29" s="3" t="s">
        <v>16</v>
      </c>
      <c r="M29" s="3"/>
      <c r="N29" s="3"/>
      <c r="O29" s="3"/>
      <c r="P29" s="3"/>
      <c r="Q29" s="3" t="s">
        <v>209</v>
      </c>
    </row>
    <row r="30" spans="1:17" x14ac:dyDescent="0.25">
      <c r="A30">
        <v>13</v>
      </c>
      <c r="B30" s="1">
        <v>44229.681840277801</v>
      </c>
      <c r="C30" s="1">
        <v>44229.685601851903</v>
      </c>
      <c r="D30" s="3" t="s">
        <v>70</v>
      </c>
      <c r="E30" s="3" t="s">
        <v>71</v>
      </c>
      <c r="F30" s="3" t="s">
        <v>40</v>
      </c>
      <c r="G30" s="3" t="s">
        <v>197</v>
      </c>
      <c r="H30" s="3" t="s">
        <v>21</v>
      </c>
      <c r="I30" s="3" t="s">
        <v>22</v>
      </c>
      <c r="J30" s="2" t="s">
        <v>41</v>
      </c>
      <c r="K30" s="2" t="s">
        <v>76</v>
      </c>
      <c r="L30" s="3" t="s">
        <v>198</v>
      </c>
      <c r="M30" s="3" t="s">
        <v>30</v>
      </c>
      <c r="N30" s="3" t="s">
        <v>22</v>
      </c>
      <c r="O30" s="2" t="s">
        <v>110</v>
      </c>
      <c r="P30" s="2" t="s">
        <v>24</v>
      </c>
      <c r="Q30" s="3" t="s">
        <v>210</v>
      </c>
    </row>
    <row r="31" spans="1:17" hidden="1" x14ac:dyDescent="0.25">
      <c r="A31">
        <v>23</v>
      </c>
      <c r="B31" s="1">
        <v>44230.6315972222</v>
      </c>
      <c r="C31" s="1">
        <v>44230.682962963001</v>
      </c>
      <c r="D31" s="3" t="s">
        <v>97</v>
      </c>
      <c r="E31" s="3" t="s">
        <v>98</v>
      </c>
      <c r="F31" s="3" t="s">
        <v>99</v>
      </c>
      <c r="G31" s="3" t="s">
        <v>197</v>
      </c>
      <c r="H31" s="3" t="s">
        <v>21</v>
      </c>
      <c r="I31" s="3" t="s">
        <v>22</v>
      </c>
      <c r="J31" s="2" t="s">
        <v>100</v>
      </c>
      <c r="K31" s="2" t="s">
        <v>76</v>
      </c>
      <c r="L31" s="3" t="s">
        <v>198</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197</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197</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197</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13">
        <v>44361</v>
      </c>
      <c r="C2">
        <v>0</v>
      </c>
    </row>
    <row r="3" spans="2:3" x14ac:dyDescent="0.25">
      <c r="B3" s="13">
        <v>44362</v>
      </c>
      <c r="C3">
        <v>1</v>
      </c>
    </row>
    <row r="4" spans="2:3" x14ac:dyDescent="0.25">
      <c r="B4" s="13">
        <v>44363</v>
      </c>
      <c r="C4">
        <v>0</v>
      </c>
    </row>
    <row r="5" spans="2:3" x14ac:dyDescent="0.25">
      <c r="B5" s="13">
        <v>44364</v>
      </c>
      <c r="C5">
        <v>1</v>
      </c>
    </row>
    <row r="6" spans="2:3" x14ac:dyDescent="0.25">
      <c r="B6" s="13">
        <v>44365</v>
      </c>
      <c r="C6">
        <v>0</v>
      </c>
    </row>
    <row r="7" spans="2:3" x14ac:dyDescent="0.25">
      <c r="B7" s="13">
        <v>44368</v>
      </c>
      <c r="C7">
        <v>1</v>
      </c>
    </row>
    <row r="8" spans="2:3" x14ac:dyDescent="0.25">
      <c r="B8" s="13">
        <v>44369</v>
      </c>
      <c r="C8">
        <v>0</v>
      </c>
    </row>
    <row r="9" spans="2:3" x14ac:dyDescent="0.25">
      <c r="B9" s="13">
        <v>44370</v>
      </c>
      <c r="C9">
        <v>1</v>
      </c>
    </row>
    <row r="10" spans="2:3" x14ac:dyDescent="0.25">
      <c r="B10" s="13">
        <v>44371</v>
      </c>
      <c r="C10">
        <v>0</v>
      </c>
    </row>
    <row r="11" spans="2:3" x14ac:dyDescent="0.25">
      <c r="B11" s="13">
        <v>44372</v>
      </c>
      <c r="C11">
        <v>1</v>
      </c>
    </row>
    <row r="12" spans="2:3" x14ac:dyDescent="0.25">
      <c r="B12" s="13">
        <v>44375</v>
      </c>
      <c r="C12">
        <v>0</v>
      </c>
    </row>
    <row r="13" spans="2:3" x14ac:dyDescent="0.25">
      <c r="B13" s="13">
        <v>44376</v>
      </c>
      <c r="C13">
        <v>1</v>
      </c>
    </row>
    <row r="14" spans="2:3" x14ac:dyDescent="0.25">
      <c r="B14" s="13">
        <v>44377</v>
      </c>
      <c r="C14">
        <v>0</v>
      </c>
    </row>
    <row r="15" spans="2:3" x14ac:dyDescent="0.25">
      <c r="B15" s="13">
        <v>44378</v>
      </c>
      <c r="C15">
        <v>1</v>
      </c>
    </row>
    <row r="16" spans="2:3" x14ac:dyDescent="0.25">
      <c r="B16" s="13">
        <v>44379</v>
      </c>
      <c r="C16">
        <v>0</v>
      </c>
    </row>
    <row r="17" spans="2:3" x14ac:dyDescent="0.25">
      <c r="B17" s="13">
        <v>44382</v>
      </c>
      <c r="C17">
        <v>1</v>
      </c>
    </row>
    <row r="18" spans="2:3" x14ac:dyDescent="0.25">
      <c r="B18" s="13">
        <v>44383</v>
      </c>
      <c r="C1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211</v>
      </c>
      <c r="D2" s="4" t="s">
        <v>213</v>
      </c>
      <c r="E2" s="4" t="s">
        <v>212</v>
      </c>
      <c r="H2">
        <v>71</v>
      </c>
      <c r="I2">
        <f>SUM(I4:I14)</f>
        <v>80</v>
      </c>
      <c r="J2">
        <f>H2-I2</f>
        <v>-9</v>
      </c>
    </row>
    <row r="3" spans="1:12" x14ac:dyDescent="0.25">
      <c r="A3" t="s">
        <v>148</v>
      </c>
      <c r="B3" t="str">
        <f>IF(ISERROR(VLOOKUP(C3,$H$4:$H$29,1,FALSE)),"","*")</f>
        <v>*</v>
      </c>
      <c r="C3" t="s">
        <v>149</v>
      </c>
      <c r="D3">
        <v>17</v>
      </c>
      <c r="H3" s="14" t="s">
        <v>146</v>
      </c>
      <c r="I3" s="15" t="s">
        <v>147</v>
      </c>
    </row>
    <row r="4" spans="1:12" x14ac:dyDescent="0.25">
      <c r="A4" t="s">
        <v>148</v>
      </c>
      <c r="B4" t="str">
        <f>IF(ISERROR(VLOOKUP(C4,$H$4:$H$29,1,FALSE)),"","*")</f>
        <v>*</v>
      </c>
      <c r="C4" t="s">
        <v>151</v>
      </c>
      <c r="D4">
        <v>16</v>
      </c>
      <c r="E4">
        <v>10</v>
      </c>
      <c r="F4" t="s">
        <v>150</v>
      </c>
      <c r="H4" s="16" t="s">
        <v>153</v>
      </c>
      <c r="I4" s="17">
        <f>IF(H4&lt;&gt;"",VLOOKUP(H4,$C$3:$D$27,2,FALSE),"")</f>
        <v>12</v>
      </c>
      <c r="L4" t="str">
        <f>H4&amp;", "&amp;H5&amp;", "&amp;H6&amp;", "&amp;H7&amp;", "&amp;H8&amp;", "&amp;H9&amp;", "&amp;H10&amp;", "&amp;H11&amp;", "&amp;H12&amp;", "&amp;H13&amp;", "&amp;H14&amp;", "&amp;H15</f>
        <v xml:space="preserve">L-11, , , L-14, L-15, L-04, L-31, L-32, , , , </v>
      </c>
    </row>
    <row r="5" spans="1:12" x14ac:dyDescent="0.25">
      <c r="A5" t="s">
        <v>148</v>
      </c>
      <c r="B5" t="str">
        <f t="shared" ref="B5:B27" si="0">IF(ISERROR(VLOOKUP(C5,$H$4:$H$29,1,FALSE)),"","*")</f>
        <v>*</v>
      </c>
      <c r="C5" t="s">
        <v>152</v>
      </c>
      <c r="D5">
        <v>16</v>
      </c>
      <c r="E5">
        <v>0</v>
      </c>
      <c r="H5" s="16"/>
      <c r="I5" s="17" t="str">
        <f t="shared" ref="I5:I10" si="1">IF(H5&lt;&gt;"",VLOOKUP(H5,$C$3:$D$27,2,FALSE),"")</f>
        <v/>
      </c>
      <c r="J5" t="s">
        <v>228</v>
      </c>
      <c r="L5" t="str">
        <f>H19&amp;", "&amp;H20&amp;", "&amp;H21&amp;", "&amp;H22&amp;", "&amp;H23&amp;", "&amp;H24&amp;", "&amp;H25&amp;", "&amp;H26&amp;", "&amp;H27&amp;", "&amp;H28&amp;", "&amp;H29&amp;", "&amp;H30</f>
        <v xml:space="preserve">, , , , , , , , , , , </v>
      </c>
    </row>
    <row r="6" spans="1:12" x14ac:dyDescent="0.25">
      <c r="A6" t="s">
        <v>148</v>
      </c>
      <c r="B6" t="str">
        <f t="shared" si="0"/>
        <v>*</v>
      </c>
      <c r="C6" t="s">
        <v>153</v>
      </c>
      <c r="D6">
        <v>12</v>
      </c>
      <c r="E6">
        <v>0</v>
      </c>
      <c r="H6" s="16"/>
      <c r="I6" s="17" t="str">
        <f t="shared" si="1"/>
        <v/>
      </c>
      <c r="J6" t="s">
        <v>228</v>
      </c>
    </row>
    <row r="7" spans="1:12" x14ac:dyDescent="0.25">
      <c r="A7" t="s">
        <v>148</v>
      </c>
      <c r="B7" t="str">
        <f t="shared" si="0"/>
        <v>*</v>
      </c>
      <c r="C7" t="s">
        <v>154</v>
      </c>
      <c r="D7">
        <v>10</v>
      </c>
      <c r="E7">
        <v>8</v>
      </c>
      <c r="H7" s="16" t="s">
        <v>149</v>
      </c>
      <c r="I7" s="17">
        <f t="shared" si="1"/>
        <v>17</v>
      </c>
    </row>
    <row r="8" spans="1:12" x14ac:dyDescent="0.25">
      <c r="A8" t="s">
        <v>148</v>
      </c>
      <c r="B8" t="str">
        <f t="shared" si="0"/>
        <v/>
      </c>
      <c r="C8" t="s">
        <v>186</v>
      </c>
      <c r="D8">
        <v>10</v>
      </c>
      <c r="E8">
        <v>8</v>
      </c>
      <c r="H8" s="16" t="s">
        <v>156</v>
      </c>
      <c r="I8" s="17">
        <f t="shared" si="1"/>
        <v>9</v>
      </c>
    </row>
    <row r="9" spans="1:12" x14ac:dyDescent="0.25">
      <c r="A9" t="s">
        <v>148</v>
      </c>
      <c r="B9" t="str">
        <f t="shared" si="0"/>
        <v/>
      </c>
      <c r="C9" t="s">
        <v>155</v>
      </c>
      <c r="D9">
        <v>9</v>
      </c>
      <c r="E9">
        <v>8</v>
      </c>
      <c r="H9" s="16" t="s">
        <v>154</v>
      </c>
      <c r="I9" s="17">
        <f t="shared" si="1"/>
        <v>10</v>
      </c>
    </row>
    <row r="10" spans="1:12" x14ac:dyDescent="0.25">
      <c r="A10" t="s">
        <v>148</v>
      </c>
      <c r="B10" t="str">
        <f t="shared" si="0"/>
        <v/>
      </c>
      <c r="C10" t="s">
        <v>157</v>
      </c>
      <c r="D10">
        <v>9</v>
      </c>
      <c r="E10">
        <v>8</v>
      </c>
      <c r="H10" s="16" t="s">
        <v>151</v>
      </c>
      <c r="I10" s="17">
        <f t="shared" si="1"/>
        <v>16</v>
      </c>
    </row>
    <row r="11" spans="1:12" x14ac:dyDescent="0.25">
      <c r="A11" t="s">
        <v>148</v>
      </c>
      <c r="B11" t="str">
        <f t="shared" si="0"/>
        <v/>
      </c>
      <c r="C11" t="s">
        <v>159</v>
      </c>
      <c r="D11">
        <v>9</v>
      </c>
      <c r="E11">
        <v>7</v>
      </c>
      <c r="H11" s="16" t="s">
        <v>152</v>
      </c>
      <c r="I11" s="17">
        <f t="shared" ref="I11:I13" si="2">IF(H11&lt;&gt;"",VLOOKUP(H11,$C$4:$D$27,2,FALSE),"")</f>
        <v>16</v>
      </c>
    </row>
    <row r="12" spans="1:12" x14ac:dyDescent="0.25">
      <c r="A12" t="s">
        <v>148</v>
      </c>
      <c r="B12" t="str">
        <f t="shared" si="0"/>
        <v/>
      </c>
      <c r="C12" t="s">
        <v>160</v>
      </c>
      <c r="D12">
        <v>9</v>
      </c>
      <c r="E12">
        <v>8</v>
      </c>
      <c r="H12" s="16"/>
      <c r="I12" s="17" t="str">
        <f t="shared" si="2"/>
        <v/>
      </c>
    </row>
    <row r="13" spans="1:12" x14ac:dyDescent="0.25">
      <c r="A13" t="s">
        <v>148</v>
      </c>
      <c r="B13" t="str">
        <f t="shared" si="0"/>
        <v/>
      </c>
      <c r="C13" t="s">
        <v>161</v>
      </c>
      <c r="D13">
        <v>9</v>
      </c>
      <c r="E13">
        <v>7</v>
      </c>
      <c r="H13" s="16"/>
      <c r="I13" s="17" t="str">
        <f t="shared" si="2"/>
        <v/>
      </c>
      <c r="J13" t="s">
        <v>228</v>
      </c>
    </row>
    <row r="14" spans="1:12" x14ac:dyDescent="0.25">
      <c r="A14" t="s">
        <v>148</v>
      </c>
      <c r="B14" t="str">
        <f t="shared" si="0"/>
        <v>*</v>
      </c>
      <c r="C14" t="s">
        <v>156</v>
      </c>
      <c r="D14">
        <v>9</v>
      </c>
      <c r="E14">
        <v>7</v>
      </c>
      <c r="H14" s="16"/>
      <c r="I14" s="17" t="str">
        <f>IF(H14&lt;&gt;"",VLOOKUP(H14,$C$4:$D$27,2,FALSE),"")</f>
        <v/>
      </c>
      <c r="J14" t="s">
        <v>228</v>
      </c>
    </row>
    <row r="15" spans="1:12" x14ac:dyDescent="0.25">
      <c r="A15" t="s">
        <v>148</v>
      </c>
      <c r="B15" t="str">
        <f t="shared" si="0"/>
        <v/>
      </c>
      <c r="C15" t="s">
        <v>158</v>
      </c>
      <c r="D15">
        <v>9</v>
      </c>
      <c r="E15">
        <v>7</v>
      </c>
      <c r="H15" s="18"/>
      <c r="I15" s="19"/>
    </row>
    <row r="16" spans="1:12" x14ac:dyDescent="0.25">
      <c r="A16" t="s">
        <v>148</v>
      </c>
      <c r="B16" t="str">
        <f t="shared" si="0"/>
        <v/>
      </c>
      <c r="C16" t="s">
        <v>164</v>
      </c>
      <c r="D16">
        <v>8</v>
      </c>
      <c r="E16">
        <v>7</v>
      </c>
      <c r="F16" t="s">
        <v>150</v>
      </c>
    </row>
    <row r="17" spans="1:15" x14ac:dyDescent="0.25">
      <c r="A17" t="s">
        <v>148</v>
      </c>
      <c r="B17" t="str">
        <f t="shared" si="0"/>
        <v/>
      </c>
      <c r="C17" t="s">
        <v>165</v>
      </c>
      <c r="D17">
        <v>8</v>
      </c>
      <c r="E17">
        <v>7</v>
      </c>
      <c r="H17">
        <f>J2</f>
        <v>-9</v>
      </c>
      <c r="I17">
        <f>SUM(I19:I29)</f>
        <v>0</v>
      </c>
      <c r="J17">
        <f>H17-I17</f>
        <v>-9</v>
      </c>
    </row>
    <row r="18" spans="1:15" x14ac:dyDescent="0.25">
      <c r="A18" t="s">
        <v>148</v>
      </c>
      <c r="B18" t="str">
        <f t="shared" si="0"/>
        <v/>
      </c>
      <c r="C18" t="s">
        <v>163</v>
      </c>
      <c r="D18">
        <v>8</v>
      </c>
      <c r="E18">
        <v>8</v>
      </c>
      <c r="H18" s="14" t="s">
        <v>146</v>
      </c>
      <c r="I18" s="15" t="s">
        <v>147</v>
      </c>
    </row>
    <row r="19" spans="1:15" x14ac:dyDescent="0.25">
      <c r="A19" t="s">
        <v>148</v>
      </c>
      <c r="B19" t="str">
        <f t="shared" si="0"/>
        <v/>
      </c>
      <c r="C19" t="s">
        <v>162</v>
      </c>
      <c r="D19">
        <v>8</v>
      </c>
      <c r="E19">
        <v>5</v>
      </c>
      <c r="F19" t="s">
        <v>150</v>
      </c>
      <c r="H19" s="16"/>
      <c r="I19" s="17" t="str">
        <f>IF(H19&lt;&gt;"",VLOOKUP(H19,$C$3:$D$27,2,FALSE),"")</f>
        <v/>
      </c>
    </row>
    <row r="20" spans="1:15" x14ac:dyDescent="0.25">
      <c r="H20" s="16"/>
      <c r="I20" s="17" t="str">
        <f t="shared" ref="I20:I25" si="3">IF(H20&lt;&gt;"",VLOOKUP(H20,$C$3:$D$27,2,FALSE),"")</f>
        <v/>
      </c>
      <c r="L20" s="4"/>
      <c r="M20" s="4"/>
      <c r="N20" s="4"/>
      <c r="O20" s="4"/>
    </row>
    <row r="21" spans="1:15" x14ac:dyDescent="0.25">
      <c r="A21" t="s">
        <v>166</v>
      </c>
      <c r="B21" t="str">
        <f t="shared" si="0"/>
        <v/>
      </c>
      <c r="C21" t="s">
        <v>167</v>
      </c>
      <c r="D21">
        <v>50</v>
      </c>
      <c r="H21" s="16"/>
      <c r="I21" s="17" t="str">
        <f t="shared" si="3"/>
        <v/>
      </c>
    </row>
    <row r="22" spans="1:15" x14ac:dyDescent="0.25">
      <c r="A22" t="s">
        <v>166</v>
      </c>
      <c r="B22" t="str">
        <f t="shared" si="0"/>
        <v/>
      </c>
      <c r="C22" t="s">
        <v>168</v>
      </c>
      <c r="D22">
        <v>50</v>
      </c>
      <c r="H22" s="16"/>
      <c r="I22" s="17" t="str">
        <f t="shared" si="3"/>
        <v/>
      </c>
    </row>
    <row r="23" spans="1:15" x14ac:dyDescent="0.25">
      <c r="A23" t="s">
        <v>166</v>
      </c>
      <c r="B23" t="str">
        <f t="shared" si="0"/>
        <v/>
      </c>
      <c r="C23" t="s">
        <v>169</v>
      </c>
      <c r="D23">
        <v>28</v>
      </c>
      <c r="H23" s="16"/>
      <c r="I23" s="17" t="str">
        <f t="shared" si="3"/>
        <v/>
      </c>
    </row>
    <row r="24" spans="1:15" x14ac:dyDescent="0.25">
      <c r="A24" t="s">
        <v>166</v>
      </c>
      <c r="B24" t="str">
        <f t="shared" si="0"/>
        <v/>
      </c>
      <c r="C24" t="s">
        <v>170</v>
      </c>
      <c r="D24">
        <v>20</v>
      </c>
      <c r="H24" s="16"/>
      <c r="I24" s="17" t="str">
        <f t="shared" si="3"/>
        <v/>
      </c>
    </row>
    <row r="25" spans="1:15" x14ac:dyDescent="0.25">
      <c r="A25" t="s">
        <v>166</v>
      </c>
      <c r="B25" t="str">
        <f t="shared" si="0"/>
        <v/>
      </c>
      <c r="C25" t="s">
        <v>171</v>
      </c>
      <c r="D25">
        <v>27</v>
      </c>
      <c r="H25" s="16"/>
      <c r="I25" s="17" t="str">
        <f t="shared" si="3"/>
        <v/>
      </c>
    </row>
    <row r="26" spans="1:15" x14ac:dyDescent="0.25">
      <c r="A26" t="s">
        <v>166</v>
      </c>
      <c r="B26" t="str">
        <f t="shared" si="0"/>
        <v/>
      </c>
      <c r="C26" t="s">
        <v>172</v>
      </c>
      <c r="D26">
        <v>27</v>
      </c>
      <c r="H26" s="16"/>
      <c r="I26" s="17" t="str">
        <f t="shared" ref="I26:I29" si="4">IF(H26&lt;&gt;"",VLOOKUP(H26,$C$4:$D$27,2,FALSE),"")</f>
        <v/>
      </c>
    </row>
    <row r="27" spans="1:15" x14ac:dyDescent="0.25">
      <c r="B27" t="str">
        <f t="shared" si="0"/>
        <v/>
      </c>
      <c r="C27" t="s">
        <v>173</v>
      </c>
      <c r="D27">
        <v>28</v>
      </c>
      <c r="H27" s="16"/>
      <c r="I27" s="17" t="str">
        <f t="shared" si="4"/>
        <v/>
      </c>
    </row>
    <row r="28" spans="1:15" x14ac:dyDescent="0.25">
      <c r="H28" s="16"/>
      <c r="I28" s="17" t="str">
        <f t="shared" si="4"/>
        <v/>
      </c>
    </row>
    <row r="29" spans="1:15" x14ac:dyDescent="0.25">
      <c r="H29" s="16"/>
      <c r="I29" s="17" t="str">
        <f t="shared" si="4"/>
        <v/>
      </c>
    </row>
    <row r="30" spans="1:15" x14ac:dyDescent="0.25">
      <c r="H30" s="18"/>
      <c r="I30" s="19"/>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223</v>
      </c>
      <c r="B1" t="s">
        <v>222</v>
      </c>
      <c r="C1" t="s">
        <v>221</v>
      </c>
      <c r="D1" t="s">
        <v>220</v>
      </c>
      <c r="E1" t="s">
        <v>219</v>
      </c>
      <c r="F1" t="s">
        <v>218</v>
      </c>
      <c r="G1" t="s">
        <v>217</v>
      </c>
      <c r="I1" s="22">
        <v>0.125</v>
      </c>
    </row>
    <row r="2" spans="1:9" x14ac:dyDescent="0.25">
      <c r="A2" t="str">
        <f>CONCATENATE("""",planificación!D6," ",planificación!G6,"""")</f>
        <v>"RI Trabajo"</v>
      </c>
      <c r="B2" s="13">
        <f>planificación!K6</f>
        <v>0</v>
      </c>
      <c r="C2" s="21">
        <f>planificación!M6</f>
        <v>0.375</v>
      </c>
      <c r="D2" s="13">
        <f>B2</f>
        <v>0</v>
      </c>
      <c r="E2" s="20">
        <f>planificación!N6</f>
        <v>0.41666666666666669</v>
      </c>
      <c r="F2" t="str">
        <f>CONCATENATE(IF(planificación!G6&lt;&gt;"trabajo",CONCATENATE("""Examen ",planificación!G6),""""&amp;"Trabajo")&amp;" de ",planificación!E6,"""")</f>
        <v>"Trabajo de Repositorios de Información"</v>
      </c>
      <c r="G2" t="str">
        <f>""""&amp;IF(OR(planificación!Q6="online",planificación!Q6="polideportivo",planificación!Q6="entrega"),planificación!Q6,planificación!R6)&amp;""""</f>
        <v>"online"</v>
      </c>
    </row>
    <row r="3" spans="1:9" x14ac:dyDescent="0.25">
      <c r="A3" t="str">
        <f>CONCATENATE("""",planificación!D7," ",planificación!G7,"""")</f>
        <v>"SSOO Teórico"</v>
      </c>
      <c r="B3" s="13">
        <f>planificación!K7</f>
        <v>0</v>
      </c>
      <c r="C3" s="21">
        <f>planificación!M7</f>
        <v>0.54166666666666663</v>
      </c>
      <c r="D3" s="13">
        <f t="shared" ref="D3:D63" si="0">B3</f>
        <v>0</v>
      </c>
      <c r="E3" s="20">
        <f>planificación!N7</f>
        <v>0.625</v>
      </c>
      <c r="F3" t="str">
        <f>CONCATENATE(IF(planificación!G7&lt;&gt;"trabajo",CONCATENATE("""Examen ",planificación!G7),""""&amp;"Trabajo")&amp;" de ",planificación!E7,"""")</f>
        <v>"Examen Teórico de Sistemas Operativos"</v>
      </c>
      <c r="G3" t="str">
        <f>""""&amp;IF(OR(planificación!Q7="online",planificación!Q7="polideportivo",planificación!Q7="entrega"),planificación!Q7,planificación!R7)&amp;""""</f>
        <v>"A-2-01, A-2-02"</v>
      </c>
    </row>
    <row r="4" spans="1:9" x14ac:dyDescent="0.25">
      <c r="A4" t="str">
        <f>CONCATENATE("""",planificación!D8," ",planificación!G8,"""")</f>
        <v>"DS Teórico"</v>
      </c>
      <c r="B4" s="13">
        <f>planificación!K8</f>
        <v>0</v>
      </c>
      <c r="C4" s="21">
        <f>planificación!M8</f>
        <v>0.66666666666666663</v>
      </c>
      <c r="D4" s="13">
        <f t="shared" si="0"/>
        <v>0</v>
      </c>
      <c r="E4" s="20">
        <f>planificación!N8</f>
        <v>0.77083333333333326</v>
      </c>
      <c r="F4" t="str">
        <f>CONCATENATE(IF(planificación!G8&lt;&gt;"trabajo",CONCATENATE("""Examen ",planificación!G8),""""&amp;"Trabajo")&amp;" de ",planificación!E8,"""")</f>
        <v>"Examen Teórico de Diseño del Software"</v>
      </c>
      <c r="G4" t="str">
        <f>""""&amp;IF(OR(planificación!Q8="online",planificación!Q8="polideportivo",planificación!Q8="entrega"),planificación!Q8,planificación!R8)&amp;""""</f>
        <v>"polideportivo"</v>
      </c>
    </row>
    <row r="5" spans="1:9" x14ac:dyDescent="0.25">
      <c r="A5" t="str">
        <f>CONCATENATE("""",planificación!D9," ",planificación!G9,"""")</f>
        <v>"SDM Trabajo"</v>
      </c>
      <c r="B5" s="13">
        <f>planificación!K9</f>
        <v>0</v>
      </c>
      <c r="C5" s="21">
        <f>planificación!M9</f>
        <v>0.375</v>
      </c>
      <c r="D5" s="13">
        <f t="shared" si="0"/>
        <v>0</v>
      </c>
      <c r="E5" s="20">
        <f>planificación!N9</f>
        <v>0.39583333333333331</v>
      </c>
      <c r="F5" t="str">
        <f>CONCATENATE(IF(planificación!G9&lt;&gt;"trabajo",CONCATENATE("""Examen ",planificación!G9),""""&amp;"Trabajo")&amp;" de ",planificación!E9,"""")</f>
        <v>"Trabajo de Software para Dispositivos Móviles"</v>
      </c>
      <c r="G5" t="str">
        <f>""""&amp;IF(OR(planificación!Q9="online",planificación!Q9="polideportivo",planificación!Q9="entrega"),planificación!Q9,planificación!R9)&amp;""""</f>
        <v>"entrega"</v>
      </c>
    </row>
    <row r="6" spans="1:9" x14ac:dyDescent="0.25">
      <c r="A6" t="e">
        <f>CONCATENATE("""",planificación!#REF!," ",planificación!#REF!,"""")</f>
        <v>#REF!</v>
      </c>
      <c r="B6" s="13" t="e">
        <f>planificación!#REF!</f>
        <v>#REF!</v>
      </c>
      <c r="C6" s="21" t="e">
        <f>planificación!#REF!</f>
        <v>#REF!</v>
      </c>
      <c r="D6" s="13" t="e">
        <f t="shared" si="0"/>
        <v>#REF!</v>
      </c>
      <c r="E6" s="20" t="e">
        <f>planificación!#REF!</f>
        <v>#REF!</v>
      </c>
      <c r="F6" t="e">
        <f>CONCATENATE(IF(planificación!#REF!&lt;&gt;"trabajo",CONCATENATE("""Examen ",planificación!#REF!),""""&amp;"Trabajo")&amp;" de ",planificación!#REF!,"""")</f>
        <v>#REF!</v>
      </c>
      <c r="G6" t="e">
        <f>""""&amp;IF(OR(planificación!#REF!="online",planificación!#REF!="polideportivo",planificación!#REF!="entrega"),planificación!#REF!,planificación!#REF!)&amp;""""</f>
        <v>#REF!</v>
      </c>
    </row>
    <row r="7" spans="1:9" x14ac:dyDescent="0.25">
      <c r="A7" t="e">
        <f>CONCATENATE("""",planificación!#REF!," ",planificación!#REF!,"""")</f>
        <v>#REF!</v>
      </c>
      <c r="B7" s="13" t="e">
        <f>planificación!#REF!</f>
        <v>#REF!</v>
      </c>
      <c r="C7" s="21" t="e">
        <f>planificación!#REF!</f>
        <v>#REF!</v>
      </c>
      <c r="D7" s="13" t="e">
        <f t="shared" si="0"/>
        <v>#REF!</v>
      </c>
      <c r="E7" s="20" t="e">
        <f>planificación!#REF!</f>
        <v>#REF!</v>
      </c>
      <c r="F7" t="e">
        <f>CONCATENATE(IF(planificación!#REF!&lt;&gt;"trabajo",CONCATENATE("""Examen ",planificación!#REF!),""""&amp;"Trabajo")&amp;" de ",planificación!#REF!,"""")</f>
        <v>#REF!</v>
      </c>
      <c r="G7" t="e">
        <f>""""&amp;IF(OR(planificación!#REF!="online",planificación!#REF!="polideportivo",planificación!#REF!="entrega"),planificación!#REF!,planificación!#REF!)&amp;""""</f>
        <v>#REF!</v>
      </c>
    </row>
    <row r="8" spans="1:9" x14ac:dyDescent="0.25">
      <c r="A8" t="e">
        <f>CONCATENATE("""",planificación!#REF!," ",planificación!#REF!,"""")</f>
        <v>#REF!</v>
      </c>
      <c r="B8" s="13" t="e">
        <f>planificación!#REF!</f>
        <v>#REF!</v>
      </c>
      <c r="C8" s="21" t="e">
        <f>planificación!#REF!</f>
        <v>#REF!</v>
      </c>
      <c r="D8" s="13" t="e">
        <f t="shared" si="0"/>
        <v>#REF!</v>
      </c>
      <c r="E8" s="20" t="e">
        <f>planificación!#REF!</f>
        <v>#REF!</v>
      </c>
      <c r="F8" t="e">
        <f>CONCATENATE(IF(planificación!#REF!&lt;&gt;"trabajo",CONCATENATE("""Examen ",planificación!#REF!),""""&amp;"Trabajo")&amp;" de ",planificación!#REF!,"""")</f>
        <v>#REF!</v>
      </c>
      <c r="G8" t="e">
        <f>""""&amp;IF(OR(planificación!#REF!="online",planificación!#REF!="polideportivo",planificación!#REF!="entrega"),planificación!#REF!,planificación!#REF!)&amp;""""</f>
        <v>#REF!</v>
      </c>
    </row>
    <row r="9" spans="1:9" x14ac:dyDescent="0.25">
      <c r="A9" t="e">
        <f>CONCATENATE("""",planificación!#REF!," ",planificación!#REF!,"""")</f>
        <v>#REF!</v>
      </c>
      <c r="B9" s="13" t="e">
        <f>planificación!#REF!</f>
        <v>#REF!</v>
      </c>
      <c r="C9" s="21" t="e">
        <f>planificación!#REF!</f>
        <v>#REF!</v>
      </c>
      <c r="D9" s="13" t="e">
        <f t="shared" si="0"/>
        <v>#REF!</v>
      </c>
      <c r="E9" s="20" t="e">
        <f>planificación!#REF!</f>
        <v>#REF!</v>
      </c>
      <c r="F9" t="e">
        <f>CONCATENATE(IF(planificación!#REF!&lt;&gt;"trabajo",CONCATENATE("""Examen ",planificación!#REF!),""""&amp;"Trabajo")&amp;" de ",planificación!#REF!,"""")</f>
        <v>#REF!</v>
      </c>
      <c r="G9" t="e">
        <f>""""&amp;IF(OR(planificación!#REF!="online",planificación!#REF!="polideportivo",planificación!#REF!="entrega"),planificación!#REF!,planificación!#REF!)&amp;""""</f>
        <v>#REF!</v>
      </c>
    </row>
    <row r="10" spans="1:9" x14ac:dyDescent="0.25">
      <c r="A10" t="e">
        <f>CONCATENATE("""",planificación!#REF!," ",planificación!#REF!,"""")</f>
        <v>#REF!</v>
      </c>
      <c r="B10" s="13" t="e">
        <f>planificación!#REF!</f>
        <v>#REF!</v>
      </c>
      <c r="C10" s="21" t="e">
        <f>planificación!#REF!</f>
        <v>#REF!</v>
      </c>
      <c r="D10" s="13" t="e">
        <f t="shared" si="0"/>
        <v>#REF!</v>
      </c>
      <c r="E10" s="20" t="e">
        <f>planificación!#REF!</f>
        <v>#REF!</v>
      </c>
      <c r="F10" t="e">
        <f>CONCATENATE(IF(planificación!#REF!&lt;&gt;"trabajo",CONCATENATE("""Examen ",planificación!#REF!),""""&amp;"Trabajo")&amp;" de ",planificación!#REF!,"""")</f>
        <v>#REF!</v>
      </c>
      <c r="G10" t="e">
        <f>""""&amp;IF(OR(planificación!#REF!="online",planificación!#REF!="polideportivo",planificación!#REF!="entrega"),planificación!#REF!,planificación!#REF!)&amp;""""</f>
        <v>#REF!</v>
      </c>
    </row>
    <row r="11" spans="1:9" x14ac:dyDescent="0.25">
      <c r="A11" t="e">
        <f>CONCATENATE("""",planificación!#REF!," ",planificación!#REF!,"""")</f>
        <v>#REF!</v>
      </c>
      <c r="B11" s="13" t="e">
        <f>planificación!#REF!</f>
        <v>#REF!</v>
      </c>
      <c r="C11" s="21" t="e">
        <f>planificación!#REF!</f>
        <v>#REF!</v>
      </c>
      <c r="D11" s="13" t="e">
        <f t="shared" si="0"/>
        <v>#REF!</v>
      </c>
      <c r="E11" s="20" t="e">
        <f>planificación!#REF!</f>
        <v>#REF!</v>
      </c>
      <c r="F11" t="e">
        <f>CONCATENATE(IF(planificación!#REF!&lt;&gt;"trabajo",CONCATENATE("""Examen ",planificación!#REF!),""""&amp;"Trabajo")&amp;" de ",planificación!#REF!,"""")</f>
        <v>#REF!</v>
      </c>
      <c r="G11" t="e">
        <f>""""&amp;IF(OR(planificación!#REF!="online",planificación!#REF!="polideportivo",planificación!#REF!="entrega"),planificación!#REF!,planificación!#REF!)&amp;""""</f>
        <v>#REF!</v>
      </c>
    </row>
    <row r="12" spans="1:9" x14ac:dyDescent="0.25">
      <c r="A12" t="e">
        <f>CONCATENATE("""",planificación!#REF!," ",planificación!#REF!,"""")</f>
        <v>#REF!</v>
      </c>
      <c r="B12" s="13" t="e">
        <f>planificación!#REF!</f>
        <v>#REF!</v>
      </c>
      <c r="C12" s="21" t="e">
        <f>planificación!#REF!</f>
        <v>#REF!</v>
      </c>
      <c r="D12" s="13" t="e">
        <f t="shared" si="0"/>
        <v>#REF!</v>
      </c>
      <c r="E12" s="20" t="e">
        <f>planificación!#REF!</f>
        <v>#REF!</v>
      </c>
      <c r="F12" t="e">
        <f>CONCATENATE(IF(planificación!#REF!&lt;&gt;"trabajo",CONCATENATE("""Examen ",planificación!#REF!),""""&amp;"Trabajo")&amp;" de ",planificación!#REF!,"""")</f>
        <v>#REF!</v>
      </c>
      <c r="G12" t="e">
        <f>""""&amp;IF(OR(planificación!#REF!="online",planificación!#REF!="polideportivo",planificación!#REF!="entrega"),planificación!#REF!,planificación!#REF!)&amp;""""</f>
        <v>#REF!</v>
      </c>
    </row>
    <row r="13" spans="1:9" x14ac:dyDescent="0.25">
      <c r="A13" t="e">
        <f>CONCATENATE("""",planificación!#REF!," ",planificación!#REF!,"""")</f>
        <v>#REF!</v>
      </c>
      <c r="B13" s="13" t="e">
        <f>planificación!#REF!</f>
        <v>#REF!</v>
      </c>
      <c r="C13" s="21" t="e">
        <f>planificación!#REF!</f>
        <v>#REF!</v>
      </c>
      <c r="D13" s="13" t="e">
        <f t="shared" si="0"/>
        <v>#REF!</v>
      </c>
      <c r="E13" s="20" t="e">
        <f>planificación!#REF!</f>
        <v>#REF!</v>
      </c>
      <c r="F13" t="e">
        <f>CONCATENATE(IF(planificación!#REF!&lt;&gt;"trabajo",CONCATENATE("""Examen ",planificación!#REF!),""""&amp;"Trabajo")&amp;" de ",planificación!#REF!,"""")</f>
        <v>#REF!</v>
      </c>
      <c r="G13" t="e">
        <f>""""&amp;IF(OR(planificación!#REF!="online",planificación!#REF!="polideportivo",planificación!#REF!="entrega"),planificación!#REF!,planificación!#REF!)&amp;""""</f>
        <v>#REF!</v>
      </c>
    </row>
    <row r="14" spans="1:9" x14ac:dyDescent="0.25">
      <c r="A14" t="e">
        <f>CONCATENATE("""",planificación!#REF!," ",planificación!#REF!,"""")</f>
        <v>#REF!</v>
      </c>
      <c r="B14" s="13" t="e">
        <f>planificación!#REF!</f>
        <v>#REF!</v>
      </c>
      <c r="C14" s="21" t="e">
        <f>planificación!#REF!</f>
        <v>#REF!</v>
      </c>
      <c r="D14" s="13" t="e">
        <f t="shared" si="0"/>
        <v>#REF!</v>
      </c>
      <c r="E14" s="20" t="e">
        <f>planificación!#REF!</f>
        <v>#REF!</v>
      </c>
      <c r="F14" t="e">
        <f>CONCATENATE(IF(planificación!#REF!&lt;&gt;"trabajo",CONCATENATE("""Examen ",planificación!#REF!),""""&amp;"Trabajo")&amp;" de ",planificación!#REF!,"""")</f>
        <v>#REF!</v>
      </c>
      <c r="G14" t="e">
        <f>""""&amp;IF(OR(planificación!#REF!="online",planificación!#REF!="polideportivo",planificación!#REF!="entrega"),planificación!#REF!,planificación!#REF!)&amp;""""</f>
        <v>#REF!</v>
      </c>
    </row>
    <row r="15" spans="1:9" x14ac:dyDescent="0.25">
      <c r="A15" t="e">
        <f>CONCATENATE("""",planificación!#REF!," ",planificación!#REF!,"""")</f>
        <v>#REF!</v>
      </c>
      <c r="B15" s="13" t="e">
        <f>planificación!#REF!</f>
        <v>#REF!</v>
      </c>
      <c r="C15" s="21" t="e">
        <f>planificación!#REF!</f>
        <v>#REF!</v>
      </c>
      <c r="D15" s="13" t="e">
        <f t="shared" si="0"/>
        <v>#REF!</v>
      </c>
      <c r="E15" s="20" t="e">
        <f>planificación!#REF!</f>
        <v>#REF!</v>
      </c>
      <c r="F15" t="e">
        <f>CONCATENATE(IF(planificación!#REF!&lt;&gt;"trabajo",CONCATENATE("""Examen ",planificación!#REF!),""""&amp;"Trabajo")&amp;" de ",planificación!#REF!,"""")</f>
        <v>#REF!</v>
      </c>
      <c r="G15" t="e">
        <f>""""&amp;IF(OR(planificación!#REF!="online",planificación!#REF!="polideportivo",planificación!#REF!="entrega"),planificación!#REF!,planificación!#REF!)&amp;""""</f>
        <v>#REF!</v>
      </c>
    </row>
    <row r="16" spans="1:9" x14ac:dyDescent="0.25">
      <c r="A16" t="e">
        <f>CONCATENATE("""",planificación!#REF!," ",planificación!#REF!,"""")</f>
        <v>#REF!</v>
      </c>
      <c r="B16" s="13" t="e">
        <f>planificación!#REF!</f>
        <v>#REF!</v>
      </c>
      <c r="C16" s="21" t="e">
        <f>planificación!#REF!</f>
        <v>#REF!</v>
      </c>
      <c r="D16" s="13" t="e">
        <f t="shared" si="0"/>
        <v>#REF!</v>
      </c>
      <c r="E16" s="20" t="e">
        <f>planificación!#REF!</f>
        <v>#REF!</v>
      </c>
      <c r="F16" t="e">
        <f>CONCATENATE(IF(planificación!#REF!&lt;&gt;"trabajo",CONCATENATE("""Examen ",planificación!#REF!),""""&amp;"Trabajo")&amp;" de ",planificación!#REF!,"""")</f>
        <v>#REF!</v>
      </c>
      <c r="G16" t="e">
        <f>""""&amp;IF(OR(planificación!#REF!="online",planificación!#REF!="polideportivo",planificación!#REF!="entrega"),planificación!#REF!,planificación!#REF!)&amp;""""</f>
        <v>#REF!</v>
      </c>
    </row>
    <row r="17" spans="1:7" x14ac:dyDescent="0.25">
      <c r="A17" t="e">
        <f>CONCATENATE("""",planificación!#REF!," ",planificación!#REF!,"""")</f>
        <v>#REF!</v>
      </c>
      <c r="B17" s="13" t="e">
        <f>planificación!#REF!</f>
        <v>#REF!</v>
      </c>
      <c r="C17" s="21" t="e">
        <f>planificación!#REF!</f>
        <v>#REF!</v>
      </c>
      <c r="D17" s="13" t="e">
        <f t="shared" si="0"/>
        <v>#REF!</v>
      </c>
      <c r="E17" s="20" t="e">
        <f>planificación!#REF!</f>
        <v>#REF!</v>
      </c>
      <c r="F17" t="e">
        <f>CONCATENATE(IF(planificación!#REF!&lt;&gt;"trabajo",CONCATENATE("""Examen ",planificación!#REF!),""""&amp;"Trabajo")&amp;" de ",planificación!#REF!,"""")</f>
        <v>#REF!</v>
      </c>
      <c r="G17" t="e">
        <f>""""&amp;IF(OR(planificación!#REF!="online",planificación!#REF!="polideportivo",planificación!#REF!="entrega"),planificación!#REF!,planificación!#REF!)&amp;""""</f>
        <v>#REF!</v>
      </c>
    </row>
    <row r="18" spans="1:7" x14ac:dyDescent="0.25">
      <c r="A18" t="e">
        <f>CONCATENATE("""",planificación!#REF!," ",planificación!#REF!,"""")</f>
        <v>#REF!</v>
      </c>
      <c r="B18" s="13" t="e">
        <f>planificación!#REF!</f>
        <v>#REF!</v>
      </c>
      <c r="C18" s="21" t="e">
        <f>planificación!#REF!</f>
        <v>#REF!</v>
      </c>
      <c r="D18" s="13" t="e">
        <f t="shared" si="0"/>
        <v>#REF!</v>
      </c>
      <c r="E18" s="20" t="e">
        <f>planificación!#REF!</f>
        <v>#REF!</v>
      </c>
      <c r="F18" t="e">
        <f>CONCATENATE(IF(planificación!#REF!&lt;&gt;"trabajo",CONCATENATE("""Examen ",planificación!#REF!),""""&amp;"Trabajo")&amp;" de ",planificación!#REF!,"""")</f>
        <v>#REF!</v>
      </c>
      <c r="G18" t="e">
        <f>""""&amp;IF(OR(planificación!#REF!="online",planificación!#REF!="polideportivo",planificación!#REF!="entrega"),planificación!#REF!,planificación!#REF!)&amp;""""</f>
        <v>#REF!</v>
      </c>
    </row>
    <row r="19" spans="1:7" x14ac:dyDescent="0.25">
      <c r="A19" t="e">
        <f>CONCATENATE("""",planificación!#REF!," ",planificación!#REF!,"""")</f>
        <v>#REF!</v>
      </c>
      <c r="B19" s="13" t="e">
        <f>planificación!#REF!</f>
        <v>#REF!</v>
      </c>
      <c r="C19" s="21" t="e">
        <f>planificación!#REF!</f>
        <v>#REF!</v>
      </c>
      <c r="D19" s="13" t="e">
        <f t="shared" si="0"/>
        <v>#REF!</v>
      </c>
      <c r="E19" s="20" t="e">
        <f>planificación!#REF!</f>
        <v>#REF!</v>
      </c>
      <c r="F19" t="e">
        <f>CONCATENATE(IF(planificación!#REF!&lt;&gt;"trabajo",CONCATENATE("""Examen ",planificación!#REF!),""""&amp;"Trabajo")&amp;" de ",planificación!#REF!,"""")</f>
        <v>#REF!</v>
      </c>
      <c r="G19" t="e">
        <f>""""&amp;IF(OR(planificación!#REF!="online",planificación!#REF!="polideportivo",planificación!#REF!="entrega"),planificación!#REF!,planificación!#REF!)&amp;""""</f>
        <v>#REF!</v>
      </c>
    </row>
    <row r="20" spans="1:7" x14ac:dyDescent="0.25">
      <c r="A20" t="e">
        <f>CONCATENATE("""",planificación!#REF!," ",planificación!#REF!,"""")</f>
        <v>#REF!</v>
      </c>
      <c r="B20" s="13" t="e">
        <f>planificación!#REF!</f>
        <v>#REF!</v>
      </c>
      <c r="C20" s="21" t="e">
        <f>planificación!#REF!</f>
        <v>#REF!</v>
      </c>
      <c r="D20" s="13" t="e">
        <f t="shared" si="0"/>
        <v>#REF!</v>
      </c>
      <c r="E20" s="20" t="e">
        <f>planificación!#REF!</f>
        <v>#REF!</v>
      </c>
      <c r="F20" t="e">
        <f>CONCATENATE(IF(planificación!#REF!&lt;&gt;"trabajo",CONCATENATE("""Examen ",planificación!#REF!),""""&amp;"Trabajo")&amp;" de ",planificación!#REF!,"""")</f>
        <v>#REF!</v>
      </c>
      <c r="G20" t="e">
        <f>""""&amp;IF(OR(planificación!#REF!="online",planificación!#REF!="polideportivo",planificación!#REF!="entrega"),planificación!#REF!,planificación!#REF!)&amp;""""</f>
        <v>#REF!</v>
      </c>
    </row>
    <row r="21" spans="1:7" x14ac:dyDescent="0.25">
      <c r="A21" t="e">
        <f>CONCATENATE("""",planificación!#REF!," ",planificación!#REF!,"""")</f>
        <v>#REF!</v>
      </c>
      <c r="B21" s="13" t="e">
        <f>planificación!#REF!</f>
        <v>#REF!</v>
      </c>
      <c r="C21" s="21" t="e">
        <f>planificación!#REF!</f>
        <v>#REF!</v>
      </c>
      <c r="D21" s="13" t="e">
        <f t="shared" si="0"/>
        <v>#REF!</v>
      </c>
      <c r="E21" s="20" t="e">
        <f>planificación!#REF!</f>
        <v>#REF!</v>
      </c>
      <c r="F21" t="e">
        <f>CONCATENATE(IF(planificación!#REF!&lt;&gt;"trabajo",CONCATENATE("""Examen ",planificación!#REF!),""""&amp;"Trabajo")&amp;" de ",planificación!#REF!,"""")</f>
        <v>#REF!</v>
      </c>
      <c r="G21" t="e">
        <f>""""&amp;IF(OR(planificación!#REF!="online",planificación!#REF!="polideportivo",planificación!#REF!="entrega"),planificación!#REF!,planificación!#REF!)&amp;""""</f>
        <v>#REF!</v>
      </c>
    </row>
    <row r="22" spans="1:7" x14ac:dyDescent="0.25">
      <c r="A22" t="e">
        <f>CONCATENATE("""",planificación!#REF!," ",planificación!#REF!,"""")</f>
        <v>#REF!</v>
      </c>
      <c r="B22" s="13" t="e">
        <f>planificación!#REF!</f>
        <v>#REF!</v>
      </c>
      <c r="C22" s="21" t="e">
        <f>planificación!#REF!</f>
        <v>#REF!</v>
      </c>
      <c r="D22" s="13" t="e">
        <f t="shared" si="0"/>
        <v>#REF!</v>
      </c>
      <c r="E22" s="20" t="e">
        <f>planificación!#REF!</f>
        <v>#REF!</v>
      </c>
      <c r="F22" t="e">
        <f>CONCATENATE(IF(planificación!#REF!&lt;&gt;"trabajo",CONCATENATE("""Examen ",planificación!#REF!),""""&amp;"Trabajo")&amp;" de ",planificación!#REF!,"""")</f>
        <v>#REF!</v>
      </c>
      <c r="G22" t="e">
        <f>""""&amp;IF(OR(planificación!#REF!="online",planificación!#REF!="polideportivo",planificación!#REF!="entrega"),planificación!#REF!,planificación!#REF!)&amp;""""</f>
        <v>#REF!</v>
      </c>
    </row>
    <row r="23" spans="1:7" x14ac:dyDescent="0.25">
      <c r="A23" t="e">
        <f>CONCATENATE("""",planificación!#REF!," ",planificación!#REF!,"""")</f>
        <v>#REF!</v>
      </c>
      <c r="B23" s="13" t="e">
        <f>planificación!#REF!</f>
        <v>#REF!</v>
      </c>
      <c r="C23" s="21" t="e">
        <f>planificación!#REF!</f>
        <v>#REF!</v>
      </c>
      <c r="D23" s="13" t="e">
        <f t="shared" si="0"/>
        <v>#REF!</v>
      </c>
      <c r="E23" s="20" t="e">
        <f>planificación!#REF!</f>
        <v>#REF!</v>
      </c>
      <c r="F23" t="e">
        <f>CONCATENATE(IF(planificación!#REF!&lt;&gt;"trabajo",CONCATENATE("""Examen ",planificación!#REF!),""""&amp;"Trabajo")&amp;" de ",planificación!#REF!,"""")</f>
        <v>#REF!</v>
      </c>
      <c r="G23" t="e">
        <f>""""&amp;IF(OR(planificación!#REF!="online",planificación!#REF!="polideportivo",planificación!#REF!="entrega"),planificación!#REF!,planificación!#REF!)&amp;""""</f>
        <v>#REF!</v>
      </c>
    </row>
    <row r="24" spans="1:7" x14ac:dyDescent="0.25">
      <c r="A24" t="e">
        <f>CONCATENATE("""",planificación!#REF!," ",planificación!#REF!,"""")</f>
        <v>#REF!</v>
      </c>
      <c r="B24" s="13" t="e">
        <f>planificación!#REF!</f>
        <v>#REF!</v>
      </c>
      <c r="C24" s="21" t="e">
        <f>planificación!#REF!</f>
        <v>#REF!</v>
      </c>
      <c r="D24" s="13" t="e">
        <f t="shared" si="0"/>
        <v>#REF!</v>
      </c>
      <c r="E24" s="20" t="e">
        <f>planificación!#REF!</f>
        <v>#REF!</v>
      </c>
      <c r="F24" t="e">
        <f>CONCATENATE(IF(planificación!#REF!&lt;&gt;"trabajo",CONCATENATE("""Examen ",planificación!#REF!),""""&amp;"Trabajo")&amp;" de ",planificación!#REF!,"""")</f>
        <v>#REF!</v>
      </c>
      <c r="G24" t="e">
        <f>""""&amp;IF(OR(planificación!#REF!="online",planificación!#REF!="polideportivo",planificación!#REF!="entrega"),planificación!#REF!,planificación!#REF!)&amp;""""</f>
        <v>#REF!</v>
      </c>
    </row>
    <row r="25" spans="1:7" x14ac:dyDescent="0.25">
      <c r="A25" t="e">
        <f>CONCATENATE("""",planificación!#REF!," ",planificación!#REF!,"""")</f>
        <v>#REF!</v>
      </c>
      <c r="B25" s="13" t="e">
        <f>planificación!#REF!</f>
        <v>#REF!</v>
      </c>
      <c r="C25" s="21" t="e">
        <f>planificación!#REF!</f>
        <v>#REF!</v>
      </c>
      <c r="D25" s="13" t="e">
        <f t="shared" si="0"/>
        <v>#REF!</v>
      </c>
      <c r="E25" s="20" t="e">
        <f>planificación!#REF!</f>
        <v>#REF!</v>
      </c>
      <c r="F25" t="e">
        <f>CONCATENATE(IF(planificación!#REF!&lt;&gt;"trabajo",CONCATENATE("""Examen ",planificación!#REF!),""""&amp;"Trabajo")&amp;" de ",planificación!#REF!,"""")</f>
        <v>#REF!</v>
      </c>
      <c r="G25" t="e">
        <f>""""&amp;IF(OR(planificación!#REF!="online",planificación!#REF!="polideportivo",planificación!#REF!="entrega"),planificación!#REF!,planificación!#REF!)&amp;""""</f>
        <v>#REF!</v>
      </c>
    </row>
    <row r="26" spans="1:7" x14ac:dyDescent="0.25">
      <c r="A26" t="e">
        <f>CONCATENATE("""",planificación!#REF!," ",planificación!#REF!,"""")</f>
        <v>#REF!</v>
      </c>
      <c r="B26" s="13" t="e">
        <f>planificación!#REF!</f>
        <v>#REF!</v>
      </c>
      <c r="C26" s="21" t="e">
        <f>planificación!#REF!</f>
        <v>#REF!</v>
      </c>
      <c r="D26" s="13" t="e">
        <f t="shared" si="0"/>
        <v>#REF!</v>
      </c>
      <c r="E26" s="20" t="e">
        <f>planificación!#REF!</f>
        <v>#REF!</v>
      </c>
      <c r="F26" t="e">
        <f>CONCATENATE(IF(planificación!#REF!&lt;&gt;"trabajo",CONCATENATE("""Examen ",planificación!#REF!),""""&amp;"Trabajo")&amp;" de ",planificación!#REF!,"""")</f>
        <v>#REF!</v>
      </c>
      <c r="G26" t="e">
        <f>""""&amp;IF(OR(planificación!#REF!="online",planificación!#REF!="polideportivo",planificación!#REF!="entrega"),planificación!#REF!,planificación!#REF!)&amp;""""</f>
        <v>#REF!</v>
      </c>
    </row>
    <row r="27" spans="1:7" x14ac:dyDescent="0.25">
      <c r="A27" t="e">
        <f>CONCATENATE("""",planificación!#REF!," ",planificación!#REF!,"""")</f>
        <v>#REF!</v>
      </c>
      <c r="B27" s="13" t="e">
        <f>planificación!#REF!</f>
        <v>#REF!</v>
      </c>
      <c r="C27" s="21" t="e">
        <f>planificación!#REF!</f>
        <v>#REF!</v>
      </c>
      <c r="D27" s="13" t="e">
        <f t="shared" si="0"/>
        <v>#REF!</v>
      </c>
      <c r="E27" s="20" t="e">
        <f>planificación!#REF!</f>
        <v>#REF!</v>
      </c>
      <c r="F27" t="e">
        <f>CONCATENATE(IF(planificación!#REF!&lt;&gt;"trabajo",CONCATENATE("""Examen ",planificación!#REF!),""""&amp;"Trabajo")&amp;" de ",planificación!#REF!,"""")</f>
        <v>#REF!</v>
      </c>
      <c r="G27" t="e">
        <f>""""&amp;IF(OR(planificación!#REF!="online",planificación!#REF!="polideportivo",planificación!#REF!="entrega"),planificación!#REF!,planificación!#REF!)&amp;""""</f>
        <v>#REF!</v>
      </c>
    </row>
    <row r="28" spans="1:7" x14ac:dyDescent="0.25">
      <c r="A28" t="e">
        <f>CONCATENATE("""",planificación!#REF!," ",planificación!#REF!,"""")</f>
        <v>#REF!</v>
      </c>
      <c r="B28" s="13" t="e">
        <f>planificación!#REF!</f>
        <v>#REF!</v>
      </c>
      <c r="C28" s="21" t="e">
        <f>planificación!#REF!</f>
        <v>#REF!</v>
      </c>
      <c r="D28" s="13" t="e">
        <f t="shared" si="0"/>
        <v>#REF!</v>
      </c>
      <c r="E28" s="20" t="e">
        <f>planificación!#REF!</f>
        <v>#REF!</v>
      </c>
      <c r="F28" t="e">
        <f>CONCATENATE(IF(planificación!#REF!&lt;&gt;"trabajo",CONCATENATE("""Examen ",planificación!#REF!),""""&amp;"Trabajo")&amp;" de ",planificación!#REF!,"""")</f>
        <v>#REF!</v>
      </c>
      <c r="G28" t="e">
        <f>""""&amp;IF(OR(planificación!#REF!="online",planificación!#REF!="polideportivo",planificación!#REF!="entrega"),planificación!#REF!,planificación!#REF!)&amp;""""</f>
        <v>#REF!</v>
      </c>
    </row>
    <row r="29" spans="1:7" x14ac:dyDescent="0.25">
      <c r="A29" t="e">
        <f>CONCATENATE("""",planificación!#REF!," ",planificación!#REF!,"""")</f>
        <v>#REF!</v>
      </c>
      <c r="B29" s="13" t="e">
        <f>planificación!#REF!</f>
        <v>#REF!</v>
      </c>
      <c r="C29" s="21" t="e">
        <f>planificación!#REF!</f>
        <v>#REF!</v>
      </c>
      <c r="D29" s="13" t="e">
        <f t="shared" si="0"/>
        <v>#REF!</v>
      </c>
      <c r="E29" s="20" t="e">
        <f>planificación!#REF!</f>
        <v>#REF!</v>
      </c>
      <c r="F29" t="e">
        <f>CONCATENATE(IF(planificación!#REF!&lt;&gt;"trabajo",CONCATENATE("""Examen ",planificación!#REF!),""""&amp;"Trabajo")&amp;" de ",planificación!#REF!,"""")</f>
        <v>#REF!</v>
      </c>
      <c r="G29" t="e">
        <f>""""&amp;IF(OR(planificación!#REF!="online",planificación!#REF!="polideportivo",planificación!#REF!="entrega"),planificación!#REF!,planificación!#REF!)&amp;""""</f>
        <v>#REF!</v>
      </c>
    </row>
    <row r="30" spans="1:7" x14ac:dyDescent="0.25">
      <c r="A30" t="e">
        <f>CONCATENATE("""",planificación!#REF!," ",planificación!#REF!,"""")</f>
        <v>#REF!</v>
      </c>
      <c r="B30" s="13" t="e">
        <f>planificación!#REF!</f>
        <v>#REF!</v>
      </c>
      <c r="C30" s="21" t="e">
        <f>planificación!#REF!</f>
        <v>#REF!</v>
      </c>
      <c r="D30" s="13" t="e">
        <f t="shared" si="0"/>
        <v>#REF!</v>
      </c>
      <c r="E30" s="20" t="e">
        <f>planificación!#REF!</f>
        <v>#REF!</v>
      </c>
      <c r="F30" t="e">
        <f>CONCATENATE(IF(planificación!#REF!&lt;&gt;"trabajo",CONCATENATE("""Examen ",planificación!#REF!),""""&amp;"Trabajo")&amp;" de ",planificación!#REF!,"""")</f>
        <v>#REF!</v>
      </c>
      <c r="G30" t="e">
        <f>""""&amp;IF(OR(planificación!#REF!="online",planificación!#REF!="polideportivo",planificación!#REF!="entrega"),planificación!#REF!,planificación!#REF!)&amp;""""</f>
        <v>#REF!</v>
      </c>
    </row>
    <row r="31" spans="1:7" x14ac:dyDescent="0.25">
      <c r="A31" t="e">
        <f>CONCATENATE("""",planificación!#REF!," ",planificación!#REF!,"""")</f>
        <v>#REF!</v>
      </c>
      <c r="B31" s="13" t="e">
        <f>planificación!#REF!</f>
        <v>#REF!</v>
      </c>
      <c r="C31" s="21" t="e">
        <f>planificación!#REF!</f>
        <v>#REF!</v>
      </c>
      <c r="D31" s="13" t="e">
        <f t="shared" si="0"/>
        <v>#REF!</v>
      </c>
      <c r="E31" s="20" t="e">
        <f>planificación!#REF!</f>
        <v>#REF!</v>
      </c>
      <c r="F31" t="e">
        <f>CONCATENATE(IF(planificación!#REF!&lt;&gt;"trabajo",CONCATENATE("""Examen ",planificación!#REF!),""""&amp;"Trabajo")&amp;" de ",planificación!#REF!,"""")</f>
        <v>#REF!</v>
      </c>
      <c r="G31" t="e">
        <f>""""&amp;IF(OR(planificación!#REF!="online",planificación!#REF!="polideportivo",planificación!#REF!="entrega"),planificación!#REF!,planificación!#REF!)&amp;""""</f>
        <v>#REF!</v>
      </c>
    </row>
    <row r="32" spans="1:7" x14ac:dyDescent="0.25">
      <c r="A32" t="e">
        <f>CONCATENATE("""",planificación!#REF!," ",planificación!#REF!,"""")</f>
        <v>#REF!</v>
      </c>
      <c r="B32" s="13" t="e">
        <f>planificación!#REF!</f>
        <v>#REF!</v>
      </c>
      <c r="C32" s="21" t="e">
        <f>planificación!#REF!</f>
        <v>#REF!</v>
      </c>
      <c r="D32" s="13" t="e">
        <f t="shared" si="0"/>
        <v>#REF!</v>
      </c>
      <c r="E32" s="20" t="e">
        <f>planificación!#REF!</f>
        <v>#REF!</v>
      </c>
      <c r="F32" t="e">
        <f>CONCATENATE(IF(planificación!#REF!&lt;&gt;"trabajo",CONCATENATE("""Examen ",planificación!#REF!),""""&amp;"Trabajo")&amp;" de ",planificación!#REF!,"""")</f>
        <v>#REF!</v>
      </c>
      <c r="G32" t="e">
        <f>""""&amp;IF(OR(planificación!#REF!="online",planificación!#REF!="polideportivo",planificación!#REF!="entrega"),planificación!#REF!,planificación!#REF!)&amp;""""</f>
        <v>#REF!</v>
      </c>
    </row>
    <row r="33" spans="1:7" x14ac:dyDescent="0.25">
      <c r="A33" t="e">
        <f>CONCATENATE("""",planificación!#REF!," ",planificación!#REF!,"""")</f>
        <v>#REF!</v>
      </c>
      <c r="B33" s="13" t="e">
        <f>planificación!#REF!</f>
        <v>#REF!</v>
      </c>
      <c r="C33" s="21" t="e">
        <f>planificación!#REF!</f>
        <v>#REF!</v>
      </c>
      <c r="D33" s="13" t="e">
        <f t="shared" si="0"/>
        <v>#REF!</v>
      </c>
      <c r="E33" s="20" t="e">
        <f>planificación!#REF!</f>
        <v>#REF!</v>
      </c>
      <c r="F33" t="e">
        <f>CONCATENATE(IF(planificación!#REF!&lt;&gt;"trabajo",CONCATENATE("""Examen ",planificación!#REF!),""""&amp;"Trabajo")&amp;" de ",planificación!#REF!,"""")</f>
        <v>#REF!</v>
      </c>
      <c r="G33" t="e">
        <f>""""&amp;IF(OR(planificación!#REF!="online",planificación!#REF!="polideportivo",planificación!#REF!="entrega"),planificación!#REF!,planificación!#REF!)&amp;""""</f>
        <v>#REF!</v>
      </c>
    </row>
    <row r="34" spans="1:7" x14ac:dyDescent="0.25">
      <c r="A34" t="e">
        <f>CONCATENATE("""",planificación!#REF!," ",planificación!#REF!,"""")</f>
        <v>#REF!</v>
      </c>
      <c r="B34" s="13" t="e">
        <f>planificación!#REF!</f>
        <v>#REF!</v>
      </c>
      <c r="C34" s="21" t="e">
        <f>planificación!#REF!</f>
        <v>#REF!</v>
      </c>
      <c r="D34" s="13" t="e">
        <f t="shared" si="0"/>
        <v>#REF!</v>
      </c>
      <c r="E34" s="20" t="e">
        <f>planificación!#REF!</f>
        <v>#REF!</v>
      </c>
      <c r="F34" t="e">
        <f>CONCATENATE(IF(planificación!#REF!&lt;&gt;"trabajo",CONCATENATE("""Examen ",planificación!#REF!),""""&amp;"Trabajo")&amp;" de ",planificación!#REF!,"""")</f>
        <v>#REF!</v>
      </c>
      <c r="G34" t="e">
        <f>""""&amp;IF(OR(planificación!#REF!="online",planificación!#REF!="polideportivo",planificación!#REF!="entrega"),planificación!#REF!,planificación!#REF!)&amp;""""</f>
        <v>#REF!</v>
      </c>
    </row>
    <row r="35" spans="1:7" x14ac:dyDescent="0.25">
      <c r="A35" t="e">
        <f>CONCATENATE("""",planificación!#REF!," ",planificación!#REF!,"""")</f>
        <v>#REF!</v>
      </c>
      <c r="B35" s="13" t="e">
        <f>planificación!#REF!</f>
        <v>#REF!</v>
      </c>
      <c r="C35" s="21" t="e">
        <f>planificación!#REF!</f>
        <v>#REF!</v>
      </c>
      <c r="D35" s="13" t="e">
        <f t="shared" si="0"/>
        <v>#REF!</v>
      </c>
      <c r="E35" s="20" t="e">
        <f>planificación!#REF!</f>
        <v>#REF!</v>
      </c>
      <c r="F35" t="e">
        <f>CONCATENATE(IF(planificación!#REF!&lt;&gt;"trabajo",CONCATENATE("""Examen ",planificación!#REF!),""""&amp;"Trabajo")&amp;" de ",planificación!#REF!,"""")</f>
        <v>#REF!</v>
      </c>
      <c r="G35" t="e">
        <f>""""&amp;IF(OR(planificación!#REF!="online",planificación!#REF!="polideportivo",planificación!#REF!="entrega"),planificación!#REF!,planificación!#REF!)&amp;""""</f>
        <v>#REF!</v>
      </c>
    </row>
    <row r="36" spans="1:7" x14ac:dyDescent="0.25">
      <c r="A36" t="e">
        <f>CONCATENATE("""",planificación!#REF!," ",planificación!#REF!,"""")</f>
        <v>#REF!</v>
      </c>
      <c r="B36" s="13" t="e">
        <f>planificación!#REF!</f>
        <v>#REF!</v>
      </c>
      <c r="C36" s="21" t="e">
        <f>planificación!#REF!</f>
        <v>#REF!</v>
      </c>
      <c r="D36" s="13" t="e">
        <f t="shared" si="0"/>
        <v>#REF!</v>
      </c>
      <c r="E36" s="20" t="e">
        <f>planificación!#REF!</f>
        <v>#REF!</v>
      </c>
      <c r="F36" t="e">
        <f>CONCATENATE(IF(planificación!#REF!&lt;&gt;"trabajo",CONCATENATE("""Examen ",planificación!#REF!),""""&amp;"Trabajo")&amp;" de ",planificación!#REF!,"""")</f>
        <v>#REF!</v>
      </c>
      <c r="G36" t="e">
        <f>""""&amp;IF(OR(planificación!#REF!="online",planificación!#REF!="polideportivo",planificación!#REF!="entrega"),planificación!#REF!,planificación!#REF!)&amp;""""</f>
        <v>#REF!</v>
      </c>
    </row>
    <row r="37" spans="1:7" x14ac:dyDescent="0.25">
      <c r="A37" t="e">
        <f>CONCATENATE("""",planificación!#REF!," ",planificación!#REF!,"""")</f>
        <v>#REF!</v>
      </c>
      <c r="B37" s="13" t="e">
        <f>planificación!#REF!</f>
        <v>#REF!</v>
      </c>
      <c r="C37" s="21" t="e">
        <f>planificación!#REF!</f>
        <v>#REF!</v>
      </c>
      <c r="D37" s="13" t="e">
        <f t="shared" si="0"/>
        <v>#REF!</v>
      </c>
      <c r="E37" s="20" t="e">
        <f>planificación!#REF!</f>
        <v>#REF!</v>
      </c>
      <c r="F37" t="e">
        <f>CONCATENATE(IF(planificación!#REF!&lt;&gt;"trabajo",CONCATENATE("""Examen ",planificación!#REF!),""""&amp;"Trabajo")&amp;" de ",planificación!#REF!,"""")</f>
        <v>#REF!</v>
      </c>
      <c r="G37" t="e">
        <f>""""&amp;IF(OR(planificación!#REF!="online",planificación!#REF!="polideportivo",planificación!#REF!="entrega"),planificación!#REF!,planificación!#REF!)&amp;""""</f>
        <v>#REF!</v>
      </c>
    </row>
    <row r="38" spans="1:7" x14ac:dyDescent="0.25">
      <c r="A38" t="e">
        <f>CONCATENATE("""",planificación!#REF!," ",planificación!#REF!,"""")</f>
        <v>#REF!</v>
      </c>
      <c r="B38" s="13" t="e">
        <f>planificación!#REF!</f>
        <v>#REF!</v>
      </c>
      <c r="C38" s="21" t="e">
        <f>planificación!#REF!</f>
        <v>#REF!</v>
      </c>
      <c r="D38" s="13" t="e">
        <f t="shared" si="0"/>
        <v>#REF!</v>
      </c>
      <c r="E38" s="20" t="e">
        <f>planificación!#REF!</f>
        <v>#REF!</v>
      </c>
      <c r="F38" t="e">
        <f>CONCATENATE(IF(planificación!#REF!&lt;&gt;"trabajo",CONCATENATE("""Examen ",planificación!#REF!),""""&amp;"Trabajo")&amp;" de ",planificación!#REF!,"""")</f>
        <v>#REF!</v>
      </c>
      <c r="G38" t="e">
        <f>""""&amp;IF(OR(planificación!#REF!="online",planificación!#REF!="polideportivo",planificación!#REF!="entrega"),planificación!#REF!,planificación!#REF!)&amp;""""</f>
        <v>#REF!</v>
      </c>
    </row>
    <row r="39" spans="1:7" x14ac:dyDescent="0.25">
      <c r="A39" t="e">
        <f>CONCATENATE("""",planificación!#REF!," ",planificación!#REF!,"""")</f>
        <v>#REF!</v>
      </c>
      <c r="B39" s="13" t="e">
        <f>planificación!#REF!</f>
        <v>#REF!</v>
      </c>
      <c r="C39" s="21" t="e">
        <f>planificación!#REF!</f>
        <v>#REF!</v>
      </c>
      <c r="D39" s="13" t="e">
        <f t="shared" si="0"/>
        <v>#REF!</v>
      </c>
      <c r="E39" s="20" t="e">
        <f>planificación!#REF!</f>
        <v>#REF!</v>
      </c>
      <c r="F39" t="e">
        <f>CONCATENATE(IF(planificación!#REF!&lt;&gt;"trabajo",CONCATENATE("""Examen ",planificación!#REF!),""""&amp;"Trabajo")&amp;" de ",planificación!#REF!,"""")</f>
        <v>#REF!</v>
      </c>
      <c r="G39" t="e">
        <f>""""&amp;IF(OR(planificación!#REF!="online",planificación!#REF!="polideportivo",planificación!#REF!="entrega"),planificación!#REF!,planificación!#REF!)&amp;""""</f>
        <v>#REF!</v>
      </c>
    </row>
    <row r="40" spans="1:7" x14ac:dyDescent="0.25">
      <c r="A40" t="e">
        <f>CONCATENATE("""",planificación!#REF!," ",planificación!#REF!,"""")</f>
        <v>#REF!</v>
      </c>
      <c r="B40" s="13" t="e">
        <f>planificación!#REF!</f>
        <v>#REF!</v>
      </c>
      <c r="C40" s="21" t="e">
        <f>planificación!#REF!</f>
        <v>#REF!</v>
      </c>
      <c r="D40" s="13" t="e">
        <f t="shared" si="0"/>
        <v>#REF!</v>
      </c>
      <c r="E40" s="20" t="e">
        <f>planificación!#REF!</f>
        <v>#REF!</v>
      </c>
      <c r="F40" t="e">
        <f>CONCATENATE(IF(planificación!#REF!&lt;&gt;"trabajo",CONCATENATE("""Examen ",planificación!#REF!),""""&amp;"Trabajo")&amp;" de ",planificación!#REF!,"""")</f>
        <v>#REF!</v>
      </c>
      <c r="G40" t="e">
        <f>""""&amp;IF(OR(planificación!#REF!="online",planificación!#REF!="polideportivo",planificación!#REF!="entrega"),planificación!#REF!,planificación!#REF!)&amp;""""</f>
        <v>#REF!</v>
      </c>
    </row>
    <row r="41" spans="1:7" x14ac:dyDescent="0.25">
      <c r="A41" t="e">
        <f>CONCATENATE("""",planificación!#REF!," ",planificación!#REF!,"""")</f>
        <v>#REF!</v>
      </c>
      <c r="B41" s="13" t="e">
        <f>planificación!#REF!</f>
        <v>#REF!</v>
      </c>
      <c r="C41" s="21" t="e">
        <f>planificación!#REF!</f>
        <v>#REF!</v>
      </c>
      <c r="D41" s="13" t="e">
        <f t="shared" si="0"/>
        <v>#REF!</v>
      </c>
      <c r="E41" s="20" t="e">
        <f>planificación!#REF!</f>
        <v>#REF!</v>
      </c>
      <c r="F41" t="e">
        <f>CONCATENATE(IF(planificación!#REF!&lt;&gt;"trabajo",CONCATENATE("""Examen ",planificación!#REF!),""""&amp;"Trabajo")&amp;" de ",planificación!#REF!,"""")</f>
        <v>#REF!</v>
      </c>
      <c r="G41" t="e">
        <f>""""&amp;IF(OR(planificación!#REF!="online",planificación!#REF!="polideportivo",planificación!#REF!="entrega"),planificación!#REF!,planificación!#REF!)&amp;""""</f>
        <v>#REF!</v>
      </c>
    </row>
    <row r="42" spans="1:7" x14ac:dyDescent="0.25">
      <c r="A42" t="e">
        <f>CONCATENATE("""",planificación!#REF!," ",planificación!#REF!,"""")</f>
        <v>#REF!</v>
      </c>
      <c r="B42" s="13" t="e">
        <f>planificación!#REF!</f>
        <v>#REF!</v>
      </c>
      <c r="C42" s="21" t="e">
        <f>planificación!#REF!</f>
        <v>#REF!</v>
      </c>
      <c r="D42" s="13" t="e">
        <f t="shared" si="0"/>
        <v>#REF!</v>
      </c>
      <c r="E42" s="20" t="e">
        <f>planificación!#REF!</f>
        <v>#REF!</v>
      </c>
      <c r="F42" t="e">
        <f>CONCATENATE(IF(planificación!#REF!&lt;&gt;"trabajo",CONCATENATE("""Examen ",planificación!#REF!),""""&amp;"Trabajo")&amp;" de ",planificación!#REF!,"""")</f>
        <v>#REF!</v>
      </c>
      <c r="G42" t="e">
        <f>""""&amp;IF(OR(planificación!#REF!="online",planificación!#REF!="polideportivo",planificación!#REF!="entrega"),planificación!#REF!,planificación!#REF!)&amp;""""</f>
        <v>#REF!</v>
      </c>
    </row>
    <row r="43" spans="1:7" x14ac:dyDescent="0.25">
      <c r="A43" t="e">
        <f>CONCATENATE("""",planificación!#REF!," ",planificación!#REF!,"""")</f>
        <v>#REF!</v>
      </c>
      <c r="B43" s="13" t="e">
        <f>planificación!#REF!</f>
        <v>#REF!</v>
      </c>
      <c r="C43" s="21" t="e">
        <f>planificación!#REF!</f>
        <v>#REF!</v>
      </c>
      <c r="D43" s="13" t="e">
        <f t="shared" si="0"/>
        <v>#REF!</v>
      </c>
      <c r="E43" s="20" t="e">
        <f>planificación!#REF!</f>
        <v>#REF!</v>
      </c>
      <c r="F43" t="e">
        <f>CONCATENATE(IF(planificación!#REF!&lt;&gt;"trabajo",CONCATENATE("""Examen ",planificación!#REF!),""""&amp;"Trabajo")&amp;" de ",planificación!#REF!,"""")</f>
        <v>#REF!</v>
      </c>
      <c r="G43" t="e">
        <f>""""&amp;IF(OR(planificación!#REF!="online",planificación!#REF!="polideportivo",planificación!#REF!="entrega"),planificación!#REF!,planificación!#REF!)&amp;""""</f>
        <v>#REF!</v>
      </c>
    </row>
    <row r="44" spans="1:7" x14ac:dyDescent="0.25">
      <c r="A44" t="e">
        <f>CONCATENATE("""",planificación!#REF!," ",planificación!#REF!,"""")</f>
        <v>#REF!</v>
      </c>
      <c r="B44" s="13" t="e">
        <f>planificación!#REF!</f>
        <v>#REF!</v>
      </c>
      <c r="C44" s="21" t="e">
        <f>planificación!#REF!</f>
        <v>#REF!</v>
      </c>
      <c r="D44" s="13" t="e">
        <f t="shared" si="0"/>
        <v>#REF!</v>
      </c>
      <c r="E44" s="20" t="e">
        <f>planificación!#REF!</f>
        <v>#REF!</v>
      </c>
      <c r="F44" t="e">
        <f>CONCATENATE(IF(planificación!#REF!&lt;&gt;"trabajo",CONCATENATE("""Examen ",planificación!#REF!),""""&amp;"Trabajo")&amp;" de ",planificación!#REF!,"""")</f>
        <v>#REF!</v>
      </c>
      <c r="G44" t="e">
        <f>""""&amp;IF(OR(planificación!#REF!="online",planificación!#REF!="polideportivo",planificación!#REF!="entrega"),planificación!#REF!,planificación!#REF!)&amp;""""</f>
        <v>#REF!</v>
      </c>
    </row>
    <row r="45" spans="1:7" x14ac:dyDescent="0.25">
      <c r="A45" t="e">
        <f>CONCATENATE("""",planificación!#REF!," ",planificación!#REF!,"""")</f>
        <v>#REF!</v>
      </c>
      <c r="B45" s="13" t="e">
        <f>planificación!#REF!</f>
        <v>#REF!</v>
      </c>
      <c r="C45" s="21" t="e">
        <f>planificación!#REF!</f>
        <v>#REF!</v>
      </c>
      <c r="D45" s="13" t="e">
        <f t="shared" si="0"/>
        <v>#REF!</v>
      </c>
      <c r="E45" s="20" t="e">
        <f>planificación!#REF!</f>
        <v>#REF!</v>
      </c>
      <c r="F45" t="e">
        <f>CONCATENATE(IF(planificación!#REF!&lt;&gt;"trabajo",CONCATENATE("""Examen ",planificación!#REF!),""""&amp;"Trabajo")&amp;" de ",planificación!#REF!,"""")</f>
        <v>#REF!</v>
      </c>
      <c r="G45" t="e">
        <f>""""&amp;IF(OR(planificación!#REF!="online",planificación!#REF!="polideportivo",planificación!#REF!="entrega"),planificación!#REF!,planificación!#REF!)&amp;""""</f>
        <v>#REF!</v>
      </c>
    </row>
    <row r="46" spans="1:7" x14ac:dyDescent="0.25">
      <c r="A46" t="e">
        <f>CONCATENATE("""",planificación!#REF!," ",planificación!#REF!,"""")</f>
        <v>#REF!</v>
      </c>
      <c r="B46" s="13" t="e">
        <f>planificación!#REF!</f>
        <v>#REF!</v>
      </c>
      <c r="C46" s="21" t="e">
        <f>planificación!#REF!</f>
        <v>#REF!</v>
      </c>
      <c r="D46" s="13" t="e">
        <f t="shared" si="0"/>
        <v>#REF!</v>
      </c>
      <c r="E46" s="20" t="e">
        <f>planificación!#REF!</f>
        <v>#REF!</v>
      </c>
      <c r="F46" t="e">
        <f>CONCATENATE(IF(planificación!#REF!&lt;&gt;"trabajo",CONCATENATE("""Examen ",planificación!#REF!),""""&amp;"Trabajo")&amp;" de ",planificación!#REF!,"""")</f>
        <v>#REF!</v>
      </c>
      <c r="G46" t="e">
        <f>""""&amp;IF(OR(planificación!#REF!="online",planificación!#REF!="polideportivo",planificación!#REF!="entrega"),planificación!#REF!,planificación!#REF!)&amp;""""</f>
        <v>#REF!</v>
      </c>
    </row>
    <row r="47" spans="1:7" x14ac:dyDescent="0.25">
      <c r="A47" t="e">
        <f>CONCATENATE("""",planificación!#REF!," ",planificación!#REF!,"""")</f>
        <v>#REF!</v>
      </c>
      <c r="B47" s="13" t="e">
        <f>planificación!#REF!</f>
        <v>#REF!</v>
      </c>
      <c r="C47" s="21" t="e">
        <f>planificación!#REF!</f>
        <v>#REF!</v>
      </c>
      <c r="D47" s="13" t="e">
        <f t="shared" si="0"/>
        <v>#REF!</v>
      </c>
      <c r="E47" s="20" t="e">
        <f>planificación!#REF!</f>
        <v>#REF!</v>
      </c>
      <c r="F47" t="e">
        <f>CONCATENATE(IF(planificación!#REF!&lt;&gt;"trabajo",CONCATENATE("""Examen ",planificación!#REF!),""""&amp;"Trabajo")&amp;" de ",planificación!#REF!,"""")</f>
        <v>#REF!</v>
      </c>
      <c r="G47" t="e">
        <f>""""&amp;IF(OR(planificación!#REF!="online",planificación!#REF!="polideportivo",planificación!#REF!="entrega"),planificación!#REF!,planificación!#REF!)&amp;""""</f>
        <v>#REF!</v>
      </c>
    </row>
    <row r="48" spans="1:7" x14ac:dyDescent="0.25">
      <c r="A48" t="e">
        <f>CONCATENATE("""",planificación!#REF!," ",planificación!#REF!,"""")</f>
        <v>#REF!</v>
      </c>
      <c r="B48" s="13" t="e">
        <f>planificación!#REF!</f>
        <v>#REF!</v>
      </c>
      <c r="C48" s="21" t="e">
        <f>planificación!#REF!</f>
        <v>#REF!</v>
      </c>
      <c r="D48" s="13" t="e">
        <f t="shared" si="0"/>
        <v>#REF!</v>
      </c>
      <c r="E48" s="20" t="e">
        <f>planificación!#REF!</f>
        <v>#REF!</v>
      </c>
      <c r="F48" t="e">
        <f>CONCATENATE(IF(planificación!#REF!&lt;&gt;"trabajo",CONCATENATE("""Examen ",planificación!#REF!),""""&amp;"Trabajo")&amp;" de ",planificación!#REF!,"""")</f>
        <v>#REF!</v>
      </c>
      <c r="G48" t="e">
        <f>""""&amp;IF(OR(planificación!#REF!="online",planificación!#REF!="polideportivo",planificación!#REF!="entrega"),planificación!#REF!,planificación!#REF!)&amp;""""</f>
        <v>#REF!</v>
      </c>
    </row>
    <row r="49" spans="1:7" x14ac:dyDescent="0.25">
      <c r="A49" t="e">
        <f>CONCATENATE("""",planificación!#REF!," ",planificación!#REF!,"""")</f>
        <v>#REF!</v>
      </c>
      <c r="B49" s="13" t="e">
        <f>planificación!#REF!</f>
        <v>#REF!</v>
      </c>
      <c r="C49" s="21" t="e">
        <f>planificación!#REF!</f>
        <v>#REF!</v>
      </c>
      <c r="D49" s="13" t="e">
        <f t="shared" si="0"/>
        <v>#REF!</v>
      </c>
      <c r="E49" s="20" t="e">
        <f>planificación!#REF!</f>
        <v>#REF!</v>
      </c>
      <c r="F49" t="e">
        <f>CONCATENATE(IF(planificación!#REF!&lt;&gt;"trabajo",CONCATENATE("""Examen ",planificación!#REF!),""""&amp;"Trabajo")&amp;" de ",planificación!#REF!,"""")</f>
        <v>#REF!</v>
      </c>
      <c r="G49" t="e">
        <f>""""&amp;IF(OR(planificación!#REF!="online",planificación!#REF!="polideportivo",planificación!#REF!="entrega"),planificación!#REF!,planificación!#REF!)&amp;""""</f>
        <v>#REF!</v>
      </c>
    </row>
    <row r="50" spans="1:7" x14ac:dyDescent="0.25">
      <c r="A50" t="e">
        <f>CONCATENATE("""",planificación!#REF!," ",planificación!#REF!,"""")</f>
        <v>#REF!</v>
      </c>
      <c r="B50" s="13" t="e">
        <f>planificación!#REF!</f>
        <v>#REF!</v>
      </c>
      <c r="C50" s="21" t="e">
        <f>planificación!#REF!</f>
        <v>#REF!</v>
      </c>
      <c r="D50" s="13" t="e">
        <f t="shared" si="0"/>
        <v>#REF!</v>
      </c>
      <c r="E50" s="20" t="e">
        <f>planificación!#REF!</f>
        <v>#REF!</v>
      </c>
      <c r="F50" t="e">
        <f>CONCATENATE(IF(planificación!#REF!&lt;&gt;"trabajo",CONCATENATE("""Examen ",planificación!#REF!),""""&amp;"Trabajo")&amp;" de ",planificación!#REF!,"""")</f>
        <v>#REF!</v>
      </c>
      <c r="G50" t="e">
        <f>""""&amp;IF(OR(planificación!#REF!="online",planificación!#REF!="polideportivo",planificación!#REF!="entrega"),planificación!#REF!,planificación!#REF!)&amp;""""</f>
        <v>#REF!</v>
      </c>
    </row>
    <row r="51" spans="1:7" x14ac:dyDescent="0.25">
      <c r="A51" t="e">
        <f>CONCATENATE("""",planificación!#REF!," ",planificación!#REF!,"""")</f>
        <v>#REF!</v>
      </c>
      <c r="B51" s="13" t="e">
        <f>planificación!#REF!</f>
        <v>#REF!</v>
      </c>
      <c r="C51" s="21" t="e">
        <f>planificación!#REF!</f>
        <v>#REF!</v>
      </c>
      <c r="D51" s="13" t="e">
        <f t="shared" si="0"/>
        <v>#REF!</v>
      </c>
      <c r="E51" s="20" t="e">
        <f>planificación!#REF!</f>
        <v>#REF!</v>
      </c>
      <c r="F51" t="e">
        <f>CONCATENATE(IF(planificación!#REF!&lt;&gt;"trabajo",CONCATENATE("""Examen ",planificación!#REF!),""""&amp;"Trabajo")&amp;" de ",planificación!#REF!,"""")</f>
        <v>#REF!</v>
      </c>
      <c r="G51" t="e">
        <f>""""&amp;IF(OR(planificación!#REF!="online",planificación!#REF!="polideportivo",planificación!#REF!="entrega"),planificación!#REF!,planificación!#REF!)&amp;""""</f>
        <v>#REF!</v>
      </c>
    </row>
    <row r="52" spans="1:7" x14ac:dyDescent="0.25">
      <c r="A52" t="e">
        <f>CONCATENATE("""",planificación!#REF!," ",planificación!#REF!,"""")</f>
        <v>#REF!</v>
      </c>
      <c r="B52" s="13" t="e">
        <f>planificación!#REF!</f>
        <v>#REF!</v>
      </c>
      <c r="C52" s="21" t="e">
        <f>planificación!#REF!</f>
        <v>#REF!</v>
      </c>
      <c r="D52" s="13" t="e">
        <f t="shared" si="0"/>
        <v>#REF!</v>
      </c>
      <c r="E52" s="20" t="e">
        <f>planificación!#REF!</f>
        <v>#REF!</v>
      </c>
      <c r="F52" t="e">
        <f>CONCATENATE(IF(planificación!#REF!&lt;&gt;"trabajo",CONCATENATE("""Examen ",planificación!#REF!),""""&amp;"Trabajo")&amp;" de ",planificación!#REF!,"""")</f>
        <v>#REF!</v>
      </c>
      <c r="G52" t="e">
        <f>""""&amp;IF(OR(planificación!#REF!="online",planificación!#REF!="polideportivo",planificación!#REF!="entrega"),planificación!#REF!,planificación!#REF!)&amp;""""</f>
        <v>#REF!</v>
      </c>
    </row>
    <row r="53" spans="1:7" x14ac:dyDescent="0.25">
      <c r="A53" t="e">
        <f>CONCATENATE("""",planificación!#REF!," ",planificación!#REF!,"""")</f>
        <v>#REF!</v>
      </c>
      <c r="B53" s="13" t="e">
        <f>planificación!#REF!</f>
        <v>#REF!</v>
      </c>
      <c r="C53" s="21" t="e">
        <f>planificación!#REF!</f>
        <v>#REF!</v>
      </c>
      <c r="D53" s="13" t="e">
        <f t="shared" si="0"/>
        <v>#REF!</v>
      </c>
      <c r="E53" s="20" t="e">
        <f>planificación!#REF!</f>
        <v>#REF!</v>
      </c>
      <c r="F53" t="e">
        <f>CONCATENATE(IF(planificación!#REF!&lt;&gt;"trabajo",CONCATENATE("""Examen ",planificación!#REF!),""""&amp;"Trabajo")&amp;" de ",planificación!#REF!,"""")</f>
        <v>#REF!</v>
      </c>
      <c r="G53" t="e">
        <f>""""&amp;IF(OR(planificación!#REF!="online",planificación!#REF!="polideportivo",planificación!#REF!="entrega"),planificación!#REF!,planificación!#REF!)&amp;""""</f>
        <v>#REF!</v>
      </c>
    </row>
    <row r="54" spans="1:7" x14ac:dyDescent="0.25">
      <c r="A54" t="e">
        <f>CONCATENATE("""",planificación!#REF!," ",planificación!#REF!,"""")</f>
        <v>#REF!</v>
      </c>
      <c r="B54" s="13" t="e">
        <f>planificación!#REF!</f>
        <v>#REF!</v>
      </c>
      <c r="C54" s="21" t="e">
        <f>planificación!#REF!</f>
        <v>#REF!</v>
      </c>
      <c r="D54" s="13" t="e">
        <f t="shared" si="0"/>
        <v>#REF!</v>
      </c>
      <c r="E54" s="20" t="e">
        <f>planificación!#REF!</f>
        <v>#REF!</v>
      </c>
      <c r="F54" t="e">
        <f>CONCATENATE(IF(planificación!#REF!&lt;&gt;"trabajo",CONCATENATE("""Examen ",planificación!#REF!),""""&amp;"Trabajo")&amp;" de ",planificación!#REF!,"""")</f>
        <v>#REF!</v>
      </c>
      <c r="G54" t="e">
        <f>""""&amp;IF(OR(planificación!#REF!="online",planificación!#REF!="polideportivo",planificación!#REF!="entrega"),planificación!#REF!,planificación!#REF!)&amp;""""</f>
        <v>#REF!</v>
      </c>
    </row>
    <row r="55" spans="1:7" x14ac:dyDescent="0.25">
      <c r="A55" t="e">
        <f>CONCATENATE("""",planificación!#REF!," ",planificación!#REF!,"""")</f>
        <v>#REF!</v>
      </c>
      <c r="B55" s="13" t="e">
        <f>planificación!#REF!</f>
        <v>#REF!</v>
      </c>
      <c r="C55" s="21" t="e">
        <f>planificación!#REF!</f>
        <v>#REF!</v>
      </c>
      <c r="D55" s="13" t="e">
        <f t="shared" si="0"/>
        <v>#REF!</v>
      </c>
      <c r="E55" s="20" t="e">
        <f>planificación!#REF!</f>
        <v>#REF!</v>
      </c>
      <c r="F55" t="e">
        <f>CONCATENATE(IF(planificación!#REF!&lt;&gt;"trabajo",CONCATENATE("""Examen ",planificación!#REF!),""""&amp;"Trabajo")&amp;" de ",planificación!#REF!,"""")</f>
        <v>#REF!</v>
      </c>
      <c r="G55" t="e">
        <f>""""&amp;IF(OR(planificación!#REF!="online",planificación!#REF!="polideportivo",planificación!#REF!="entrega"),planificación!#REF!,planificación!#REF!)&amp;""""</f>
        <v>#REF!</v>
      </c>
    </row>
    <row r="56" spans="1:7" x14ac:dyDescent="0.25">
      <c r="A56" t="e">
        <f>CONCATENATE("""",planificación!#REF!," ",planificación!#REF!,"""")</f>
        <v>#REF!</v>
      </c>
      <c r="B56" s="13" t="e">
        <f>planificación!#REF!</f>
        <v>#REF!</v>
      </c>
      <c r="C56" s="21" t="e">
        <f>planificación!#REF!</f>
        <v>#REF!</v>
      </c>
      <c r="D56" s="13" t="e">
        <f t="shared" si="0"/>
        <v>#REF!</v>
      </c>
      <c r="E56" s="20" t="e">
        <f>planificación!#REF!</f>
        <v>#REF!</v>
      </c>
      <c r="F56" t="e">
        <f>CONCATENATE(IF(planificación!#REF!&lt;&gt;"trabajo",CONCATENATE("""Examen ",planificación!#REF!),""""&amp;"Trabajo")&amp;" de ",planificación!#REF!,"""")</f>
        <v>#REF!</v>
      </c>
      <c r="G56" t="e">
        <f>""""&amp;IF(OR(planificación!#REF!="online",planificación!#REF!="polideportivo",planificación!#REF!="entrega"),planificación!#REF!,planificación!#REF!)&amp;""""</f>
        <v>#REF!</v>
      </c>
    </row>
    <row r="57" spans="1:7" x14ac:dyDescent="0.25">
      <c r="A57" t="e">
        <f>CONCATENATE("""",planificación!#REF!," ",planificación!#REF!,"""")</f>
        <v>#REF!</v>
      </c>
      <c r="B57" s="13" t="e">
        <f>planificación!#REF!</f>
        <v>#REF!</v>
      </c>
      <c r="C57" s="21" t="e">
        <f>planificación!#REF!</f>
        <v>#REF!</v>
      </c>
      <c r="D57" s="13" t="e">
        <f t="shared" si="0"/>
        <v>#REF!</v>
      </c>
      <c r="E57" s="20" t="e">
        <f>planificación!#REF!</f>
        <v>#REF!</v>
      </c>
      <c r="F57" t="e">
        <f>CONCATENATE(IF(planificación!#REF!&lt;&gt;"trabajo",CONCATENATE("""Examen ",planificación!#REF!),""""&amp;"Trabajo")&amp;" de ",planificación!#REF!,"""")</f>
        <v>#REF!</v>
      </c>
      <c r="G57" t="e">
        <f>""""&amp;IF(OR(planificación!#REF!="online",planificación!#REF!="polideportivo",planificación!#REF!="entrega"),planificación!#REF!,planificación!#REF!)&amp;""""</f>
        <v>#REF!</v>
      </c>
    </row>
    <row r="58" spans="1:7" x14ac:dyDescent="0.25">
      <c r="A58" t="e">
        <f>CONCATENATE("""",planificación!#REF!," ",planificación!#REF!,"""")</f>
        <v>#REF!</v>
      </c>
      <c r="B58" s="13" t="e">
        <f>planificación!#REF!</f>
        <v>#REF!</v>
      </c>
      <c r="C58" s="21" t="e">
        <f>planificación!#REF!</f>
        <v>#REF!</v>
      </c>
      <c r="D58" s="13" t="e">
        <f t="shared" si="0"/>
        <v>#REF!</v>
      </c>
      <c r="E58" s="20" t="e">
        <f>planificación!#REF!</f>
        <v>#REF!</v>
      </c>
      <c r="F58" t="e">
        <f>CONCATENATE(IF(planificación!#REF!&lt;&gt;"trabajo",CONCATENATE("""Examen ",planificación!#REF!),""""&amp;"Trabajo")&amp;" de ",planificación!#REF!,"""")</f>
        <v>#REF!</v>
      </c>
      <c r="G58" t="e">
        <f>""""&amp;IF(OR(planificación!#REF!="online",planificación!#REF!="polideportivo",planificación!#REF!="entrega"),planificación!#REF!,planificación!#REF!)&amp;""""</f>
        <v>#REF!</v>
      </c>
    </row>
    <row r="59" spans="1:7" x14ac:dyDescent="0.25">
      <c r="A59" t="e">
        <f>CONCATENATE("""",planificación!#REF!," ",planificación!#REF!,"""")</f>
        <v>#REF!</v>
      </c>
      <c r="B59" s="13" t="e">
        <f>planificación!#REF!</f>
        <v>#REF!</v>
      </c>
      <c r="C59" s="21" t="e">
        <f>planificación!#REF!</f>
        <v>#REF!</v>
      </c>
      <c r="D59" s="13" t="e">
        <f t="shared" si="0"/>
        <v>#REF!</v>
      </c>
      <c r="E59" s="20" t="e">
        <f>planificación!#REF!</f>
        <v>#REF!</v>
      </c>
      <c r="F59" t="e">
        <f>CONCATENATE(IF(planificación!#REF!&lt;&gt;"trabajo",CONCATENATE("""Examen ",planificación!#REF!),""""&amp;"Trabajo")&amp;" de ",planificación!#REF!,"""")</f>
        <v>#REF!</v>
      </c>
      <c r="G59" t="e">
        <f>""""&amp;IF(OR(planificación!#REF!="online",planificación!#REF!="polideportivo",planificación!#REF!="entrega"),planificación!#REF!,planificación!#REF!)&amp;""""</f>
        <v>#REF!</v>
      </c>
    </row>
    <row r="60" spans="1:7" x14ac:dyDescent="0.25">
      <c r="A60" t="e">
        <f>CONCATENATE("""",planificación!#REF!," ",planificación!#REF!,"""")</f>
        <v>#REF!</v>
      </c>
      <c r="B60" s="13" t="e">
        <f>planificación!#REF!</f>
        <v>#REF!</v>
      </c>
      <c r="C60" s="21" t="e">
        <f>planificación!#REF!</f>
        <v>#REF!</v>
      </c>
      <c r="D60" s="13" t="e">
        <f t="shared" si="0"/>
        <v>#REF!</v>
      </c>
      <c r="E60" s="20" t="e">
        <f>planificación!#REF!</f>
        <v>#REF!</v>
      </c>
      <c r="F60" t="e">
        <f>CONCATENATE(IF(planificación!#REF!&lt;&gt;"trabajo",CONCATENATE("""Examen ",planificación!#REF!),""""&amp;"Trabajo")&amp;" de ",planificación!#REF!,"""")</f>
        <v>#REF!</v>
      </c>
      <c r="G60" t="e">
        <f>""""&amp;IF(OR(planificación!#REF!="online",planificación!#REF!="polideportivo",planificación!#REF!="entrega"),planificación!#REF!,planificación!#REF!)&amp;""""</f>
        <v>#REF!</v>
      </c>
    </row>
    <row r="61" spans="1:7" x14ac:dyDescent="0.25">
      <c r="A61" t="e">
        <f>CONCATENATE("""",planificación!#REF!," ",planificación!#REF!,"""")</f>
        <v>#REF!</v>
      </c>
      <c r="B61" s="13" t="e">
        <f>planificación!#REF!</f>
        <v>#REF!</v>
      </c>
      <c r="C61" s="21" t="e">
        <f>planificación!#REF!</f>
        <v>#REF!</v>
      </c>
      <c r="D61" s="13" t="e">
        <f t="shared" si="0"/>
        <v>#REF!</v>
      </c>
      <c r="E61" s="20" t="e">
        <f>planificación!#REF!</f>
        <v>#REF!</v>
      </c>
      <c r="F61" t="e">
        <f>CONCATENATE(IF(planificación!#REF!&lt;&gt;"trabajo",CONCATENATE("""Examen ",planificación!#REF!),""""&amp;"Trabajo")&amp;" de ",planificación!#REF!,"""")</f>
        <v>#REF!</v>
      </c>
      <c r="G61" t="e">
        <f>""""&amp;IF(OR(planificación!#REF!="online",planificación!#REF!="polideportivo",planificación!#REF!="entrega"),planificación!#REF!,planificación!#REF!)&amp;""""</f>
        <v>#REF!</v>
      </c>
    </row>
    <row r="62" spans="1:7" x14ac:dyDescent="0.25">
      <c r="A62" t="e">
        <f>CONCATENATE("""",planificación!#REF!," ",planificación!#REF!,"""")</f>
        <v>#REF!</v>
      </c>
      <c r="B62" s="13" t="e">
        <f>planificación!#REF!</f>
        <v>#REF!</v>
      </c>
      <c r="C62" s="21" t="e">
        <f>planificación!#REF!</f>
        <v>#REF!</v>
      </c>
      <c r="D62" s="13" t="e">
        <f t="shared" si="0"/>
        <v>#REF!</v>
      </c>
      <c r="E62" s="20" t="e">
        <f>planificación!#REF!</f>
        <v>#REF!</v>
      </c>
      <c r="F62" t="e">
        <f>CONCATENATE(IF(planificación!#REF!&lt;&gt;"trabajo",CONCATENATE("""Examen ",planificación!#REF!),""""&amp;"Trabajo")&amp;" de ",planificación!#REF!,"""")</f>
        <v>#REF!</v>
      </c>
      <c r="G62" t="e">
        <f>""""&amp;IF(OR(planificación!#REF!="online",planificación!#REF!="polideportivo",planificación!#REF!="entrega"),planificación!#REF!,planificación!#REF!)&amp;""""</f>
        <v>#REF!</v>
      </c>
    </row>
    <row r="63" spans="1:7" x14ac:dyDescent="0.25">
      <c r="A63" t="e">
        <f>CONCATENATE("""",planificación!#REF!," ",planificación!#REF!,"""")</f>
        <v>#REF!</v>
      </c>
      <c r="B63" s="13" t="e">
        <f>planificación!#REF!</f>
        <v>#REF!</v>
      </c>
      <c r="C63" s="21" t="e">
        <f>planificación!#REF!</f>
        <v>#REF!</v>
      </c>
      <c r="D63" s="13" t="e">
        <f t="shared" si="0"/>
        <v>#REF!</v>
      </c>
      <c r="E63" s="20" t="e">
        <f>planificación!#REF!</f>
        <v>#REF!</v>
      </c>
      <c r="F63" t="e">
        <f>CONCATENATE(IF(planificación!#REF!&lt;&gt;"trabajo",CONCATENATE("""Examen ",planificación!#REF!),""""&amp;"Trabajo")&amp;" de ",planificación!#REF!,"""")</f>
        <v>#REF!</v>
      </c>
      <c r="G63" t="e">
        <f>""""&amp;IF(OR(planificación!#REF!="online",planificación!#REF!="polideportivo",planificación!#REF!="entrega"),planificación!#REF!,planificación!#REF!)&amp;""""</f>
        <v>#REF!</v>
      </c>
    </row>
    <row r="64" spans="1:7" x14ac:dyDescent="0.25">
      <c r="B64" s="13"/>
      <c r="C64" s="21"/>
      <c r="D64" s="13"/>
      <c r="E64" s="20"/>
    </row>
    <row r="65" spans="2:5" x14ac:dyDescent="0.25">
      <c r="B65" s="13"/>
      <c r="C65" s="21"/>
      <c r="D65" s="13"/>
      <c r="E65" s="20"/>
    </row>
    <row r="66" spans="2:5" x14ac:dyDescent="0.25">
      <c r="B66" s="13"/>
      <c r="C66" s="21"/>
      <c r="D66" s="13"/>
      <c r="E66" s="20"/>
    </row>
    <row r="67" spans="2:5" x14ac:dyDescent="0.25">
      <c r="B67" s="13"/>
      <c r="C67" s="21"/>
      <c r="D67" s="13"/>
      <c r="E67" s="20"/>
    </row>
    <row r="68" spans="2:5" x14ac:dyDescent="0.25">
      <c r="B68" s="13"/>
      <c r="C68" s="21"/>
      <c r="D68" s="13"/>
      <c r="E68" s="20"/>
    </row>
    <row r="69" spans="2:5" x14ac:dyDescent="0.25">
      <c r="B69" s="13"/>
      <c r="C69" s="21"/>
      <c r="D69" s="13"/>
      <c r="E69" s="20"/>
    </row>
    <row r="70" spans="2:5" x14ac:dyDescent="0.25">
      <c r="B70" s="13"/>
      <c r="C70" s="21"/>
      <c r="D70" s="13"/>
      <c r="E70" s="20"/>
    </row>
    <row r="71" spans="2:5" x14ac:dyDescent="0.25">
      <c r="B71" s="13"/>
      <c r="C71" s="21"/>
      <c r="D71" s="13"/>
      <c r="E71" s="20"/>
    </row>
    <row r="72" spans="2:5" x14ac:dyDescent="0.25">
      <c r="B72" s="13"/>
      <c r="C72" s="21"/>
      <c r="D72" s="13"/>
      <c r="E72" s="20"/>
    </row>
    <row r="73" spans="2:5" x14ac:dyDescent="0.25">
      <c r="B73" s="13"/>
      <c r="C73" s="21"/>
      <c r="D73" s="13"/>
      <c r="E73" s="20"/>
    </row>
    <row r="74" spans="2:5" x14ac:dyDescent="0.25">
      <c r="B74" s="13"/>
      <c r="C74" s="21"/>
      <c r="D74" s="13"/>
      <c r="E74" s="20"/>
    </row>
    <row r="75" spans="2:5" x14ac:dyDescent="0.25">
      <c r="B75" s="13"/>
      <c r="C75" s="21"/>
      <c r="D75" s="13"/>
      <c r="E75" s="20"/>
    </row>
    <row r="76" spans="2:5" x14ac:dyDescent="0.25">
      <c r="B76" s="13"/>
      <c r="C76" s="21"/>
      <c r="D76" s="13"/>
      <c r="E76" s="20"/>
    </row>
    <row r="77" spans="2:5" x14ac:dyDescent="0.25">
      <c r="B77" s="13"/>
      <c r="C77" s="21"/>
      <c r="D77" s="13"/>
      <c r="E77" s="20"/>
    </row>
    <row r="78" spans="2:5" x14ac:dyDescent="0.25">
      <c r="B78" s="13"/>
      <c r="C78" s="21"/>
      <c r="D78" s="13"/>
      <c r="E78" s="20"/>
    </row>
    <row r="79" spans="2:5" x14ac:dyDescent="0.25">
      <c r="B79" s="13"/>
      <c r="C79" s="21"/>
      <c r="D79" s="13"/>
      <c r="E79" s="20"/>
    </row>
    <row r="80" spans="2:5" x14ac:dyDescent="0.25">
      <c r="B80" s="13"/>
      <c r="C80" s="21"/>
      <c r="D80" s="13"/>
      <c r="E80" s="20"/>
    </row>
    <row r="81" spans="2:5" x14ac:dyDescent="0.25">
      <c r="B81" s="13"/>
      <c r="C81" s="21"/>
      <c r="D81" s="13"/>
      <c r="E81" s="20"/>
    </row>
    <row r="82" spans="2:5" x14ac:dyDescent="0.25">
      <c r="B82" s="13"/>
      <c r="C82" s="21"/>
      <c r="D82" s="13"/>
      <c r="E82" s="20"/>
    </row>
    <row r="83" spans="2:5" x14ac:dyDescent="0.25">
      <c r="B83" s="13"/>
      <c r="C83" s="21"/>
      <c r="D83" s="13"/>
      <c r="E83" s="20"/>
    </row>
    <row r="84" spans="2:5" x14ac:dyDescent="0.25">
      <c r="B84" s="13"/>
      <c r="C84" s="21"/>
      <c r="D84" s="13"/>
      <c r="E84" s="20"/>
    </row>
    <row r="85" spans="2:5" x14ac:dyDescent="0.25">
      <c r="B85" s="13"/>
      <c r="C85" s="21"/>
      <c r="D85" s="13"/>
      <c r="E85" s="20"/>
    </row>
    <row r="86" spans="2:5" x14ac:dyDescent="0.25">
      <c r="B86" s="13"/>
      <c r="C86" s="21"/>
      <c r="D86" s="13"/>
      <c r="E86" s="20"/>
    </row>
    <row r="87" spans="2:5" x14ac:dyDescent="0.25">
      <c r="B87" s="13"/>
      <c r="C87" s="21"/>
      <c r="D87" s="13"/>
      <c r="E87" s="20"/>
    </row>
    <row r="88" spans="2:5" x14ac:dyDescent="0.25">
      <c r="B88" s="13"/>
      <c r="C88" s="21"/>
      <c r="D88" s="13"/>
      <c r="E88" s="20"/>
    </row>
    <row r="89" spans="2:5" x14ac:dyDescent="0.25">
      <c r="B89" s="13"/>
      <c r="C89" s="21"/>
      <c r="D89" s="13"/>
      <c r="E89" s="20"/>
    </row>
    <row r="90" spans="2:5" x14ac:dyDescent="0.25">
      <c r="B90" s="13"/>
      <c r="C90" s="21"/>
      <c r="D90" s="13"/>
      <c r="E90" s="20"/>
    </row>
    <row r="91" spans="2:5" x14ac:dyDescent="0.25">
      <c r="B91" s="13"/>
      <c r="C91" s="21"/>
      <c r="D91" s="13"/>
      <c r="E91" s="20"/>
    </row>
    <row r="92" spans="2:5" x14ac:dyDescent="0.25">
      <c r="B92" s="13"/>
      <c r="C92" s="21"/>
      <c r="D92" s="13"/>
      <c r="E92" s="20"/>
    </row>
    <row r="93" spans="2:5" x14ac:dyDescent="0.25">
      <c r="B93" s="13"/>
      <c r="C93" s="21"/>
      <c r="D93" s="13"/>
      <c r="E93" s="20"/>
    </row>
    <row r="94" spans="2:5" x14ac:dyDescent="0.25">
      <c r="B94" s="13"/>
      <c r="C94" s="21"/>
      <c r="D94" s="13"/>
      <c r="E94" s="20"/>
    </row>
    <row r="95" spans="2:5" x14ac:dyDescent="0.25">
      <c r="B95" s="13"/>
      <c r="C95" s="21"/>
      <c r="D95" s="13"/>
      <c r="E95" s="20"/>
    </row>
    <row r="96" spans="2:5" x14ac:dyDescent="0.25">
      <c r="B96" s="13"/>
      <c r="C96" s="21"/>
      <c r="D96" s="13"/>
      <c r="E96" s="20"/>
    </row>
    <row r="97" spans="2:5" x14ac:dyDescent="0.25">
      <c r="B97" s="13"/>
      <c r="C97" s="21"/>
      <c r="D97" s="13"/>
      <c r="E97" s="20"/>
    </row>
    <row r="98" spans="2:5" x14ac:dyDescent="0.25">
      <c r="B98" s="13"/>
      <c r="C98" s="21"/>
      <c r="D98" s="13"/>
      <c r="E98" s="20"/>
    </row>
    <row r="99" spans="2:5" x14ac:dyDescent="0.25">
      <c r="B99" s="13"/>
      <c r="C99" s="21"/>
      <c r="D99" s="13"/>
      <c r="E99" s="20"/>
    </row>
    <row r="100" spans="2:5" x14ac:dyDescent="0.25">
      <c r="B100" s="13"/>
      <c r="C100" s="21"/>
      <c r="D100" s="13"/>
      <c r="E100" s="20"/>
    </row>
    <row r="101" spans="2:5" x14ac:dyDescent="0.25">
      <c r="B101" s="13"/>
      <c r="C101" s="21"/>
      <c r="D101" s="13"/>
      <c r="E101" s="20"/>
    </row>
    <row r="102" spans="2:5" x14ac:dyDescent="0.25">
      <c r="B102" s="13"/>
      <c r="C102" s="21"/>
      <c r="D102" s="13"/>
      <c r="E102" s="20"/>
    </row>
    <row r="103" spans="2:5" x14ac:dyDescent="0.25">
      <c r="B103" s="13"/>
      <c r="C103" s="21"/>
      <c r="D103" s="13"/>
      <c r="E103" s="20"/>
    </row>
    <row r="104" spans="2:5" x14ac:dyDescent="0.25">
      <c r="B104" s="13"/>
      <c r="C104" s="21"/>
      <c r="D104" s="13"/>
      <c r="E104" s="20"/>
    </row>
    <row r="105" spans="2:5" x14ac:dyDescent="0.25">
      <c r="B105" s="13"/>
      <c r="C105" s="21"/>
      <c r="D105" s="13"/>
      <c r="E105" s="20"/>
    </row>
    <row r="106" spans="2:5" x14ac:dyDescent="0.25">
      <c r="B106" s="13"/>
      <c r="C106" s="21"/>
      <c r="D106" s="13"/>
      <c r="E106" s="20"/>
    </row>
    <row r="107" spans="2:5" x14ac:dyDescent="0.25">
      <c r="B107" s="13"/>
      <c r="C107" s="21"/>
      <c r="D107" s="13"/>
      <c r="E107" s="20"/>
    </row>
    <row r="108" spans="2:5" x14ac:dyDescent="0.25">
      <c r="B108" s="13"/>
      <c r="C108" s="21"/>
      <c r="D108" s="13"/>
      <c r="E108" s="20"/>
    </row>
    <row r="109" spans="2:5" x14ac:dyDescent="0.25">
      <c r="B109" s="13"/>
      <c r="C109" s="21"/>
      <c r="D109" s="13"/>
      <c r="E109" s="20"/>
    </row>
    <row r="110" spans="2:5" x14ac:dyDescent="0.25">
      <c r="B110" s="13"/>
      <c r="C110" s="21"/>
      <c r="D110" s="13"/>
      <c r="E110" s="20"/>
    </row>
    <row r="111" spans="2:5" x14ac:dyDescent="0.25">
      <c r="B111" s="13"/>
      <c r="C111" s="21"/>
      <c r="D111" s="13"/>
      <c r="E111" s="20"/>
    </row>
    <row r="112" spans="2:5" x14ac:dyDescent="0.25">
      <c r="B112" s="13"/>
      <c r="C112" s="21"/>
      <c r="D112" s="13"/>
      <c r="E112" s="20"/>
    </row>
    <row r="113" spans="2:5" x14ac:dyDescent="0.25">
      <c r="B113" s="13"/>
      <c r="C113" s="21"/>
      <c r="D113" s="13"/>
      <c r="E113" s="20"/>
    </row>
    <row r="114" spans="2:5" x14ac:dyDescent="0.25">
      <c r="B114" s="13"/>
      <c r="C114" s="21"/>
      <c r="D114" s="13"/>
      <c r="E114" s="20"/>
    </row>
    <row r="115" spans="2:5" x14ac:dyDescent="0.25">
      <c r="B115" s="13"/>
      <c r="C115" s="21"/>
      <c r="D115" s="13"/>
      <c r="E115" s="20"/>
    </row>
    <row r="116" spans="2:5" x14ac:dyDescent="0.25">
      <c r="B116" s="13"/>
      <c r="C116" s="21"/>
      <c r="D116" s="13"/>
      <c r="E116" s="20"/>
    </row>
    <row r="117" spans="2:5" x14ac:dyDescent="0.25">
      <c r="B117" s="13"/>
      <c r="C117" s="21"/>
      <c r="D117" s="13"/>
      <c r="E117" s="20"/>
    </row>
    <row r="118" spans="2:5" x14ac:dyDescent="0.25">
      <c r="B118" s="13"/>
      <c r="C118" s="21"/>
      <c r="D118" s="13"/>
      <c r="E118" s="20"/>
    </row>
    <row r="119" spans="2:5" x14ac:dyDescent="0.25">
      <c r="B119" s="13"/>
      <c r="C119" s="21"/>
      <c r="D119" s="13"/>
      <c r="E119" s="20"/>
    </row>
    <row r="120" spans="2:5" x14ac:dyDescent="0.25">
      <c r="B120" s="13"/>
      <c r="C120" s="21"/>
      <c r="D120" s="13"/>
      <c r="E120" s="20"/>
    </row>
    <row r="121" spans="2:5" x14ac:dyDescent="0.25">
      <c r="B121" s="13"/>
      <c r="C121" s="21"/>
      <c r="D121" s="13"/>
      <c r="E121" s="20"/>
    </row>
    <row r="122" spans="2:5" x14ac:dyDescent="0.25">
      <c r="B122" s="13"/>
      <c r="C122" s="21"/>
      <c r="D122" s="13"/>
      <c r="E122" s="20"/>
    </row>
    <row r="123" spans="2:5" x14ac:dyDescent="0.25">
      <c r="B123" s="13"/>
      <c r="C123" s="21"/>
      <c r="D123" s="13"/>
      <c r="E123" s="20"/>
    </row>
    <row r="124" spans="2:5" x14ac:dyDescent="0.25">
      <c r="B124" s="13"/>
      <c r="C124" s="21"/>
      <c r="D124" s="13"/>
      <c r="E124" s="20"/>
    </row>
    <row r="125" spans="2:5" x14ac:dyDescent="0.25">
      <c r="B125" s="13"/>
      <c r="C125" s="21"/>
      <c r="D125" s="13"/>
      <c r="E125" s="20"/>
    </row>
    <row r="126" spans="2:5" x14ac:dyDescent="0.25">
      <c r="B126" s="13"/>
      <c r="C126" s="21"/>
      <c r="D126" s="13"/>
      <c r="E126" s="20"/>
    </row>
    <row r="127" spans="2:5" x14ac:dyDescent="0.25">
      <c r="B127" s="13"/>
      <c r="C127" s="21"/>
      <c r="D127" s="13"/>
      <c r="E127" s="20"/>
    </row>
    <row r="128" spans="2:5" x14ac:dyDescent="0.25">
      <c r="B128" s="13"/>
      <c r="C128" s="21"/>
      <c r="D128" s="13"/>
      <c r="E128" s="20"/>
    </row>
    <row r="129" spans="2:5" x14ac:dyDescent="0.25">
      <c r="B129" s="13"/>
      <c r="C129" s="21"/>
      <c r="D129" s="13"/>
      <c r="E129" s="20"/>
    </row>
    <row r="130" spans="2:5" x14ac:dyDescent="0.25">
      <c r="B130" s="13"/>
      <c r="C130" s="21"/>
      <c r="D130" s="13"/>
      <c r="E130" s="20"/>
    </row>
    <row r="131" spans="2:5" x14ac:dyDescent="0.25">
      <c r="B131" s="13"/>
      <c r="C131" s="21"/>
      <c r="D131" s="13"/>
      <c r="E131" s="20"/>
    </row>
    <row r="132" spans="2:5" x14ac:dyDescent="0.25">
      <c r="B132" s="13"/>
      <c r="C132" s="21"/>
      <c r="D132" s="13"/>
      <c r="E132" s="20"/>
    </row>
    <row r="133" spans="2:5" x14ac:dyDescent="0.25">
      <c r="B133" s="13"/>
      <c r="C133" s="21"/>
      <c r="D133" s="13"/>
      <c r="E133" s="20"/>
    </row>
    <row r="134" spans="2:5" x14ac:dyDescent="0.25">
      <c r="B134" s="13"/>
      <c r="C134" s="21"/>
      <c r="D134" s="13"/>
      <c r="E134" s="20"/>
    </row>
    <row r="135" spans="2:5" x14ac:dyDescent="0.25">
      <c r="B135" s="13"/>
      <c r="C135" s="21"/>
      <c r="D135" s="13"/>
      <c r="E135" s="20"/>
    </row>
    <row r="136" spans="2:5" x14ac:dyDescent="0.25">
      <c r="B136" s="13"/>
      <c r="C136" s="21"/>
      <c r="D136" s="13"/>
      <c r="E136" s="20"/>
    </row>
    <row r="137" spans="2:5" x14ac:dyDescent="0.25">
      <c r="B137" s="13"/>
      <c r="C137" s="21"/>
      <c r="D137" s="13"/>
      <c r="E137" s="20"/>
    </row>
    <row r="138" spans="2:5" x14ac:dyDescent="0.25">
      <c r="B138" s="13"/>
      <c r="C138" s="21"/>
      <c r="D138" s="13"/>
      <c r="E138" s="20"/>
    </row>
    <row r="139" spans="2:5" x14ac:dyDescent="0.25">
      <c r="B139" s="13"/>
      <c r="C139" s="21"/>
      <c r="D139" s="13"/>
      <c r="E139" s="20"/>
    </row>
    <row r="140" spans="2:5" x14ac:dyDescent="0.25">
      <c r="B140" s="13"/>
      <c r="C140" s="21"/>
      <c r="D140" s="13"/>
      <c r="E140" s="20"/>
    </row>
    <row r="141" spans="2:5" x14ac:dyDescent="0.25">
      <c r="B141" s="13"/>
      <c r="C141" s="21"/>
      <c r="D141" s="13"/>
      <c r="E141" s="20"/>
    </row>
    <row r="142" spans="2:5" x14ac:dyDescent="0.25">
      <c r="B142" s="13"/>
      <c r="C142" s="21"/>
      <c r="D142" s="13"/>
      <c r="E142" s="20"/>
    </row>
    <row r="143" spans="2:5" x14ac:dyDescent="0.25">
      <c r="B143" s="13"/>
      <c r="C143" s="21"/>
      <c r="D143" s="13"/>
      <c r="E143" s="20"/>
    </row>
    <row r="144" spans="2:5" x14ac:dyDescent="0.25">
      <c r="B144" s="13"/>
      <c r="C144" s="21"/>
      <c r="D144" s="13"/>
      <c r="E144" s="20"/>
    </row>
    <row r="145" spans="2:5" x14ac:dyDescent="0.25">
      <c r="B145" s="13"/>
      <c r="C145" s="21"/>
      <c r="D145" s="13"/>
      <c r="E145" s="20"/>
    </row>
    <row r="146" spans="2:5" x14ac:dyDescent="0.25">
      <c r="B146" s="13"/>
      <c r="C146" s="21"/>
      <c r="D146" s="13"/>
      <c r="E146" s="20"/>
    </row>
    <row r="147" spans="2:5" x14ac:dyDescent="0.25">
      <c r="B147" s="13"/>
      <c r="C147" s="21"/>
      <c r="D147" s="13"/>
      <c r="E147" s="20"/>
    </row>
    <row r="148" spans="2:5" x14ac:dyDescent="0.25">
      <c r="B148" s="13"/>
      <c r="C148" s="21"/>
      <c r="D148" s="13"/>
      <c r="E148" s="20"/>
    </row>
    <row r="149" spans="2:5" x14ac:dyDescent="0.25">
      <c r="B149" s="13"/>
      <c r="C149" s="21"/>
      <c r="D149" s="13"/>
      <c r="E149" s="20"/>
    </row>
    <row r="150" spans="2:5" x14ac:dyDescent="0.25">
      <c r="B150" s="13"/>
      <c r="C150" s="21"/>
      <c r="D150" s="13"/>
      <c r="E150" s="20"/>
    </row>
    <row r="151" spans="2:5" x14ac:dyDescent="0.25">
      <c r="B151" s="13"/>
      <c r="C151" s="21"/>
      <c r="D151" s="13"/>
      <c r="E151" s="20"/>
    </row>
    <row r="152" spans="2:5" x14ac:dyDescent="0.25">
      <c r="B152" s="13"/>
      <c r="C152" s="21"/>
      <c r="D152" s="13"/>
      <c r="E152" s="20"/>
    </row>
    <row r="153" spans="2:5" x14ac:dyDescent="0.25">
      <c r="B153" s="13"/>
      <c r="C153" s="21"/>
      <c r="D153" s="13"/>
      <c r="E153" s="20"/>
    </row>
    <row r="154" spans="2:5" x14ac:dyDescent="0.25">
      <c r="B154" s="13"/>
      <c r="C154" s="21"/>
      <c r="D154" s="13"/>
      <c r="E154" s="20"/>
    </row>
    <row r="155" spans="2:5" x14ac:dyDescent="0.25">
      <c r="B155" s="13"/>
      <c r="C155" s="21"/>
      <c r="D155" s="13"/>
      <c r="E155" s="20"/>
    </row>
    <row r="156" spans="2:5" x14ac:dyDescent="0.25">
      <c r="B156" s="13"/>
      <c r="C156" s="21"/>
      <c r="D156" s="13"/>
      <c r="E156" s="20"/>
    </row>
    <row r="157" spans="2:5" x14ac:dyDescent="0.25">
      <c r="B157" s="13"/>
      <c r="C157" s="21"/>
      <c r="D157" s="13"/>
      <c r="E157" s="20"/>
    </row>
    <row r="158" spans="2:5" x14ac:dyDescent="0.25">
      <c r="B158" s="13"/>
      <c r="C158" s="21"/>
      <c r="D158" s="13"/>
      <c r="E158" s="20"/>
    </row>
    <row r="159" spans="2:5" x14ac:dyDescent="0.25">
      <c r="B159" s="13"/>
      <c r="C159" s="21"/>
      <c r="D159" s="13"/>
      <c r="E159" s="20"/>
    </row>
    <row r="160" spans="2:5" x14ac:dyDescent="0.25">
      <c r="B160" s="13"/>
      <c r="C160" s="21"/>
      <c r="D160" s="13"/>
      <c r="E160" s="20"/>
    </row>
    <row r="161" spans="2:5" x14ac:dyDescent="0.25">
      <c r="B161" s="13"/>
      <c r="C161" s="21"/>
      <c r="D161" s="13"/>
      <c r="E161" s="20"/>
    </row>
    <row r="162" spans="2:5" x14ac:dyDescent="0.25">
      <c r="B162" s="13"/>
      <c r="C162" s="21"/>
      <c r="D162" s="13"/>
      <c r="E162" s="20"/>
    </row>
    <row r="163" spans="2:5" x14ac:dyDescent="0.25">
      <c r="B163" s="13"/>
      <c r="C163" s="21"/>
      <c r="D163" s="13"/>
      <c r="E163" s="20"/>
    </row>
    <row r="164" spans="2:5" x14ac:dyDescent="0.25">
      <c r="B164" s="13"/>
      <c r="C164" s="21"/>
      <c r="D164" s="13"/>
      <c r="E164" s="20"/>
    </row>
    <row r="165" spans="2:5" x14ac:dyDescent="0.25">
      <c r="B165" s="13"/>
      <c r="C165" s="21"/>
      <c r="D165" s="13"/>
      <c r="E165" s="20"/>
    </row>
    <row r="166" spans="2:5" x14ac:dyDescent="0.25">
      <c r="B166" s="13"/>
      <c r="C166" s="21"/>
      <c r="D166" s="13"/>
      <c r="E166" s="20"/>
    </row>
    <row r="167" spans="2:5" x14ac:dyDescent="0.25">
      <c r="B167" s="13"/>
      <c r="C167" s="21"/>
      <c r="D167" s="13"/>
      <c r="E167" s="20"/>
    </row>
    <row r="168" spans="2:5" x14ac:dyDescent="0.25">
      <c r="B168" s="13"/>
      <c r="C168" s="21"/>
      <c r="D168" s="13"/>
      <c r="E168" s="20"/>
    </row>
    <row r="169" spans="2:5" x14ac:dyDescent="0.25">
      <c r="B169" s="13"/>
      <c r="C169" s="21"/>
      <c r="D169" s="13"/>
      <c r="E169" s="20"/>
    </row>
    <row r="170" spans="2:5" x14ac:dyDescent="0.25">
      <c r="B170" s="13"/>
      <c r="C170" s="21"/>
      <c r="D170" s="13"/>
      <c r="E170" s="20"/>
    </row>
    <row r="171" spans="2:5" x14ac:dyDescent="0.25">
      <c r="B171" s="13"/>
      <c r="C171" s="21"/>
      <c r="D171" s="13"/>
      <c r="E171" s="20"/>
    </row>
    <row r="172" spans="2:5" x14ac:dyDescent="0.25">
      <c r="B172" s="13"/>
      <c r="C172" s="21"/>
      <c r="D172" s="13"/>
      <c r="E172" s="20"/>
    </row>
    <row r="173" spans="2:5" x14ac:dyDescent="0.25">
      <c r="B173" s="13"/>
      <c r="C173" s="21"/>
      <c r="D173" s="13"/>
      <c r="E173" s="20"/>
    </row>
    <row r="174" spans="2:5" x14ac:dyDescent="0.25">
      <c r="B174" s="13"/>
      <c r="C174" s="21"/>
      <c r="D174" s="13"/>
      <c r="E174" s="20"/>
    </row>
    <row r="175" spans="2:5" x14ac:dyDescent="0.25">
      <c r="B175" s="13"/>
      <c r="C175" s="21"/>
      <c r="D175" s="13"/>
      <c r="E175" s="20"/>
    </row>
    <row r="176" spans="2:5" x14ac:dyDescent="0.25">
      <c r="B176" s="13"/>
      <c r="C176" s="21"/>
      <c r="D176" s="13"/>
      <c r="E176" s="20"/>
    </row>
    <row r="177" spans="2:5" x14ac:dyDescent="0.25">
      <c r="B177" s="13"/>
      <c r="C177" s="21"/>
      <c r="D177" s="13"/>
      <c r="E177" s="20"/>
    </row>
    <row r="178" spans="2:5" x14ac:dyDescent="0.25">
      <c r="B178" s="13"/>
      <c r="C178" s="21"/>
      <c r="D178" s="13"/>
      <c r="E178" s="20"/>
    </row>
    <row r="179" spans="2:5" x14ac:dyDescent="0.25">
      <c r="B179" s="13"/>
      <c r="C179" s="21"/>
      <c r="D179" s="13"/>
      <c r="E179" s="20"/>
    </row>
    <row r="180" spans="2:5" x14ac:dyDescent="0.25">
      <c r="B180" s="13"/>
      <c r="C180" s="21"/>
      <c r="D180" s="13"/>
      <c r="E180" s="20"/>
    </row>
    <row r="181" spans="2:5" x14ac:dyDescent="0.25">
      <c r="B181" s="13"/>
      <c r="C181" s="21"/>
      <c r="D181" s="13"/>
      <c r="E181" s="20"/>
    </row>
    <row r="182" spans="2:5" x14ac:dyDescent="0.25">
      <c r="B182" s="13"/>
      <c r="C182" s="21"/>
      <c r="D182" s="13"/>
      <c r="E182" s="20"/>
    </row>
    <row r="183" spans="2:5" x14ac:dyDescent="0.25">
      <c r="B183" s="13"/>
      <c r="C183" s="21"/>
      <c r="D183" s="13"/>
      <c r="E183" s="20"/>
    </row>
    <row r="184" spans="2:5" x14ac:dyDescent="0.25">
      <c r="B184" s="13"/>
      <c r="C184" s="21"/>
      <c r="D184" s="13"/>
      <c r="E184" s="20"/>
    </row>
    <row r="185" spans="2:5" x14ac:dyDescent="0.25">
      <c r="B185" s="13"/>
      <c r="C185" s="21"/>
      <c r="D185" s="13"/>
      <c r="E185" s="20"/>
    </row>
    <row r="186" spans="2:5" x14ac:dyDescent="0.25">
      <c r="B186" s="13"/>
      <c r="C186" s="21"/>
      <c r="D186" s="13"/>
      <c r="E186" s="20"/>
    </row>
    <row r="187" spans="2:5" x14ac:dyDescent="0.25">
      <c r="B187" s="13"/>
      <c r="C187" s="21"/>
      <c r="D187" s="13"/>
      <c r="E187" s="20"/>
    </row>
    <row r="188" spans="2:5" x14ac:dyDescent="0.25">
      <c r="B188" s="13"/>
      <c r="C188" s="21"/>
      <c r="D188" s="13"/>
      <c r="E188" s="20"/>
    </row>
    <row r="189" spans="2:5" x14ac:dyDescent="0.25">
      <c r="B189" s="13"/>
      <c r="C189" s="21"/>
      <c r="D189" s="13"/>
      <c r="E189" s="20"/>
    </row>
    <row r="190" spans="2:5" x14ac:dyDescent="0.25">
      <c r="B190" s="13"/>
      <c r="C190" s="21"/>
      <c r="D190" s="13"/>
      <c r="E190" s="20"/>
    </row>
    <row r="191" spans="2:5" x14ac:dyDescent="0.25">
      <c r="B191" s="13"/>
      <c r="C191" s="21"/>
      <c r="D191" s="13"/>
      <c r="E191" s="20"/>
    </row>
    <row r="192" spans="2:5" x14ac:dyDescent="0.25">
      <c r="B192" s="13"/>
      <c r="C192" s="21"/>
      <c r="D192" s="13"/>
      <c r="E192" s="20"/>
    </row>
    <row r="193" spans="2:5" x14ac:dyDescent="0.25">
      <c r="B193" s="13"/>
      <c r="C193" s="21"/>
      <c r="D193" s="13"/>
      <c r="E193" s="20"/>
    </row>
    <row r="194" spans="2:5" x14ac:dyDescent="0.25">
      <c r="B194" s="13"/>
      <c r="C194" s="21"/>
      <c r="D194" s="13"/>
      <c r="E194" s="20"/>
    </row>
    <row r="195" spans="2:5" x14ac:dyDescent="0.25">
      <c r="B195" s="13"/>
      <c r="C195" s="21"/>
      <c r="D195" s="13"/>
      <c r="E195" s="20"/>
    </row>
    <row r="196" spans="2:5" x14ac:dyDescent="0.25">
      <c r="B196" s="13"/>
      <c r="C196" s="21"/>
      <c r="D196" s="13"/>
      <c r="E196" s="20"/>
    </row>
    <row r="197" spans="2:5" x14ac:dyDescent="0.25">
      <c r="B197" s="13"/>
      <c r="C197" s="21"/>
      <c r="D197" s="13"/>
      <c r="E197" s="20"/>
    </row>
    <row r="198" spans="2:5" x14ac:dyDescent="0.25">
      <c r="B198" s="13"/>
      <c r="C198" s="21"/>
      <c r="D198" s="13"/>
      <c r="E198" s="20"/>
    </row>
    <row r="199" spans="2:5" x14ac:dyDescent="0.25">
      <c r="B199" s="13"/>
      <c r="C199" s="21"/>
      <c r="D199" s="13"/>
      <c r="E199" s="20"/>
    </row>
    <row r="200" spans="2:5" x14ac:dyDescent="0.25">
      <c r="B200" s="13"/>
      <c r="C200" s="21"/>
      <c r="D200" s="13"/>
      <c r="E200" s="20"/>
    </row>
    <row r="201" spans="2:5" x14ac:dyDescent="0.25">
      <c r="B201" s="13"/>
      <c r="C201" s="21"/>
      <c r="D201" s="13"/>
      <c r="E201" s="20"/>
    </row>
    <row r="202" spans="2:5" x14ac:dyDescent="0.25">
      <c r="B202" s="13"/>
      <c r="C202" s="21"/>
      <c r="D202" s="13"/>
      <c r="E202" s="20"/>
    </row>
    <row r="203" spans="2:5" x14ac:dyDescent="0.25">
      <c r="B203" s="13"/>
      <c r="C203" s="21"/>
      <c r="D203" s="13"/>
      <c r="E203" s="20"/>
    </row>
    <row r="204" spans="2:5" x14ac:dyDescent="0.25">
      <c r="B204" s="13"/>
      <c r="C204" s="21"/>
      <c r="D204" s="13"/>
      <c r="E204" s="20"/>
    </row>
    <row r="205" spans="2:5" x14ac:dyDescent="0.25">
      <c r="B205" s="13"/>
      <c r="C205" s="21"/>
      <c r="D205" s="13"/>
      <c r="E205" s="20"/>
    </row>
    <row r="206" spans="2:5" x14ac:dyDescent="0.25">
      <c r="B206" s="13"/>
      <c r="C206" s="21"/>
      <c r="D206" s="13"/>
      <c r="E206" s="20"/>
    </row>
    <row r="207" spans="2:5" x14ac:dyDescent="0.25">
      <c r="B207" s="13"/>
      <c r="C207" s="21"/>
      <c r="D207" s="13"/>
      <c r="E207" s="20"/>
    </row>
    <row r="208" spans="2:5" x14ac:dyDescent="0.25">
      <c r="B208" s="13"/>
      <c r="C208" s="21"/>
      <c r="D208" s="13"/>
      <c r="E208" s="20"/>
    </row>
    <row r="209" spans="2:5" x14ac:dyDescent="0.25">
      <c r="B209" s="13"/>
      <c r="C209" s="21"/>
      <c r="D209" s="13"/>
      <c r="E209" s="20"/>
    </row>
    <row r="210" spans="2:5" x14ac:dyDescent="0.25">
      <c r="B210" s="13"/>
      <c r="C210" s="21"/>
      <c r="D210" s="13"/>
      <c r="E210" s="20"/>
    </row>
    <row r="211" spans="2:5" x14ac:dyDescent="0.25">
      <c r="B211" s="13"/>
      <c r="C211" s="21"/>
      <c r="D211" s="13"/>
      <c r="E211" s="20"/>
    </row>
    <row r="212" spans="2:5" x14ac:dyDescent="0.25">
      <c r="B212" s="13"/>
      <c r="C212" s="21"/>
      <c r="D212" s="13"/>
      <c r="E212" s="20"/>
    </row>
    <row r="213" spans="2:5" x14ac:dyDescent="0.25">
      <c r="B213" s="13"/>
      <c r="C213" s="21"/>
      <c r="D213" s="13"/>
      <c r="E213" s="20"/>
    </row>
    <row r="214" spans="2:5" x14ac:dyDescent="0.25">
      <c r="B214" s="13"/>
      <c r="C214" s="21"/>
      <c r="D214" s="13"/>
      <c r="E214" s="20"/>
    </row>
    <row r="215" spans="2:5" x14ac:dyDescent="0.25">
      <c r="B215" s="13"/>
      <c r="C215" s="21"/>
      <c r="D215" s="13"/>
      <c r="E215" s="20"/>
    </row>
    <row r="216" spans="2:5" x14ac:dyDescent="0.25">
      <c r="B216" s="13"/>
      <c r="C216" s="21"/>
      <c r="D216" s="13"/>
      <c r="E216" s="20"/>
    </row>
    <row r="217" spans="2:5" x14ac:dyDescent="0.25">
      <c r="B217" s="13"/>
      <c r="C217" s="21"/>
      <c r="D217" s="13"/>
      <c r="E217" s="20"/>
    </row>
    <row r="218" spans="2:5" x14ac:dyDescent="0.25">
      <c r="B218" s="13"/>
      <c r="C218" s="21"/>
      <c r="D218" s="13"/>
      <c r="E218" s="20"/>
    </row>
    <row r="219" spans="2:5" x14ac:dyDescent="0.25">
      <c r="B219" s="13"/>
      <c r="C219" s="21"/>
      <c r="D219" s="13"/>
      <c r="E219" s="20"/>
    </row>
    <row r="220" spans="2:5" x14ac:dyDescent="0.25">
      <c r="B220" s="13"/>
      <c r="C220" s="21"/>
      <c r="D220" s="13"/>
      <c r="E220" s="20"/>
    </row>
    <row r="221" spans="2:5" x14ac:dyDescent="0.25">
      <c r="B221" s="13"/>
      <c r="C221" s="21"/>
      <c r="D221" s="13"/>
      <c r="E221" s="20"/>
    </row>
    <row r="222" spans="2:5" x14ac:dyDescent="0.25">
      <c r="B222" s="13"/>
      <c r="C222" s="21"/>
      <c r="D222" s="13"/>
      <c r="E222" s="20"/>
    </row>
    <row r="223" spans="2:5" x14ac:dyDescent="0.25">
      <c r="B223" s="13"/>
      <c r="C223" s="21"/>
      <c r="D223" s="13"/>
      <c r="E223" s="20"/>
    </row>
    <row r="224" spans="2:5" x14ac:dyDescent="0.25">
      <c r="B224" s="13"/>
      <c r="C224" s="21"/>
      <c r="D224" s="13"/>
      <c r="E224" s="20"/>
    </row>
    <row r="225" spans="2:5" x14ac:dyDescent="0.25">
      <c r="B225" s="13"/>
      <c r="C225" s="21"/>
      <c r="D225" s="13"/>
      <c r="E225" s="20"/>
    </row>
    <row r="226" spans="2:5" x14ac:dyDescent="0.25">
      <c r="B226" s="13"/>
      <c r="C226" s="21"/>
      <c r="D226" s="13"/>
      <c r="E226" s="20"/>
    </row>
    <row r="227" spans="2:5" x14ac:dyDescent="0.25">
      <c r="B227" s="13"/>
      <c r="C227" s="21"/>
      <c r="D227" s="13"/>
      <c r="E227" s="20"/>
    </row>
    <row r="228" spans="2:5" x14ac:dyDescent="0.25">
      <c r="B228" s="13"/>
      <c r="C228" s="21"/>
      <c r="D228" s="13"/>
      <c r="E228" s="20"/>
    </row>
    <row r="229" spans="2:5" x14ac:dyDescent="0.25">
      <c r="B229" s="13"/>
      <c r="C229" s="21"/>
      <c r="D229" s="13"/>
      <c r="E229" s="20"/>
    </row>
    <row r="230" spans="2:5" x14ac:dyDescent="0.25">
      <c r="B230" s="13"/>
      <c r="C230" s="21"/>
      <c r="D230" s="13"/>
      <c r="E230" s="20"/>
    </row>
    <row r="231" spans="2:5" x14ac:dyDescent="0.25">
      <c r="B231" s="13"/>
      <c r="C231" s="21"/>
      <c r="D231" s="13"/>
      <c r="E231" s="20"/>
    </row>
    <row r="232" spans="2:5" x14ac:dyDescent="0.25">
      <c r="B232" s="13"/>
      <c r="C232" s="21"/>
      <c r="D232" s="13"/>
      <c r="E232" s="20"/>
    </row>
    <row r="233" spans="2:5" x14ac:dyDescent="0.25">
      <c r="B233" s="13"/>
      <c r="C233" s="21"/>
      <c r="D233" s="13"/>
      <c r="E233" s="20"/>
    </row>
    <row r="234" spans="2:5" x14ac:dyDescent="0.25">
      <c r="B234" s="13"/>
      <c r="C234" s="21"/>
      <c r="D234" s="13"/>
      <c r="E234" s="20"/>
    </row>
    <row r="235" spans="2:5" x14ac:dyDescent="0.25">
      <c r="B235" s="13"/>
      <c r="C235" s="21"/>
      <c r="D235" s="13"/>
      <c r="E235" s="20"/>
    </row>
    <row r="236" spans="2:5" x14ac:dyDescent="0.25">
      <c r="B236" s="13"/>
      <c r="C236" s="21"/>
      <c r="D236" s="13"/>
      <c r="E236" s="20"/>
    </row>
    <row r="237" spans="2:5" x14ac:dyDescent="0.25">
      <c r="B237" s="13"/>
      <c r="C237" s="21"/>
      <c r="D237" s="13"/>
      <c r="E237" s="20"/>
    </row>
    <row r="238" spans="2:5" x14ac:dyDescent="0.25">
      <c r="B238" s="13"/>
      <c r="C238" s="21"/>
      <c r="D238" s="13"/>
      <c r="E238" s="20"/>
    </row>
    <row r="239" spans="2:5" x14ac:dyDescent="0.25">
      <c r="B239" s="13"/>
      <c r="C239" s="21"/>
      <c r="D239" s="13"/>
      <c r="E239" s="20"/>
    </row>
    <row r="240" spans="2:5" x14ac:dyDescent="0.25">
      <c r="B240" s="13"/>
      <c r="C240" s="21"/>
      <c r="D240" s="13"/>
      <c r="E240" s="20"/>
    </row>
    <row r="241" spans="2:5" x14ac:dyDescent="0.25">
      <c r="B241" s="13"/>
      <c r="C241" s="21"/>
      <c r="D241" s="13"/>
      <c r="E241" s="20"/>
    </row>
    <row r="242" spans="2:5" x14ac:dyDescent="0.25">
      <c r="B242" s="13"/>
      <c r="C242" s="21"/>
      <c r="D242" s="13"/>
      <c r="E242" s="20"/>
    </row>
    <row r="243" spans="2:5" x14ac:dyDescent="0.25">
      <c r="B243" s="13"/>
      <c r="C243" s="21"/>
      <c r="D243" s="13"/>
      <c r="E243" s="20"/>
    </row>
    <row r="244" spans="2:5" x14ac:dyDescent="0.25">
      <c r="B244" s="13"/>
      <c r="C244" s="21"/>
      <c r="D244" s="13"/>
      <c r="E244" s="20"/>
    </row>
    <row r="245" spans="2:5" x14ac:dyDescent="0.25">
      <c r="B245" s="13"/>
      <c r="C245" s="21"/>
      <c r="D245" s="13"/>
      <c r="E245" s="20"/>
    </row>
    <row r="246" spans="2:5" x14ac:dyDescent="0.25">
      <c r="B246" s="13"/>
      <c r="C246" s="21"/>
      <c r="D246" s="13"/>
      <c r="E246" s="20"/>
    </row>
    <row r="247" spans="2:5" x14ac:dyDescent="0.25">
      <c r="B247" s="13"/>
      <c r="C247" s="21"/>
      <c r="D247" s="13"/>
      <c r="E247" s="20"/>
    </row>
    <row r="248" spans="2:5" x14ac:dyDescent="0.25">
      <c r="B248" s="13"/>
      <c r="C248" s="21"/>
      <c r="D248" s="13"/>
      <c r="E248" s="20"/>
    </row>
    <row r="249" spans="2:5" x14ac:dyDescent="0.25">
      <c r="B249" s="13"/>
      <c r="C249" s="21"/>
      <c r="D249" s="13"/>
      <c r="E249" s="20"/>
    </row>
    <row r="250" spans="2:5" x14ac:dyDescent="0.25">
      <c r="B250" s="13"/>
      <c r="C250" s="21"/>
      <c r="D250" s="13"/>
      <c r="E250" s="20"/>
    </row>
    <row r="251" spans="2:5" x14ac:dyDescent="0.25">
      <c r="B251" s="13"/>
      <c r="C251" s="21"/>
      <c r="D251" s="13"/>
      <c r="E251" s="20"/>
    </row>
    <row r="252" spans="2:5" x14ac:dyDescent="0.25">
      <c r="B252" s="13"/>
      <c r="C252" s="21"/>
      <c r="D252" s="13"/>
      <c r="E252" s="20"/>
    </row>
    <row r="253" spans="2:5" x14ac:dyDescent="0.25">
      <c r="B253" s="13"/>
      <c r="C253" s="21"/>
      <c r="D253" s="13"/>
      <c r="E253" s="20"/>
    </row>
    <row r="254" spans="2:5" x14ac:dyDescent="0.25">
      <c r="B254" s="13"/>
      <c r="C254" s="21"/>
      <c r="D254" s="13"/>
      <c r="E254" s="20"/>
    </row>
    <row r="255" spans="2:5" x14ac:dyDescent="0.25">
      <c r="B255" s="13"/>
      <c r="C255" s="21"/>
      <c r="D255" s="13"/>
      <c r="E255" s="20"/>
    </row>
    <row r="256" spans="2:5" x14ac:dyDescent="0.25">
      <c r="B256" s="13"/>
      <c r="C256" s="21"/>
      <c r="D256" s="13"/>
      <c r="E256" s="20"/>
    </row>
    <row r="257" spans="2:5" x14ac:dyDescent="0.25">
      <c r="B257" s="13"/>
      <c r="C257" s="21"/>
      <c r="D257" s="13"/>
      <c r="E257" s="20"/>
    </row>
    <row r="258" spans="2:5" x14ac:dyDescent="0.25">
      <c r="B258" s="13"/>
      <c r="C258" s="21"/>
      <c r="D258" s="13"/>
      <c r="E258" s="20"/>
    </row>
    <row r="259" spans="2:5" x14ac:dyDescent="0.25">
      <c r="B259" s="13"/>
      <c r="C259" s="21"/>
      <c r="D259" s="13"/>
      <c r="E259" s="20"/>
    </row>
    <row r="260" spans="2:5" x14ac:dyDescent="0.25">
      <c r="B260" s="13"/>
      <c r="C260" s="21"/>
      <c r="D260" s="13"/>
      <c r="E260" s="20"/>
    </row>
    <row r="261" spans="2:5" x14ac:dyDescent="0.25">
      <c r="B261" s="13"/>
      <c r="C261" s="21"/>
      <c r="D261" s="13"/>
      <c r="E261" s="20"/>
    </row>
    <row r="262" spans="2:5" x14ac:dyDescent="0.25">
      <c r="B262" s="13"/>
      <c r="C262" s="21"/>
      <c r="D262" s="13"/>
      <c r="E262" s="20"/>
    </row>
    <row r="263" spans="2:5" x14ac:dyDescent="0.25">
      <c r="B263" s="13"/>
      <c r="C263" s="21"/>
      <c r="D263" s="13"/>
      <c r="E263" s="20"/>
    </row>
    <row r="264" spans="2:5" x14ac:dyDescent="0.25">
      <c r="B264" s="13"/>
      <c r="C264" s="21"/>
      <c r="D264" s="13"/>
      <c r="E264" s="20"/>
    </row>
    <row r="265" spans="2:5" x14ac:dyDescent="0.25">
      <c r="B265" s="13"/>
      <c r="C265" s="21"/>
      <c r="D265" s="13"/>
      <c r="E265" s="20"/>
    </row>
    <row r="266" spans="2:5" x14ac:dyDescent="0.25">
      <c r="B266" s="13"/>
      <c r="C266" s="21"/>
      <c r="D266" s="13"/>
      <c r="E266" s="20"/>
    </row>
    <row r="267" spans="2:5" x14ac:dyDescent="0.25">
      <c r="B267" s="13"/>
      <c r="C267" s="21"/>
      <c r="D267" s="13"/>
      <c r="E267" s="20"/>
    </row>
    <row r="268" spans="2:5" x14ac:dyDescent="0.25">
      <c r="B268" s="13"/>
      <c r="C268" s="21"/>
      <c r="D268" s="13"/>
      <c r="E268" s="20"/>
    </row>
    <row r="269" spans="2:5" x14ac:dyDescent="0.25">
      <c r="B269" s="13"/>
      <c r="C269" s="21"/>
      <c r="D269" s="13"/>
      <c r="E269" s="20"/>
    </row>
    <row r="270" spans="2:5" x14ac:dyDescent="0.25">
      <c r="B270" s="13"/>
      <c r="C270" s="21"/>
      <c r="D270" s="13"/>
      <c r="E270" s="20"/>
    </row>
    <row r="271" spans="2:5" x14ac:dyDescent="0.25">
      <c r="B271" s="13"/>
      <c r="C271" s="21"/>
      <c r="D271" s="13"/>
      <c r="E271" s="20"/>
    </row>
    <row r="272" spans="2:5" x14ac:dyDescent="0.25">
      <c r="B272" s="13"/>
      <c r="C272" s="21"/>
      <c r="D272" s="13"/>
      <c r="E272" s="20"/>
    </row>
    <row r="273" spans="2:5" x14ac:dyDescent="0.25">
      <c r="B273" s="13"/>
      <c r="C273" s="21"/>
      <c r="D273" s="13"/>
      <c r="E273" s="20"/>
    </row>
    <row r="274" spans="2:5" x14ac:dyDescent="0.25">
      <c r="B274" s="13"/>
      <c r="C274" s="21"/>
      <c r="D274" s="13"/>
      <c r="E274" s="20"/>
    </row>
    <row r="275" spans="2:5" x14ac:dyDescent="0.25">
      <c r="B275" s="13"/>
      <c r="C275" s="21"/>
      <c r="D275" s="13"/>
      <c r="E275" s="20"/>
    </row>
    <row r="276" spans="2:5" x14ac:dyDescent="0.25">
      <c r="B276" s="13"/>
      <c r="C276" s="21"/>
      <c r="D276" s="13"/>
      <c r="E276" s="20"/>
    </row>
    <row r="277" spans="2:5" x14ac:dyDescent="0.25">
      <c r="B277" s="13"/>
      <c r="C277" s="21"/>
      <c r="D277" s="13"/>
      <c r="E277" s="20"/>
    </row>
    <row r="278" spans="2:5" x14ac:dyDescent="0.25">
      <c r="B278" s="13"/>
      <c r="C278" s="21"/>
      <c r="D278" s="13"/>
      <c r="E278" s="20"/>
    </row>
    <row r="279" spans="2:5" x14ac:dyDescent="0.25">
      <c r="B279" s="13"/>
      <c r="C279" s="21"/>
      <c r="D279" s="13"/>
      <c r="E279" s="20"/>
    </row>
    <row r="280" spans="2:5" x14ac:dyDescent="0.25">
      <c r="B280" s="13"/>
      <c r="C280" s="21"/>
      <c r="D280" s="13"/>
      <c r="E280" s="20"/>
    </row>
    <row r="281" spans="2:5" x14ac:dyDescent="0.25">
      <c r="B281" s="13"/>
      <c r="C281" s="21"/>
      <c r="D281" s="13"/>
      <c r="E281"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planificación</vt:lpstr>
      <vt:lpstr>Restricciones de Usuario</vt:lpstr>
      <vt:lpstr>Calendario fechas</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2021-10-20T07:43:35Z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