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autoCompressPictures="0"/>
  <mc:AlternateContent xmlns:mc="http://schemas.openxmlformats.org/markup-compatibility/2006">
    <mc:Choice Requires="x15">
      <x15ac:absPath xmlns:x15ac="http://schemas.microsoft.com/office/spreadsheetml/2010/11/ac" url="/Users/luispedraza/Dropbox (UNIR Investigacion.)/Workspace/UNIR-TFEManager/src/main/resources/TFEManagerLib/"/>
    </mc:Choice>
  </mc:AlternateContent>
  <xr:revisionPtr revIDLastSave="0" documentId="13_ncr:1_{B729AEA9-7FBD-194A-8AEE-A491DCE774E1}" xr6:coauthVersionLast="45" xr6:coauthVersionMax="45" xr10:uidLastSave="{00000000-0000-0000-0000-000000000000}"/>
  <bookViews>
    <workbookView xWindow="-48000" yWindow="-620" windowWidth="48760" windowHeight="27360" activeTab="1" xr2:uid="{00000000-000D-0000-FFFF-FFFF00000000}"/>
  </bookViews>
  <sheets>
    <sheet name="INSTRUCCIONES" sheetId="12" r:id="rId1"/>
    <sheet name="ALUMNOS" sheetId="4" r:id="rId2"/>
    <sheet name="REVISORES" sheetId="13" r:id="rId3"/>
    <sheet name="DIRECTORES" sheetId="10" r:id="rId4"/>
    <sheet name="__REVISORES" sheetId="6" r:id="rId5"/>
    <sheet name="Resultado revisión" sheetId="9" r:id="rId6"/>
    <sheet name="PROGRESO" sheetId="11" r:id="rId7"/>
    <sheet name="VALIDACIONES" sheetId="14" r:id="rId8"/>
  </sheets>
  <externalReferences>
    <externalReference r:id="rId9"/>
  </externalReferences>
  <definedNames>
    <definedName name="_xlnm._FilterDatabase" localSheetId="3" hidden="1">DIRECTORES!$A$1:$E$12</definedName>
    <definedName name="Directores" localSheetId="6">[1]Directores!$A$2:$A$15</definedName>
    <definedName name="Directores">DIRECTORES!$A$2:$A$12</definedName>
    <definedName name="Resultados" localSheetId="6">'[1]Resultado revisión'!$C$76:$C$79</definedName>
    <definedName name="Resultados">'Resultado revisión'!$B$30:$B$33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1" l="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B25" i="9" l="1"/>
  <c r="B4" i="6" l="1"/>
  <c r="B5" i="6"/>
  <c r="B6" i="6"/>
  <c r="B7" i="6"/>
  <c r="B8" i="6"/>
  <c r="B9" i="6"/>
  <c r="B10" i="6"/>
  <c r="B11" i="6"/>
  <c r="B12" i="6"/>
  <c r="B13" i="6"/>
  <c r="B14" i="6"/>
  <c r="B15" i="6"/>
  <c r="B16" i="6"/>
  <c r="B17" i="6"/>
  <c r="B18" i="6"/>
  <c r="B19" i="6"/>
  <c r="B20" i="6"/>
  <c r="B21" i="6"/>
  <c r="A4" i="6"/>
  <c r="A5" i="6"/>
  <c r="A6" i="6"/>
  <c r="A7" i="6"/>
  <c r="A8" i="6"/>
  <c r="A9" i="6"/>
  <c r="A10" i="6"/>
  <c r="A11" i="6"/>
  <c r="A12" i="6"/>
  <c r="A13" i="6"/>
  <c r="A14" i="6"/>
  <c r="A15" i="6"/>
  <c r="A16" i="6"/>
  <c r="A17" i="6"/>
  <c r="A18" i="6"/>
  <c r="A19" i="6"/>
  <c r="A20" i="6"/>
  <c r="A21" i="6"/>
  <c r="B3" i="6" l="1"/>
  <c r="A3" i="6"/>
  <c r="G10" i="6"/>
  <c r="H10" i="6" s="1"/>
  <c r="G11" i="6"/>
  <c r="H11" i="6" s="1"/>
  <c r="G12" i="6"/>
  <c r="H12" i="6" s="1"/>
  <c r="G13" i="6"/>
  <c r="H13" i="6" s="1"/>
  <c r="G14" i="6"/>
  <c r="H14" i="6" s="1"/>
  <c r="G15" i="6"/>
  <c r="H15" i="6" s="1"/>
  <c r="G16" i="6"/>
  <c r="H16" i="6" s="1"/>
  <c r="G17" i="6"/>
  <c r="H17" i="6" s="1"/>
  <c r="G18" i="6"/>
  <c r="H18" i="6" s="1"/>
  <c r="G19" i="6"/>
  <c r="H19" i="6" s="1"/>
  <c r="G9" i="6"/>
  <c r="H9" i="6" s="1"/>
  <c r="D15" i="10"/>
  <c r="A3" i="9"/>
  <c r="B3" i="9" s="1"/>
  <c r="A4" i="9"/>
  <c r="B4" i="9" s="1"/>
  <c r="A5" i="9"/>
  <c r="B5" i="9" s="1"/>
  <c r="A6" i="9"/>
  <c r="B6" i="9" s="1"/>
  <c r="A7" i="9"/>
  <c r="B7" i="9" s="1"/>
  <c r="A8" i="9"/>
  <c r="B8" i="9" s="1"/>
  <c r="A9" i="9"/>
  <c r="B9" i="9" s="1"/>
  <c r="A10" i="9"/>
  <c r="B10" i="9" s="1"/>
  <c r="A11" i="9"/>
  <c r="B11" i="9" s="1"/>
  <c r="A12" i="9"/>
  <c r="B12" i="9" s="1"/>
  <c r="A13" i="9"/>
  <c r="B13" i="9" s="1"/>
  <c r="A14" i="9"/>
  <c r="B14" i="9" s="1"/>
  <c r="A15" i="9"/>
  <c r="B15" i="9" s="1"/>
  <c r="A16" i="9"/>
  <c r="B16" i="9" s="1"/>
  <c r="A17" i="9"/>
  <c r="B17" i="9" s="1"/>
  <c r="A18" i="9"/>
  <c r="B18" i="9" s="1"/>
  <c r="A19" i="9"/>
  <c r="B19" i="9" s="1"/>
  <c r="A20" i="9"/>
  <c r="B20" i="9" s="1"/>
  <c r="A21" i="9"/>
  <c r="B21" i="9" s="1"/>
  <c r="A22" i="9"/>
  <c r="B22" i="9" s="1"/>
  <c r="A23" i="9"/>
  <c r="B23" i="9" s="1"/>
  <c r="A24" i="9"/>
  <c r="B24" i="9" s="1"/>
  <c r="E4" i="10"/>
  <c r="E6" i="10"/>
  <c r="E7" i="10"/>
  <c r="E11" i="10"/>
  <c r="E9" i="10"/>
  <c r="E12" i="10"/>
  <c r="E2" i="10"/>
  <c r="E3" i="10"/>
  <c r="E8" i="10"/>
  <c r="E10" i="10"/>
  <c r="E5" i="10"/>
  <c r="D14" i="10"/>
  <c r="C19" i="9" l="1"/>
  <c r="C11" i="9"/>
  <c r="C7" i="9"/>
  <c r="C3" i="9"/>
  <c r="C22" i="9"/>
  <c r="C18" i="9"/>
  <c r="C14" i="9"/>
  <c r="C10" i="9"/>
  <c r="C6" i="9"/>
  <c r="C15" i="9"/>
  <c r="C17" i="9"/>
  <c r="C13" i="9"/>
  <c r="C9" i="9"/>
  <c r="C5" i="9"/>
  <c r="C23" i="9"/>
  <c r="C21" i="9"/>
  <c r="C24" i="9"/>
  <c r="C20" i="9"/>
  <c r="C16" i="9"/>
  <c r="C12" i="9"/>
  <c r="C8" i="9"/>
  <c r="C4" i="9"/>
  <c r="E1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PEDRAZA GOMARA  LUIS</author>
  </authors>
  <commentList>
    <comment ref="N1" authorId="0" shapeId="0" xr:uid="{00000000-0006-0000-0200-000001000000}">
      <text>
        <r>
          <rPr>
            <b/>
            <sz val="9"/>
            <color rgb="FF000000"/>
            <rFont val="Tahoma"/>
            <family val="2"/>
          </rPr>
          <t>PEDRAZA GOMARA  LUIS:</t>
        </r>
        <r>
          <rPr>
            <sz val="9"/>
            <color rgb="FF000000"/>
            <rFont val="Tahoma"/>
            <family val="2"/>
          </rPr>
          <t xml:space="preserve">
</t>
        </r>
        <r>
          <rPr>
            <sz val="9"/>
            <color rgb="FF000000"/>
            <rFont val="Tahoma"/>
            <family val="2"/>
          </rPr>
          <t>Aquí hay que indicar el veredicto final del coordinador académico, teniendo en cuenta los comentarios de los revisores</t>
        </r>
      </text>
    </comment>
    <comment ref="O1" authorId="0" shapeId="0" xr:uid="{00000000-0006-0000-0200-000002000000}">
      <text>
        <r>
          <rPr>
            <b/>
            <sz val="9"/>
            <color indexed="81"/>
            <rFont val="Tahoma"/>
            <family val="2"/>
          </rPr>
          <t>PEDRAZA GOMARA  LUIS:</t>
        </r>
        <r>
          <rPr>
            <sz val="9"/>
            <color indexed="81"/>
            <rFont val="Tahoma"/>
            <family val="2"/>
          </rPr>
          <t xml:space="preserve">
Aquí hay que asignar un director a todos los alumnos que han enviado propuesta, aunque no esté aceptada.
</t>
        </r>
      </text>
    </comment>
    <comment ref="P1" authorId="0" shapeId="0" xr:uid="{00000000-0006-0000-0200-000003000000}">
      <text>
        <r>
          <rPr>
            <b/>
            <sz val="9"/>
            <color rgb="FF000000"/>
            <rFont val="Tahoma"/>
            <family val="2"/>
          </rPr>
          <t>PEDRAZA GOMARA  LUIS:</t>
        </r>
        <r>
          <rPr>
            <sz val="9"/>
            <color rgb="FF000000"/>
            <rFont val="Tahoma"/>
            <family val="2"/>
          </rPr>
          <t xml:space="preserve">
</t>
        </r>
        <r>
          <rPr>
            <sz val="9"/>
            <color rgb="FF000000"/>
            <rFont val="Tahoma"/>
            <family val="2"/>
          </rPr>
          <t xml:space="preserve">Este campo es opciona, por ejemplo indicando si el alumno es repetidor, o ha indicado que el director anterior no le gustó,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PEDRAZA GOMARA  LUIS</author>
  </authors>
  <commentList>
    <comment ref="A1" authorId="0" shapeId="0" xr:uid="{00000000-0006-0000-0100-000001000000}">
      <text>
        <r>
          <rPr>
            <b/>
            <sz val="9"/>
            <color rgb="FF000000"/>
            <rFont val="Tahoma"/>
            <family val="2"/>
          </rPr>
          <t>PEDRAZA GOMARA  LUIS:</t>
        </r>
        <r>
          <rPr>
            <sz val="9"/>
            <color rgb="FF000000"/>
            <rFont val="Tahoma"/>
            <family val="2"/>
          </rPr>
          <t xml:space="preserve">
</t>
        </r>
        <r>
          <rPr>
            <sz val="9"/>
            <color rgb="FF000000"/>
            <rFont val="Tahoma"/>
            <family val="2"/>
          </rPr>
          <t xml:space="preserve">Los nombres de directores se cargan luego en listas desplegables para que se puedan seleccionar en la pestaña "Trabajos" y hacer la asignación de director
</t>
        </r>
      </text>
    </comment>
    <comment ref="D1" authorId="0" shapeId="0" xr:uid="{00000000-0006-0000-0100-000002000000}">
      <text>
        <r>
          <rPr>
            <b/>
            <sz val="9"/>
            <color rgb="FF000000"/>
            <rFont val="Tahoma"/>
            <family val="2"/>
          </rPr>
          <t>PEDRAZA GOMARA  LUIS:</t>
        </r>
        <r>
          <rPr>
            <sz val="9"/>
            <color rgb="FF000000"/>
            <rFont val="Tahoma"/>
            <family val="2"/>
          </rPr>
          <t xml:space="preserve">
</t>
        </r>
        <r>
          <rPr>
            <sz val="9"/>
            <color rgb="FF000000"/>
            <rFont val="Tahoma"/>
            <family val="2"/>
          </rPr>
          <t xml:space="preserve">Número máximo de trabajos que podrá dirigir el director
</t>
        </r>
      </text>
    </comment>
    <comment ref="E1" authorId="0" shapeId="0" xr:uid="{00000000-0006-0000-0100-000003000000}">
      <text>
        <r>
          <rPr>
            <b/>
            <sz val="9"/>
            <color rgb="FF000000"/>
            <rFont val="Tahoma"/>
            <family val="2"/>
          </rPr>
          <t>PEDRAZA GOMARA  LUIS:</t>
        </r>
        <r>
          <rPr>
            <sz val="9"/>
            <color rgb="FF000000"/>
            <rFont val="Tahoma"/>
            <family val="2"/>
          </rPr>
          <t xml:space="preserve">
</t>
        </r>
        <r>
          <rPr>
            <sz val="9"/>
            <color rgb="FF000000"/>
            <rFont val="Tahoma"/>
            <family val="2"/>
          </rPr>
          <t xml:space="preserve">Esta columna se va actualizando automáticamente a medida que se asignan directores en la pestaña "Trabajos"
</t>
        </r>
      </text>
    </comment>
    <comment ref="D14" authorId="0" shapeId="0" xr:uid="{00000000-0006-0000-0100-000004000000}">
      <text>
        <r>
          <rPr>
            <b/>
            <sz val="9"/>
            <color indexed="81"/>
            <rFont val="Tahoma"/>
            <family val="2"/>
          </rPr>
          <t>PEDRAZA GOMARA  LUIS:</t>
        </r>
        <r>
          <rPr>
            <sz val="9"/>
            <color indexed="81"/>
            <rFont val="Tahoma"/>
            <family val="2"/>
          </rPr>
          <t xml:space="preserve">
Inicialmente hay que asignar el número de trabajos que se pueden asumir para que coincida con las propuestas entregadas.</t>
        </r>
      </text>
    </comment>
    <comment ref="D15" authorId="0" shapeId="0" xr:uid="{00000000-0006-0000-0100-000005000000}">
      <text>
        <r>
          <rPr>
            <b/>
            <sz val="9"/>
            <color rgb="FF000000"/>
            <rFont val="Tahoma"/>
            <family val="2"/>
          </rPr>
          <t>PEDRAZA GOMARA  LUIS:</t>
        </r>
        <r>
          <rPr>
            <sz val="9"/>
            <color rgb="FF000000"/>
            <rFont val="Tahoma"/>
            <family val="2"/>
          </rPr>
          <t xml:space="preserve">
</t>
        </r>
        <r>
          <rPr>
            <sz val="9"/>
            <color rgb="FF000000"/>
            <rFont val="Tahoma"/>
            <family val="2"/>
          </rPr>
          <t xml:space="preserve">Este es el número total de propuestas entregadas, que se actualiza desde la pestña "Trabajos". No hay que editarlo.
</t>
        </r>
      </text>
    </comment>
  </commentList>
</comments>
</file>

<file path=xl/sharedStrings.xml><?xml version="1.0" encoding="utf-8"?>
<sst xmlns="http://schemas.openxmlformats.org/spreadsheetml/2006/main" count="327" uniqueCount="198">
  <si>
    <t>Nombre y Apellidos</t>
  </si>
  <si>
    <t>OK?</t>
  </si>
  <si>
    <t>Rev1</t>
  </si>
  <si>
    <t>Rev2</t>
  </si>
  <si>
    <t>Total</t>
  </si>
  <si>
    <t>Aceptada con condiciones</t>
  </si>
  <si>
    <t>Aceptada</t>
  </si>
  <si>
    <t>Director</t>
  </si>
  <si>
    <t>Necesarios</t>
  </si>
  <si>
    <t>Director/a</t>
  </si>
  <si>
    <t>Comentario</t>
  </si>
  <si>
    <t>Asignados</t>
  </si>
  <si>
    <t>Observaciones comisión</t>
  </si>
  <si>
    <t>Observaciones director</t>
  </si>
  <si>
    <t>Grupo XX</t>
  </si>
  <si>
    <t>Rechazada, debe mejorar.</t>
  </si>
  <si>
    <t>No entregado</t>
  </si>
  <si>
    <t>Entregado sin corregir</t>
  </si>
  <si>
    <t>No apto</t>
  </si>
  <si>
    <t>Apto</t>
  </si>
  <si>
    <t>Rechazada, debe cambiar de línea.</t>
  </si>
  <si>
    <t>La propuesta queda aceptada en su estado actual. Aún así, se recomienda seguir las indicaciones y consejos de los revisores durante el desarrollo del trabajo. 
Puede ir comenzando el trabajo hasta la incorporación de su director a lo largo de las próximas dos semanas.</t>
  </si>
  <si>
    <t>La propuesta queda aceptada y no hace falta elaborar una nueva versión. Aún así, la aceptación está condicionada a seguir las directrices aportadas por los revisores. Le recomendamos que las revise a fondo y considere cómo debería mejorar su propuesta. 
Puede ir comenzando el trabajo hasta la incorporación de su director en las próximas dos semanas. Lo primero que deberá explicar a su director cuando se incorpore es cómo ha pensado adaptar la propuesta para tener en cuenta los comentarios de los revisores.</t>
  </si>
  <si>
    <t>Veredicto</t>
  </si>
  <si>
    <t>Explicación</t>
  </si>
  <si>
    <t>Clara Salueña</t>
  </si>
  <si>
    <t>clara.saluena@urv.cat</t>
  </si>
  <si>
    <t>Sylvana Varela</t>
  </si>
  <si>
    <t>Youssef Stiriba</t>
  </si>
  <si>
    <t>Alex Fabregat</t>
  </si>
  <si>
    <t>Anton Vernet</t>
  </si>
  <si>
    <t>Jordi Pallarés</t>
  </si>
  <si>
    <t>Manuel martínez</t>
  </si>
  <si>
    <t>Benjamí Martorell</t>
  </si>
  <si>
    <t>Ferran Gisbert</t>
  </si>
  <si>
    <t>Ildefonso Cuesta</t>
  </si>
  <si>
    <t>sylvana.varela@urv.cat</t>
  </si>
  <si>
    <t>youssef.stiriba@urv.cat</t>
  </si>
  <si>
    <t>fabregat.alex@gmail.com</t>
  </si>
  <si>
    <t>anton.vernet@urv.cat</t>
  </si>
  <si>
    <t>jordi.pallares@urv.cat</t>
  </si>
  <si>
    <t>manuel.martinezd@urv.cat</t>
  </si>
  <si>
    <t>benjami.martorell@urv.cat</t>
  </si>
  <si>
    <t>fernando.gisbert@urv.cat</t>
  </si>
  <si>
    <t>ildefonso.cuesta@urv.cat</t>
  </si>
  <si>
    <t>SI</t>
  </si>
  <si>
    <t>NO</t>
  </si>
  <si>
    <t>NS/NC</t>
  </si>
  <si>
    <t>Entregado</t>
  </si>
  <si>
    <t>Esta hoja se utiliza para llevar un seguimiento de los revisores asignados a cada una de las propuestas, y una contabilidad de las propuestas revisadas por cada uno</t>
  </si>
  <si>
    <t>Esta pestaña contiene el resultado con el veredicto para cada una de las propuestas.</t>
  </si>
  <si>
    <t>Es la información que se envía a los alumnos en la corrección de la actividad de la propuesta de TFM</t>
  </si>
  <si>
    <t>La columna "Asignados" y esta celda se actualiza automáticamente cuando se asigna director en la pestaña "Trabajos"</t>
  </si>
  <si>
    <t>Se actualiza automáticamente cuando se indica un veredicto en la columna ¿OK? De la pestaña "Trabajos"</t>
  </si>
  <si>
    <t>NO HAY QUE EDITAR MANUALMENTE NADA EN ESTA PESTAÑA</t>
  </si>
  <si>
    <t>Nombre y Apellidos del alumno</t>
  </si>
  <si>
    <t>Revisores</t>
  </si>
  <si>
    <t>Total revisiones</t>
  </si>
  <si>
    <t>En esta tabla simplemente se hace la asignación de un par de revisores a cada propuesta. La tabla de la derecha calcula las revisiones asignadas a cada revisor.</t>
  </si>
  <si>
    <t>Esta tabla contiene el resultado final de las revisiones, y se utiliza para comunicar a alumnos y directores el veredicto</t>
  </si>
  <si>
    <t>Propuesta enviada</t>
  </si>
  <si>
    <t>1. Pestaña "Directores": Definir nombres y datos de contacto de potenciales directores.</t>
  </si>
  <si>
    <t>2. Pestaña "Directores": Indicar número máximo de trabajos que puede asumir cada director. (Columna "Máximo").</t>
  </si>
  <si>
    <t>3. Pestaña "Reviews": Asignar a cada propuesta presentada un par de revisores (no ordenar esta tabla, ordenar desde la pestaña "Trabajos")</t>
  </si>
  <si>
    <t>4. Una vez asignados los revisores, se envía a cada uno de ellos los trabajos y la plantilla de revisión.</t>
  </si>
  <si>
    <t>5. Pestaña "Trabajos": Cuando se devuelven las plantillas de revisiones, el coordinador académico toma la decisión en esta pestaña:</t>
  </si>
  <si>
    <t>- Veredicto final (actualiza también la pestaña "Resultado revisión" de manera automática)</t>
  </si>
  <si>
    <t>- Asignación de un director a cada trabajo (actualiza también la pestaña "Directores" con la asignación de trabajos a cada uno)</t>
  </si>
  <si>
    <t>DESCRIPCIÓN DE LOS PASOS PARA HACER EL SEGUIMIENTO DE TFM: ASIGNACIÓN DE REVISORES, ASIGNACIÓN DE DIRECTORES Y SEGUIMIENTO DEL PROCESO DE ENTREGAS DE LOS ALUMNOS</t>
  </si>
  <si>
    <t>LOPEZ PEREZ, IVAN</t>
  </si>
  <si>
    <t>Análisis del desplazamiento de un casco marítimo en fibra de vidrio perteneciente al Parque Nacional Galápagos</t>
  </si>
  <si>
    <t>Simulación Numérica de perfiles aerodinámicos para vehículos</t>
  </si>
  <si>
    <t>Fluent</t>
  </si>
  <si>
    <t>Alternativa 01. Simulación de factores que afectan al rendimiento de una cámara de refrigeración 
Alternativa 02. Simulación de enfriamiento de productos en túnel pre frío tipo ventana.</t>
  </si>
  <si>
    <t>Open Foam
Ansys Fluent
Matlab</t>
  </si>
  <si>
    <t>Matlab
Ansys Fluent</t>
  </si>
  <si>
    <t>No sabe. Algo relacionado con biomedicina o aplicaciones ambientales</t>
  </si>
  <si>
    <t>Inyección de CO2 a presión en un silo de almacenaje de arroz.</t>
  </si>
  <si>
    <t>Ansys Fluent</t>
  </si>
  <si>
    <t>Simulación de un lecho fluidizado en 2D utilizando OpenFoam</t>
  </si>
  <si>
    <t>Open Foam</t>
  </si>
  <si>
    <t>Optimización de geometría para boquilla de inyección de poliuretano en paneles aislantes</t>
  </si>
  <si>
    <t>Open Foam
Ansys Fluent</t>
  </si>
  <si>
    <t>Modelado del flujo interno en jaulas cerradas flotantes para la piscicultura</t>
  </si>
  <si>
    <t>Open Foam
ParaView
Matlab
Programas CAD</t>
  </si>
  <si>
    <t>Influencia de la geometría del sistema de admisión en la eficiencia volumétrica</t>
  </si>
  <si>
    <t>Ansys Fluent
Open Foam (opcional)
Matlab</t>
  </si>
  <si>
    <t>Simulación cfd en un reactor nuclear de 4a generación.</t>
  </si>
  <si>
    <t>Ansys Fluent
No descarta otro</t>
  </si>
  <si>
    <t>Estudio de la incidencia de la orografía en canalizadores de aire para aerogeneradores mediante modelos de disco actuador rotante.</t>
  </si>
  <si>
    <t>Ansys Fluent
Catia V5</t>
  </si>
  <si>
    <t>Análisis del flujo con ANSYS Fluent del sistema agua potable en la Saboya Militar - Riobamba.</t>
  </si>
  <si>
    <t>Estudio hidrodinámico del casco de un buque mediante CFD</t>
  </si>
  <si>
    <t xml:space="preserve">Estudio de modelos turbulentos sobre un perfil NACA aplicado a automoción </t>
  </si>
  <si>
    <t>Estudio de un modelo cinético y experimental de un reactor de torrefacción de residuos sólidos urbanos (RSU) fase orgánica como alternativa para el aprovechamiento  energético</t>
  </si>
  <si>
    <t>Modelos matematicos</t>
  </si>
  <si>
    <t>Reproducción de simulaciones CFD, básicas, en dos dimensiones mediante redes neuronales  artificiales</t>
  </si>
  <si>
    <t>Open Foam
ParaView
Matlab</t>
  </si>
  <si>
    <t>Simulación Numérica de Flujo de Agua en Tubería Abollada</t>
  </si>
  <si>
    <t>Modelado y simulación CFD de reactores para la desinfección de agua</t>
  </si>
  <si>
    <t>Josep anton Ferré</t>
  </si>
  <si>
    <t>josep.a.ferre@urv.cat</t>
  </si>
  <si>
    <t>Well balanced Finite volumes Applied to a climate change model using data from remote sensors in the Andean zone</t>
  </si>
  <si>
    <t>La propuesta es correcta</t>
  </si>
  <si>
    <t>La propuesta es de aplicación industrial. El estudio consiste en dos fases. La segunda fase de la propuesta es bastante compleja y difícil de alcanzar. Se recomienda centrarse sobre todo en el estudio de la dispersión de la fase líquida</t>
  </si>
  <si>
    <t xml:space="preserve">La línea general es aceptable, pero es necesario mejorar la propuesta y entregarla de nuevo.
Se ha de especificar más cuál es el objetivo final del trabajo, la relevancia del tema, mostrar el estado del arte (referencias bibliográficas) y especificar detalladamente cual es la parte innovadora del trabajo.
Es recomendable pensar en hacer las simulaciones con OpenFOAM
</t>
  </si>
  <si>
    <t xml:space="preserve">Antes de empezar es necesario especificar qué elementos se van a estudiar (forma y cantidad) y las condiciones concretas (ángulos de ataque, modelos de turbulencia,...).
Al no disponer de datos experimentales será necesario validar los resultado con estudio (numéricos o experimentales) existentes en la bibliografía).
Si se quiere trabajar en 3D es recomendable hacer las simulaciones con OpenFOAM
</t>
  </si>
  <si>
    <t xml:space="preserve">Las dos propuestas aparecen correctas. Con la ayuda del director se debería elegir una concreta y profundizar un poco más en los objetivos concretos a alcanzar, así como en definir la parte innovadora del estudio.
Si se quiere trabajar en 3D es recomendable hacer las simulaciones con OpenFOAM
</t>
  </si>
  <si>
    <t xml:space="preserve"> 
La propuesta está en blanco. 
Definir junto con el director un tema y metodología adecuados 
</t>
  </si>
  <si>
    <t xml:space="preserve">El trabajo corresponde al Tipo 1 (simulación numérica) más que al tipo 1 que ha indicado el alumno. 
Se recomienda rehacer la propuesta contestando las preguntas relacionadas con problemas del tipo 1
</t>
  </si>
  <si>
    <t xml:space="preserve"> 
La propuesta es algo ambiciosa. Los objetivos específicos se han acotar a principio del trabajo con ayuda del director. 
</t>
  </si>
  <si>
    <t xml:space="preserve">La propuesta incluye una parte experimental que no se concreta. La parte numérica del trabajo parece ser suficiente para desarrollar un buen TFM. 
Es necesario un buen estudio del estado del arte para poder validar la parte numérica
</t>
  </si>
  <si>
    <t xml:space="preserve">Falta concreción en la propuesta. No se define ni el sistema en el que plantead el estudio de CFDS ni las condiciones a estudiar. 
Antes de empezar se ha de trabajar bastante con el director del TFM para concretar el alcance del trabajo
Si se quiere trabajar en 3D es recomendable hacer las simulaciones con OpenFOAM
</t>
  </si>
  <si>
    <t xml:space="preserve">Es necesario que inicialmente se defina algún caso sencillo ya existente en la bibliografía para validar los cálculos que el alumno pueda hacer. 
Es importante que inicialmente se defina con que detalle se quiere resolver el problema 
Si se quiere trabajar en 3D es recomendable hacer las simulaciones con OpenFOAM
</t>
  </si>
  <si>
    <t xml:space="preserve">No parece viable intentar simular una red de tuberías con ANSYS teniendo en cuenta la complejidad de la geometría y los accesorios que pueden existir. Existe software específico como EPANET que puede ser utilizado para estos trabajos. 
Se ha de definir en detalle el alcance del trabajo y sobre todo el encaje del trabajo con la temática del máster .
La definición del problema, su solución con EPANET (o similar) y el análisis de los datos obtenidos (estudio de diferentes casos y propuestas de mejora) pueden se reconsiderados suficientes para tener un buen TFM 
</t>
  </si>
  <si>
    <t xml:space="preserve">Es necesaria una mayor concreción del alcance del trabajo y de su aportación innovadora 
Si se quiere trabajar en 3D es recomendable hacer las simulaciones con OpenFOAM
</t>
  </si>
  <si>
    <t xml:space="preserve">Es continuación de un trabajo iniciado el curso 2018/19.
Definir con ayuda del director el alcance real del trabajo.
Se recomienda seguir estrictamente la planificación de todas las entregas 
</t>
  </si>
  <si>
    <t xml:space="preserve">Se plantea básicamente un estudio bibliográfico interesante, bastante amplio, pero no relacionado directamente con la mecánica de fluidos computacional. 
Es necesario reenfocar el trabajo con la ayuda del director a un tema no tan ambicioso y más centrado en la CFD. 
</t>
  </si>
  <si>
    <t xml:space="preserve">La propuesta de TFM es muy vaga. No queda nada claro cuál es el objetivo y alcance del trabajo descrito. 
Es necesario trabajar la propuesta de forma que queden claros todos los aspectos anteriormente nombrados .
</t>
  </si>
  <si>
    <t xml:space="preserve">En líneas generales la propuesta es aceptable, pero entra en una temática que no es abordable directamente desde un TFM. 
El tema da para un doctorado y mucho más.
Es necesario se concrete mucho más cuál es el alcance real del TFM y que casos concretos se pretenden estudiar .
</t>
  </si>
  <si>
    <t xml:space="preserve">Falta definir el alcance concreto del trabajo.
Una parte de validación de las simulaciones numéricas sería muy adecuado. 
</t>
  </si>
  <si>
    <t xml:space="preserve">TFM con codirección externa.
Es necesario que el director del TFM contacte con el tutor externo y definan el alcance concreto del trabajo a presentar.  
</t>
  </si>
  <si>
    <t>Aunque la línea general es aceptable, su propuesta tal y como lo ha planteado todavía no lo es. Debe reorientar y mejorar su propuesta siguiendo las recomendaciones de los revisores. 
El día 5 de marzo deberá entregar una nueva versión de la propuesta en el aula virtual. Se recomienda que comience a elaborarla ya, aunque pronto contará con la ayuda de su director para mejorar la propuesta según los comentarios recibidos. Su propuesta mejorada será revisada y aprobada directamente por su director asignado.</t>
  </si>
  <si>
    <t>Tras la revisión, la propuesta ha sido rechazada y debe buscar otra línea de trabajo más adecuada a los contenidos y el alcance esperado dentro del Máster.
El día 5 de marzo deberá entregar una nueva propuesta en el aula virtual. Puede empezar a elaborarla ya o esperar si necesita la ayuda de su director para elaborar la nueva propuesta. Su nueva propuesta será revisada y aprobada directamente por su director asignado.</t>
  </si>
  <si>
    <t>APELLIDOS</t>
  </si>
  <si>
    <t>NOMBRE</t>
  </si>
  <si>
    <t>HERRAMIENTAS</t>
  </si>
  <si>
    <t>EDWIN BYTON</t>
  </si>
  <si>
    <t>DIEGO RAFAEL</t>
  </si>
  <si>
    <t>HUGO RENZO</t>
  </si>
  <si>
    <t>MELIDA ANDREA</t>
  </si>
  <si>
    <t>DOMÈNECH</t>
  </si>
  <si>
    <t>DIEGO RENÉ</t>
  </si>
  <si>
    <t>SEBASTIAN CAMILO</t>
  </si>
  <si>
    <t>JOSE RICARDO</t>
  </si>
  <si>
    <t>RENÉ FERNANDO</t>
  </si>
  <si>
    <t>IVAN</t>
  </si>
  <si>
    <t>ALBERT</t>
  </si>
  <si>
    <t>JOHANA CATHERINE</t>
  </si>
  <si>
    <t>DANIEL</t>
  </si>
  <si>
    <t>AXEL</t>
  </si>
  <si>
    <t>DANIEL ALEJANDRO</t>
  </si>
  <si>
    <t>FEDERICO MAXIMILIANO</t>
  </si>
  <si>
    <t>ROBERT FABIAN</t>
  </si>
  <si>
    <t>BYRON AGUSTIN</t>
  </si>
  <si>
    <t>VERONIA</t>
  </si>
  <si>
    <t>DOCTORADO</t>
  </si>
  <si>
    <t>REVISOR1</t>
  </si>
  <si>
    <t>REVISOR2</t>
  </si>
  <si>
    <t>VEREDICTO1</t>
  </si>
  <si>
    <t>VEREDICTO2</t>
  </si>
  <si>
    <t>ALTAMIRANO TRUJILLO</t>
  </si>
  <si>
    <t>CHACÓN ALTAMIRANO</t>
  </si>
  <si>
    <t>CHAVEZ BERNUY</t>
  </si>
  <si>
    <t>E-MAIL</t>
  </si>
  <si>
    <t>TELEFONO</t>
  </si>
  <si>
    <t>MAXIMO</t>
  </si>
  <si>
    <t xml:space="preserve"> </t>
  </si>
  <si>
    <t>KEYWORDS</t>
  </si>
  <si>
    <t>OK</t>
  </si>
  <si>
    <t>OBSERVACIONES</t>
  </si>
  <si>
    <t>CORREA GUAÑA</t>
  </si>
  <si>
    <t>ESTORACH RUEDAS</t>
  </si>
  <si>
    <t>GONZÁLEZ WEIBERLEN</t>
  </si>
  <si>
    <t>GUAQUETA MELO</t>
  </si>
  <si>
    <t>LOPEZ BARBERAN</t>
  </si>
  <si>
    <t>LOPEZ PEREZ</t>
  </si>
  <si>
    <t>MARTI CALVO</t>
  </si>
  <si>
    <t>MONTERO CHAVARREA</t>
  </si>
  <si>
    <t>MORADO GARCÍA</t>
  </si>
  <si>
    <t>PAIRÓ I MANERO</t>
  </si>
  <si>
    <t>RIVADENEIRA RIVERA</t>
  </si>
  <si>
    <t>RODAS BAJAÑA</t>
  </si>
  <si>
    <t>SOLORZANO CASTILLO</t>
  </si>
  <si>
    <t>TOASA PEREZ</t>
  </si>
  <si>
    <t>YUNTA ESCRIBANO</t>
  </si>
  <si>
    <t>LINEAS</t>
  </si>
  <si>
    <t>TIPO</t>
  </si>
  <si>
    <t>1,6,7</t>
  </si>
  <si>
    <t>1,2,3</t>
  </si>
  <si>
    <t>1,2,4</t>
  </si>
  <si>
    <t>2,4,7</t>
  </si>
  <si>
    <t>1,7,8</t>
  </si>
  <si>
    <t>TITULO</t>
  </si>
  <si>
    <t>PROPUESTA</t>
  </si>
  <si>
    <t>PREIMER BORRADOR</t>
  </si>
  <si>
    <t>SEGUNDO BORRADOR</t>
  </si>
  <si>
    <t>TERCER BORRADOR</t>
  </si>
  <si>
    <t>PREDEPOSITO</t>
  </si>
  <si>
    <t>DEPOSITO</t>
  </si>
  <si>
    <t>BORRADOR FINAL</t>
  </si>
  <si>
    <t>DEPOSITO EXTROARDINARIA</t>
  </si>
  <si>
    <t>NE</t>
  </si>
  <si>
    <t>NC</t>
  </si>
  <si>
    <t>+</t>
  </si>
  <si>
    <t>-</t>
  </si>
  <si>
    <t>No Entregado</t>
  </si>
  <si>
    <t>Entregado pero sin corregir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</si>
</sst>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rgb="FF9C6500"/>
      <name val="Calibri"/>
      <family val="2"/>
      <scheme val="minor"/>
    </font>
    <font>
      <sz val="11"/>
      <color rgb="FF9C0006"/>
      <name val="Calibri"/>
      <family val="2"/>
      <scheme val="minor"/>
    </font>
    <font>
      <b/>
      <sz val="11"/>
      <color theme="0"/>
      <name val="Calibri"/>
      <family val="2"/>
      <scheme val="minor"/>
    </font>
    <font>
      <sz val="11"/>
      <color rgb="FF000000"/>
      <name val="Calibri"/>
      <family val="2"/>
    </font>
    <font>
      <sz val="12"/>
      <color rgb="FF9C0006"/>
      <name val="Calibri"/>
      <family val="2"/>
      <scheme val="minor"/>
    </font>
    <font>
      <sz val="11"/>
      <color theme="1"/>
      <name val="Calibri"/>
      <family val="2"/>
      <scheme val="minor"/>
    </font>
    <font>
      <sz val="11"/>
      <color indexed="8"/>
      <name val="Calibri"/>
      <family val="2"/>
      <charset val="1"/>
    </font>
    <font>
      <b/>
      <sz val="11"/>
      <name val="Calibri"/>
      <family val="2"/>
      <scheme val="minor"/>
    </font>
    <font>
      <sz val="8"/>
      <name val="Calibri"/>
      <family val="2"/>
      <scheme val="minor"/>
    </font>
    <font>
      <sz val="9"/>
      <color indexed="81"/>
      <name val="Tahoma"/>
      <family val="2"/>
    </font>
    <font>
      <b/>
      <sz val="9"/>
      <color indexed="81"/>
      <name val="Tahoma"/>
      <family val="2"/>
    </font>
    <font>
      <sz val="11"/>
      <color theme="0"/>
      <name val="Calibri"/>
      <family val="2"/>
      <scheme val="minor"/>
    </font>
    <font>
      <sz val="12"/>
      <color theme="1"/>
      <name val="Calibri"/>
      <family val="2"/>
      <scheme val="minor"/>
    </font>
    <font>
      <sz val="20"/>
      <color theme="0"/>
      <name val="Calibri"/>
      <family val="2"/>
      <scheme val="minor"/>
    </font>
    <font>
      <b/>
      <sz val="20"/>
      <color theme="0"/>
      <name val="Calibri"/>
      <family val="2"/>
      <scheme val="minor"/>
    </font>
    <font>
      <sz val="14"/>
      <color theme="1"/>
      <name val="Calibri"/>
      <family val="2"/>
      <scheme val="minor"/>
    </font>
    <font>
      <sz val="14"/>
      <name val="Calibri"/>
      <family val="2"/>
      <scheme val="minor"/>
    </font>
    <font>
      <b/>
      <sz val="14"/>
      <name val="Calibri"/>
      <family val="2"/>
      <scheme val="minor"/>
    </font>
    <font>
      <sz val="10"/>
      <color theme="1"/>
      <name val="Open Sans"/>
      <family val="2"/>
    </font>
    <font>
      <b/>
      <sz val="10"/>
      <color theme="0"/>
      <name val="Open Sans"/>
      <family val="2"/>
    </font>
    <font>
      <sz val="10"/>
      <color rgb="FF000000"/>
      <name val="Open Sans"/>
      <family val="2"/>
    </font>
    <font>
      <sz val="10"/>
      <color rgb="FF222222"/>
      <name val="Open Sans"/>
      <family val="2"/>
    </font>
    <font>
      <sz val="10"/>
      <color rgb="FFFF0000"/>
      <name val="Open Sans"/>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1"/>
        <bgColor theme="1"/>
      </patternFill>
    </fill>
    <fill>
      <patternFill patternType="solid">
        <fgColor theme="0"/>
        <bgColor theme="0" tint="-0.14999847407452621"/>
      </patternFill>
    </fill>
    <fill>
      <patternFill patternType="solid">
        <fgColor theme="0"/>
        <bgColor indexed="64"/>
      </patternFill>
    </fill>
    <fill>
      <patternFill patternType="solid">
        <fgColor rgb="FFFFC7CE"/>
      </patternFill>
    </fill>
    <fill>
      <patternFill patternType="solid">
        <fgColor rgb="FFFFEB9C"/>
      </patternFill>
    </fill>
    <fill>
      <patternFill patternType="solid">
        <fgColor rgb="FFFFFFFF"/>
        <bgColor rgb="FFD8D8D8"/>
      </patternFill>
    </fill>
    <fill>
      <patternFill patternType="solid">
        <fgColor rgb="FF00B050"/>
        <bgColor theme="1"/>
      </patternFill>
    </fill>
    <fill>
      <patternFill patternType="solid">
        <fgColor rgb="FF009900"/>
        <bgColor theme="1"/>
      </patternFill>
    </fill>
    <fill>
      <patternFill patternType="solid">
        <fgColor theme="9"/>
        <bgColor theme="1"/>
      </patternFill>
    </fill>
    <fill>
      <patternFill patternType="solid">
        <fgColor theme="9"/>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rgb="FFFFFF00"/>
        <bgColor theme="0" tint="-0.14999847407452621"/>
      </patternFill>
    </fill>
    <fill>
      <patternFill patternType="solid">
        <fgColor rgb="FF92D050"/>
        <bgColor theme="1"/>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theme="1"/>
      </top>
      <bottom/>
      <diagonal/>
    </border>
    <border>
      <left style="thin">
        <color theme="1"/>
      </left>
      <right/>
      <top style="thin">
        <color theme="1"/>
      </top>
      <bottom/>
      <diagonal/>
    </border>
    <border>
      <left style="thin">
        <color auto="1"/>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theme="1"/>
      </top>
      <bottom/>
      <diagonal/>
    </border>
    <border>
      <left style="thin">
        <color auto="1"/>
      </left>
      <right style="thin">
        <color auto="1"/>
      </right>
      <top/>
      <bottom/>
      <diagonal/>
    </border>
    <border>
      <left style="medium">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right/>
      <top style="thin">
        <color auto="1"/>
      </top>
      <bottom style="thin">
        <color auto="1"/>
      </bottom>
      <diagonal/>
    </border>
    <border>
      <left/>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style="thin">
        <color auto="1"/>
      </top>
      <bottom/>
      <diagonal/>
    </border>
    <border>
      <left/>
      <right style="thin">
        <color auto="1"/>
      </right>
      <top style="thin">
        <color auto="1"/>
      </top>
      <bottom style="thin">
        <color auto="1"/>
      </bottom>
      <diagonal/>
    </border>
  </borders>
  <cellStyleXfs count="10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5"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5" borderId="0" applyNumberFormat="0" applyBorder="0" applyAlignment="0" applyProtection="0"/>
    <xf numFmtId="0" fontId="10" fillId="0" borderId="0"/>
    <xf numFmtId="0" fontId="4" fillId="6"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0">
    <xf numFmtId="0" fontId="0" fillId="0" borderId="0" xfId="0"/>
    <xf numFmtId="0" fontId="0" fillId="0" borderId="0" xfId="0" applyAlignment="1">
      <alignment horizontal="right"/>
    </xf>
    <xf numFmtId="0" fontId="0" fillId="3" borderId="2" xfId="0" applyFont="1" applyFill="1" applyBorder="1" applyAlignment="1">
      <alignment vertical="center"/>
    </xf>
    <xf numFmtId="0" fontId="0" fillId="0" borderId="0" xfId="0" applyAlignment="1">
      <alignment horizontal="center" vertical="center"/>
    </xf>
    <xf numFmtId="0" fontId="0" fillId="3" borderId="2" xfId="0" applyFill="1" applyBorder="1" applyAlignment="1">
      <alignment vertical="center"/>
    </xf>
    <xf numFmtId="0" fontId="3" fillId="2" borderId="4" xfId="0" applyFont="1" applyFill="1" applyBorder="1" applyAlignment="1">
      <alignment horizontal="center" vertical="center" wrapText="1"/>
    </xf>
    <xf numFmtId="0" fontId="0" fillId="3" borderId="4" xfId="0" applyFill="1" applyBorder="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3" fillId="2" borderId="4" xfId="0" applyFont="1" applyFill="1" applyBorder="1" applyAlignment="1">
      <alignment vertical="center" wrapText="1"/>
    </xf>
    <xf numFmtId="0" fontId="0" fillId="0" borderId="10" xfId="0" applyBorder="1" applyAlignment="1">
      <alignment horizontal="center" vertical="top"/>
    </xf>
    <xf numFmtId="0" fontId="0" fillId="0" borderId="1" xfId="0" applyBorder="1"/>
    <xf numFmtId="0" fontId="3" fillId="2" borderId="11" xfId="0" applyFont="1" applyFill="1" applyBorder="1" applyAlignment="1">
      <alignment horizontal="center" vertical="center" wrapText="1"/>
    </xf>
    <xf numFmtId="0" fontId="3" fillId="2" borderId="4" xfId="0" applyFont="1" applyFill="1" applyBorder="1" applyAlignment="1">
      <alignment horizontal="left" textRotation="45" wrapText="1"/>
    </xf>
    <xf numFmtId="0" fontId="0" fillId="3" borderId="1" xfId="0" applyNumberFormat="1" applyFont="1" applyFill="1" applyBorder="1" applyAlignment="1">
      <alignment horizontal="center" vertical="center"/>
    </xf>
    <xf numFmtId="0" fontId="0" fillId="0" borderId="0" xfId="0" applyFont="1" applyAlignment="1">
      <alignment horizontal="center" vertical="center"/>
    </xf>
    <xf numFmtId="0" fontId="9" fillId="3" borderId="4" xfId="0" applyFont="1" applyFill="1" applyBorder="1" applyAlignment="1">
      <alignment horizontal="center" vertical="center"/>
    </xf>
    <xf numFmtId="0" fontId="7" fillId="7" borderId="4" xfId="0" applyFont="1" applyFill="1" applyBorder="1" applyAlignment="1">
      <alignment horizontal="left" vertical="top" wrapText="1"/>
    </xf>
    <xf numFmtId="0" fontId="0" fillId="0" borderId="0" xfId="0" applyAlignment="1">
      <alignment wrapText="1"/>
    </xf>
    <xf numFmtId="0" fontId="0" fillId="3" borderId="4" xfId="0" applyFont="1" applyFill="1" applyBorder="1" applyAlignment="1">
      <alignment vertical="center"/>
    </xf>
    <xf numFmtId="0" fontId="0" fillId="3" borderId="4" xfId="0" applyFill="1" applyBorder="1" applyAlignment="1">
      <alignment vertical="center"/>
    </xf>
    <xf numFmtId="0" fontId="0" fillId="0" borderId="12" xfId="0" applyNumberFormat="1" applyFont="1" applyFill="1" applyBorder="1" applyAlignment="1">
      <alignment horizontal="left" vertical="top" wrapText="1"/>
    </xf>
    <xf numFmtId="0" fontId="0" fillId="0" borderId="12" xfId="0" applyNumberFormat="1" applyFill="1" applyBorder="1" applyAlignment="1">
      <alignment horizontal="left" vertical="top" wrapText="1"/>
    </xf>
    <xf numFmtId="0" fontId="11" fillId="3" borderId="9" xfId="0" applyFont="1" applyFill="1" applyBorder="1" applyAlignment="1">
      <alignment horizontal="center" vertical="center"/>
    </xf>
    <xf numFmtId="0" fontId="0" fillId="0" borderId="1"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xf>
    <xf numFmtId="0" fontId="0" fillId="0" borderId="1" xfId="0" applyBorder="1" applyAlignment="1"/>
    <xf numFmtId="0" fontId="0" fillId="0" borderId="14"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xf>
    <xf numFmtId="0" fontId="0" fillId="0" borderId="1" xfId="0" applyBorder="1" applyAlignment="1">
      <alignment horizontal="center" vertical="center"/>
    </xf>
    <xf numFmtId="0" fontId="0" fillId="3" borderId="4"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3" borderId="1" xfId="0" applyFill="1" applyBorder="1" applyAlignment="1">
      <alignment horizontal="center" vertical="center"/>
    </xf>
    <xf numFmtId="0" fontId="0" fillId="0" borderId="1" xfId="0" quotePrefix="1" applyBorder="1" applyAlignment="1">
      <alignment horizontal="center" vertical="center"/>
    </xf>
    <xf numFmtId="0" fontId="5" fillId="0" borderId="4" xfId="32" applyFill="1" applyBorder="1" applyAlignment="1">
      <alignment horizontal="center" vertical="center"/>
    </xf>
    <xf numFmtId="0" fontId="0" fillId="0" borderId="4" xfId="0" applyNumberFormat="1" applyFont="1" applyFill="1" applyBorder="1" applyAlignment="1">
      <alignment horizontal="left" vertical="top" wrapText="1"/>
    </xf>
    <xf numFmtId="0" fontId="7" fillId="7" borderId="13" xfId="0" applyFont="1" applyFill="1" applyBorder="1" applyAlignment="1">
      <alignment horizontal="left" vertical="top" wrapText="1"/>
    </xf>
    <xf numFmtId="0" fontId="7" fillId="7" borderId="12" xfId="0" applyFont="1" applyFill="1" applyBorder="1" applyAlignment="1">
      <alignment horizontal="left" vertical="top" wrapText="1"/>
    </xf>
    <xf numFmtId="0" fontId="7" fillId="7" borderId="1" xfId="0" applyFont="1" applyFill="1" applyBorder="1" applyAlignment="1">
      <alignment horizontal="left" vertical="top" wrapText="1"/>
    </xf>
    <xf numFmtId="0" fontId="0" fillId="3" borderId="1" xfId="0" applyFill="1" applyBorder="1" applyAlignment="1">
      <alignment vertical="center"/>
    </xf>
    <xf numFmtId="0" fontId="0" fillId="3" borderId="1" xfId="0" applyFont="1" applyFill="1" applyBorder="1" applyAlignment="1">
      <alignment vertical="center"/>
    </xf>
    <xf numFmtId="0" fontId="0" fillId="0" borderId="17" xfId="0" applyBorder="1" applyAlignment="1">
      <alignment horizontal="left" vertical="center" wrapText="1"/>
    </xf>
    <xf numFmtId="0" fontId="0" fillId="0" borderId="18" xfId="0" applyBorder="1" applyAlignment="1">
      <alignment horizontal="left" vertical="top" wrapText="1"/>
    </xf>
    <xf numFmtId="0" fontId="0" fillId="0" borderId="19" xfId="0" applyNumberFormat="1" applyFont="1" applyFill="1" applyBorder="1" applyAlignment="1">
      <alignment horizontal="left" vertical="center" wrapText="1"/>
    </xf>
    <xf numFmtId="0" fontId="0" fillId="3" borderId="10" xfId="0" applyFill="1" applyBorder="1" applyAlignment="1">
      <alignment horizontal="center" vertical="center"/>
    </xf>
    <xf numFmtId="0" fontId="1" fillId="0" borderId="10" xfId="1043" applyBorder="1" applyAlignment="1"/>
    <xf numFmtId="0" fontId="1" fillId="0" borderId="1" xfId="1043" applyBorder="1" applyAlignment="1"/>
    <xf numFmtId="0" fontId="0" fillId="11" borderId="0" xfId="0" applyFill="1"/>
    <xf numFmtId="0" fontId="15" fillId="11" borderId="0" xfId="0" applyFont="1" applyFill="1"/>
    <xf numFmtId="0" fontId="3" fillId="11" borderId="0" xfId="0" applyFont="1" applyFill="1"/>
    <xf numFmtId="0" fontId="15" fillId="11" borderId="0" xfId="0" applyFont="1" applyFill="1" applyAlignment="1">
      <alignment horizontal="right"/>
    </xf>
    <xf numFmtId="0" fontId="15" fillId="12" borderId="0" xfId="0" applyFont="1" applyFill="1" applyAlignment="1">
      <alignment horizontal="right"/>
    </xf>
    <xf numFmtId="0" fontId="15" fillId="12" borderId="0" xfId="0" applyFont="1" applyFill="1"/>
    <xf numFmtId="0" fontId="15" fillId="13" borderId="21" xfId="0" applyFont="1" applyFill="1" applyBorder="1"/>
    <xf numFmtId="0" fontId="3" fillId="8" borderId="11" xfId="0" applyFont="1" applyFill="1" applyBorder="1" applyAlignment="1">
      <alignment horizontal="center" vertical="center" wrapText="1"/>
    </xf>
    <xf numFmtId="0" fontId="16" fillId="4" borderId="3" xfId="0" applyNumberFormat="1" applyFont="1" applyFill="1" applyBorder="1" applyAlignment="1">
      <alignment vertical="top" wrapText="1"/>
    </xf>
    <xf numFmtId="0" fontId="17" fillId="12" borderId="22" xfId="0" applyFont="1" applyFill="1" applyBorder="1"/>
    <xf numFmtId="0" fontId="17" fillId="12" borderId="23" xfId="0" applyFont="1" applyFill="1" applyBorder="1"/>
    <xf numFmtId="0" fontId="0" fillId="12" borderId="23" xfId="0" applyFill="1" applyBorder="1"/>
    <xf numFmtId="0" fontId="0" fillId="12" borderId="24" xfId="0" applyFill="1" applyBorder="1"/>
    <xf numFmtId="0" fontId="17" fillId="12" borderId="9" xfId="0" applyFont="1" applyFill="1" applyBorder="1"/>
    <xf numFmtId="0" fontId="17" fillId="12" borderId="0" xfId="0" applyFont="1" applyFill="1" applyBorder="1"/>
    <xf numFmtId="0" fontId="0" fillId="12" borderId="0" xfId="0" applyFill="1" applyBorder="1"/>
    <xf numFmtId="0" fontId="0" fillId="12" borderId="25" xfId="0" applyFill="1" applyBorder="1"/>
    <xf numFmtId="0" fontId="18" fillId="12" borderId="26" xfId="0" applyFont="1" applyFill="1" applyBorder="1"/>
    <xf numFmtId="0" fontId="17" fillId="12" borderId="20" xfId="0" applyFont="1" applyFill="1" applyBorder="1"/>
    <xf numFmtId="0" fontId="0" fillId="12" borderId="20" xfId="0" applyFill="1" applyBorder="1"/>
    <xf numFmtId="0" fontId="0" fillId="12" borderId="27" xfId="0" applyFill="1" applyBorder="1"/>
    <xf numFmtId="0" fontId="15" fillId="14" borderId="0" xfId="0" applyFont="1" applyFill="1"/>
    <xf numFmtId="0" fontId="0" fillId="3" borderId="0" xfId="0" applyFont="1" applyFill="1" applyBorder="1" applyAlignment="1">
      <alignment vertical="center"/>
    </xf>
    <xf numFmtId="0" fontId="19" fillId="11" borderId="0" xfId="0" applyFont="1" applyFill="1"/>
    <xf numFmtId="0" fontId="20" fillId="11" borderId="0" xfId="0" applyFont="1" applyFill="1"/>
    <xf numFmtId="0" fontId="21" fillId="11" borderId="0" xfId="0" applyFont="1" applyFill="1"/>
    <xf numFmtId="0" fontId="21" fillId="11" borderId="0" xfId="0" applyFont="1" applyFill="1" applyAlignment="1">
      <alignment horizontal="center"/>
    </xf>
    <xf numFmtId="0" fontId="21" fillId="11" borderId="0" xfId="0" applyFont="1" applyFill="1" applyAlignment="1">
      <alignment horizontal="center" vertical="center"/>
    </xf>
    <xf numFmtId="0" fontId="21" fillId="11" borderId="0" xfId="0" applyFont="1" applyFill="1" applyAlignment="1">
      <alignment wrapText="1"/>
    </xf>
    <xf numFmtId="0" fontId="0" fillId="15" borderId="2" xfId="0" applyFont="1" applyFill="1" applyBorder="1" applyAlignment="1">
      <alignment vertical="center"/>
    </xf>
    <xf numFmtId="0" fontId="22" fillId="0" borderId="0" xfId="0" applyFont="1" applyAlignment="1">
      <alignment horizontal="center" vertical="center"/>
    </xf>
    <xf numFmtId="0" fontId="22" fillId="0" borderId="15" xfId="0" applyFont="1" applyBorder="1" applyAlignment="1">
      <alignment horizontal="center" vertical="center"/>
    </xf>
    <xf numFmtId="0" fontId="22" fillId="0" borderId="0" xfId="0" applyFont="1" applyAlignment="1">
      <alignment horizontal="center"/>
    </xf>
    <xf numFmtId="0" fontId="23" fillId="2" borderId="4" xfId="0" applyFont="1" applyFill="1" applyBorder="1" applyAlignment="1">
      <alignment horizontal="center" vertical="center"/>
    </xf>
    <xf numFmtId="0" fontId="23" fillId="9" borderId="15" xfId="0" applyFont="1" applyFill="1" applyBorder="1" applyAlignment="1">
      <alignment horizontal="center" vertical="center"/>
    </xf>
    <xf numFmtId="0" fontId="23" fillId="10" borderId="15" xfId="0" applyFont="1" applyFill="1" applyBorder="1" applyAlignment="1">
      <alignment horizontal="center" vertical="center"/>
    </xf>
    <xf numFmtId="0" fontId="22" fillId="0" borderId="0" xfId="0" applyFont="1" applyAlignment="1"/>
    <xf numFmtId="0" fontId="22" fillId="3" borderId="1" xfId="0" applyFont="1" applyFill="1" applyBorder="1" applyAlignment="1">
      <alignment horizontal="center" vertical="center"/>
    </xf>
    <xf numFmtId="0" fontId="22" fillId="4" borderId="1" xfId="0" applyFont="1" applyFill="1" applyBorder="1" applyAlignment="1">
      <alignment vertical="top"/>
    </xf>
    <xf numFmtId="0" fontId="22" fillId="3" borderId="1" xfId="0" applyFont="1" applyFill="1" applyBorder="1" applyAlignment="1">
      <alignment horizontal="left" vertical="top"/>
    </xf>
    <xf numFmtId="0" fontId="22" fillId="3" borderId="1" xfId="0" applyFont="1" applyFill="1" applyBorder="1" applyAlignment="1">
      <alignment vertical="top"/>
    </xf>
    <xf numFmtId="0" fontId="22" fillId="0" borderId="1" xfId="0" applyFont="1" applyBorder="1" applyAlignment="1">
      <alignment vertical="center"/>
    </xf>
    <xf numFmtId="0" fontId="22" fillId="4" borderId="1" xfId="0" applyFont="1" applyFill="1" applyBorder="1" applyAlignment="1">
      <alignment horizontal="center" vertical="center"/>
    </xf>
    <xf numFmtId="0" fontId="25" fillId="0" borderId="0" xfId="0" applyFont="1" applyAlignment="1"/>
    <xf numFmtId="0" fontId="26" fillId="0" borderId="0" xfId="0" applyFont="1" applyAlignment="1"/>
    <xf numFmtId="0" fontId="0" fillId="0" borderId="14" xfId="0" applyNumberFormat="1" applyFill="1" applyBorder="1" applyAlignment="1">
      <alignment horizontal="left" vertical="center" wrapText="1"/>
    </xf>
    <xf numFmtId="0" fontId="0" fillId="0" borderId="19" xfId="0" applyBorder="1"/>
    <xf numFmtId="0" fontId="1" fillId="0" borderId="1" xfId="1043" applyNumberFormat="1" applyFill="1" applyBorder="1" applyAlignment="1">
      <alignment horizontal="left" vertical="center"/>
    </xf>
    <xf numFmtId="0" fontId="0" fillId="0" borderId="10" xfId="0" quotePrefix="1" applyBorder="1" applyAlignment="1">
      <alignment horizontal="center" vertical="center"/>
    </xf>
    <xf numFmtId="0" fontId="24" fillId="0" borderId="15" xfId="0" applyFont="1" applyBorder="1" applyAlignment="1">
      <alignment horizontal="center" vertical="center"/>
    </xf>
    <xf numFmtId="0" fontId="24" fillId="0" borderId="13" xfId="0" applyFont="1" applyBorder="1" applyAlignment="1">
      <alignment horizontal="center" vertical="center"/>
    </xf>
    <xf numFmtId="0" fontId="24" fillId="0" borderId="16" xfId="0" applyFont="1" applyBorder="1" applyAlignment="1">
      <alignment horizontal="center" vertical="center"/>
    </xf>
    <xf numFmtId="0" fontId="22" fillId="3" borderId="15"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NumberFormat="1" applyFont="1" applyFill="1" applyBorder="1" applyAlignment="1">
      <alignment horizontal="left" vertical="center"/>
    </xf>
    <xf numFmtId="0" fontId="22" fillId="0" borderId="0" xfId="0" applyFont="1" applyAlignment="1">
      <alignment horizontal="left"/>
    </xf>
    <xf numFmtId="0" fontId="22" fillId="3" borderId="1" xfId="0" applyFont="1" applyFill="1" applyBorder="1" applyAlignment="1">
      <alignment horizontal="left" vertical="center"/>
    </xf>
    <xf numFmtId="0" fontId="22" fillId="4" borderId="1" xfId="0" applyFont="1" applyFill="1" applyBorder="1" applyAlignment="1">
      <alignment horizontal="left" vertical="center"/>
    </xf>
    <xf numFmtId="0" fontId="22" fillId="4" borderId="0" xfId="0" applyFont="1" applyFill="1" applyAlignment="1">
      <alignment horizontal="left"/>
    </xf>
    <xf numFmtId="0" fontId="3" fillId="16" borderId="4" xfId="0" applyFont="1" applyFill="1" applyBorder="1" applyAlignment="1">
      <alignment horizontal="left" textRotation="45" wrapText="1"/>
    </xf>
    <xf numFmtId="0" fontId="3" fillId="10" borderId="4" xfId="0" applyFont="1" applyFill="1" applyBorder="1" applyAlignment="1">
      <alignment horizontal="left" textRotation="45" wrapText="1"/>
    </xf>
    <xf numFmtId="0" fontId="6" fillId="2" borderId="0" xfId="0" applyFont="1" applyFill="1" applyAlignment="1">
      <alignment horizontal="right" vertical="center" wrapText="1"/>
    </xf>
    <xf numFmtId="0" fontId="3" fillId="2" borderId="0" xfId="0" applyFont="1" applyFill="1" applyAlignment="1">
      <alignment horizontal="right" vertical="center" wrapText="1"/>
    </xf>
    <xf numFmtId="0" fontId="22" fillId="3" borderId="1" xfId="0" applyNumberFormat="1" applyFont="1" applyFill="1" applyBorder="1" applyAlignment="1">
      <alignment horizontal="left"/>
    </xf>
    <xf numFmtId="0" fontId="22" fillId="3" borderId="29" xfId="0" applyFont="1" applyFill="1" applyBorder="1" applyAlignment="1">
      <alignment horizontal="left" vertical="center"/>
    </xf>
    <xf numFmtId="0" fontId="22" fillId="3" borderId="15" xfId="0" applyNumberFormat="1" applyFont="1" applyFill="1" applyBorder="1" applyAlignment="1">
      <alignment horizontal="left"/>
    </xf>
    <xf numFmtId="0" fontId="22" fillId="3" borderId="28" xfId="0" applyFont="1" applyFill="1" applyBorder="1" applyAlignment="1">
      <alignment horizontal="left" vertical="center"/>
    </xf>
    <xf numFmtId="0" fontId="22" fillId="4" borderId="15" xfId="0" applyFont="1" applyFill="1" applyBorder="1" applyAlignment="1">
      <alignment vertical="top"/>
    </xf>
    <xf numFmtId="0" fontId="22" fillId="4" borderId="15" xfId="0" applyFont="1" applyFill="1" applyBorder="1" applyAlignment="1">
      <alignment horizontal="center" vertical="center"/>
    </xf>
    <xf numFmtId="0" fontId="22" fillId="0" borderId="15" xfId="0" applyNumberFormat="1" applyFont="1" applyFill="1" applyBorder="1" applyAlignment="1">
      <alignment horizontal="left" vertical="center"/>
    </xf>
  </cellXfs>
  <cellStyles count="1044">
    <cellStyle name="Excel Built-in Normal" xfId="743" xr:uid="{00000000-0005-0000-0000-00000F040000}"/>
    <cellStyle name="Hipervínculo" xfId="1"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xfId="484" builtinId="8" hidden="1"/>
    <cellStyle name="Hipervínculo" xfId="486" builtinId="8" hidden="1"/>
    <cellStyle name="Hipervínculo" xfId="488" builtinId="8" hidden="1"/>
    <cellStyle name="Hipervínculo" xfId="490" builtinId="8" hidden="1"/>
    <cellStyle name="Hipervínculo" xfId="492" builtinId="8" hidden="1"/>
    <cellStyle name="Hipervínculo" xfId="494" builtinId="8" hidden="1"/>
    <cellStyle name="Hipervínculo" xfId="496" builtinId="8" hidden="1"/>
    <cellStyle name="Hipervínculo" xfId="498" builtinId="8" hidden="1"/>
    <cellStyle name="Hipervínculo" xfId="500" builtinId="8" hidden="1"/>
    <cellStyle name="Hipervínculo" xfId="502" builtinId="8" hidden="1"/>
    <cellStyle name="Hipervínculo" xfId="504" builtinId="8" hidden="1"/>
    <cellStyle name="Hipervínculo" xfId="506" builtinId="8" hidden="1"/>
    <cellStyle name="Hipervínculo" xfId="508" builtinId="8" hidden="1"/>
    <cellStyle name="Hipervínculo" xfId="510" builtinId="8" hidden="1"/>
    <cellStyle name="Hipervínculo" xfId="512" builtinId="8" hidden="1"/>
    <cellStyle name="Hipervínculo" xfId="514" builtinId="8" hidden="1"/>
    <cellStyle name="Hipervínculo" xfId="516" builtinId="8" hidden="1"/>
    <cellStyle name="Hipervínculo" xfId="518" builtinId="8" hidden="1"/>
    <cellStyle name="Hipervínculo" xfId="520" builtinId="8" hidden="1"/>
    <cellStyle name="Hipervínculo" xfId="522" builtinId="8" hidden="1"/>
    <cellStyle name="Hipervínculo" xfId="524" builtinId="8" hidden="1"/>
    <cellStyle name="Hipervínculo" xfId="526" builtinId="8" hidden="1"/>
    <cellStyle name="Hipervínculo" xfId="528" builtinId="8" hidden="1"/>
    <cellStyle name="Hipervínculo" xfId="530" builtinId="8" hidden="1"/>
    <cellStyle name="Hipervínculo" xfId="532" builtinId="8" hidden="1"/>
    <cellStyle name="Hipervínculo" xfId="534" builtinId="8" hidden="1"/>
    <cellStyle name="Hipervínculo" xfId="536" builtinId="8" hidden="1"/>
    <cellStyle name="Hipervínculo" xfId="538" builtinId="8" hidden="1"/>
    <cellStyle name="Hipervínculo" xfId="540" builtinId="8" hidden="1"/>
    <cellStyle name="Hipervínculo" xfId="542" builtinId="8" hidden="1"/>
    <cellStyle name="Hipervínculo" xfId="544" builtinId="8" hidden="1"/>
    <cellStyle name="Hipervínculo" xfId="546" builtinId="8" hidden="1"/>
    <cellStyle name="Hipervínculo" xfId="548" builtinId="8" hidden="1"/>
    <cellStyle name="Hipervínculo" xfId="550" builtinId="8" hidden="1"/>
    <cellStyle name="Hipervínculo" xfId="552" builtinId="8" hidden="1"/>
    <cellStyle name="Hipervínculo" xfId="554" builtinId="8" hidden="1"/>
    <cellStyle name="Hipervínculo" xfId="556" builtinId="8" hidden="1"/>
    <cellStyle name="Hipervínculo" xfId="558" builtinId="8" hidden="1"/>
    <cellStyle name="Hipervínculo" xfId="560" builtinId="8" hidden="1"/>
    <cellStyle name="Hipervínculo" xfId="562" builtinId="8" hidden="1"/>
    <cellStyle name="Hipervínculo" xfId="564" builtinId="8" hidden="1"/>
    <cellStyle name="Hipervínculo" xfId="566" builtinId="8" hidden="1"/>
    <cellStyle name="Hipervínculo" xfId="568" builtinId="8" hidden="1"/>
    <cellStyle name="Hipervínculo" xfId="570" builtinId="8" hidden="1"/>
    <cellStyle name="Hipervínculo" xfId="572" builtinId="8" hidden="1"/>
    <cellStyle name="Hipervínculo" xfId="574" builtinId="8" hidden="1"/>
    <cellStyle name="Hipervínculo" xfId="576" builtinId="8" hidden="1"/>
    <cellStyle name="Hipervínculo" xfId="578" builtinId="8" hidden="1"/>
    <cellStyle name="Hipervínculo" xfId="580" builtinId="8" hidden="1"/>
    <cellStyle name="Hipervínculo" xfId="582" builtinId="8" hidden="1"/>
    <cellStyle name="Hipervínculo" xfId="584" builtinId="8" hidden="1"/>
    <cellStyle name="Hipervínculo" xfId="586" builtinId="8" hidden="1"/>
    <cellStyle name="Hipervínculo" xfId="588" builtinId="8" hidden="1"/>
    <cellStyle name="Hipervínculo" xfId="590" builtinId="8" hidden="1"/>
    <cellStyle name="Hipervínculo" xfId="592" builtinId="8" hidden="1"/>
    <cellStyle name="Hipervínculo" xfId="594" builtinId="8" hidden="1"/>
    <cellStyle name="Hipervínculo" xfId="596" builtinId="8" hidden="1"/>
    <cellStyle name="Hipervínculo" xfId="598" builtinId="8" hidden="1"/>
    <cellStyle name="Hipervínculo" xfId="600" builtinId="8" hidden="1"/>
    <cellStyle name="Hipervínculo" xfId="602" builtinId="8" hidden="1"/>
    <cellStyle name="Hipervínculo" xfId="604" builtinId="8" hidden="1"/>
    <cellStyle name="Hipervínculo" xfId="606" builtinId="8" hidden="1"/>
    <cellStyle name="Hipervínculo" xfId="608" builtinId="8" hidden="1"/>
    <cellStyle name="Hipervínculo" xfId="610" builtinId="8" hidden="1"/>
    <cellStyle name="Hipervínculo" xfId="612" builtinId="8" hidden="1"/>
    <cellStyle name="Hipervínculo" xfId="614" builtinId="8" hidden="1"/>
    <cellStyle name="Hipervínculo" xfId="616" builtinId="8" hidden="1"/>
    <cellStyle name="Hipervínculo" xfId="618" builtinId="8" hidden="1"/>
    <cellStyle name="Hipervínculo" xfId="620" builtinId="8" hidden="1"/>
    <cellStyle name="Hipervínculo" xfId="622" builtinId="8" hidden="1"/>
    <cellStyle name="Hipervínculo" xfId="624" builtinId="8" hidden="1"/>
    <cellStyle name="Hipervínculo" xfId="626" builtinId="8" hidden="1"/>
    <cellStyle name="Hipervínculo" xfId="628" builtinId="8" hidden="1"/>
    <cellStyle name="Hipervínculo" xfId="630" builtinId="8" hidden="1"/>
    <cellStyle name="Hipervínculo" xfId="632" builtinId="8" hidden="1"/>
    <cellStyle name="Hipervínculo" xfId="634" builtinId="8" hidden="1"/>
    <cellStyle name="Hipervínculo" xfId="636" builtinId="8" hidden="1"/>
    <cellStyle name="Hipervínculo" xfId="638" builtinId="8" hidden="1"/>
    <cellStyle name="Hipervínculo" xfId="640" builtinId="8" hidden="1"/>
    <cellStyle name="Hipervínculo" xfId="642" builtinId="8" hidden="1"/>
    <cellStyle name="Hipervínculo" xfId="644" builtinId="8" hidden="1"/>
    <cellStyle name="Hipervínculo" xfId="646" builtinId="8" hidden="1"/>
    <cellStyle name="Hipervínculo" xfId="648" builtinId="8" hidden="1"/>
    <cellStyle name="Hipervínculo" xfId="650" builtinId="8" hidden="1"/>
    <cellStyle name="Hipervínculo" xfId="652" builtinId="8" hidden="1"/>
    <cellStyle name="Hipervínculo" xfId="654" builtinId="8" hidden="1"/>
    <cellStyle name="Hipervínculo" xfId="656" builtinId="8" hidden="1"/>
    <cellStyle name="Hipervínculo" xfId="658" builtinId="8" hidden="1"/>
    <cellStyle name="Hipervínculo" xfId="660" builtinId="8" hidden="1"/>
    <cellStyle name="Hipervínculo" xfId="662" builtinId="8" hidden="1"/>
    <cellStyle name="Hipervínculo" xfId="664" builtinId="8" hidden="1"/>
    <cellStyle name="Hipervínculo" xfId="666" builtinId="8" hidden="1"/>
    <cellStyle name="Hipervínculo" xfId="668" builtinId="8" hidden="1"/>
    <cellStyle name="Hipervínculo" xfId="670" builtinId="8" hidden="1"/>
    <cellStyle name="Hipervínculo" xfId="672" builtinId="8" hidden="1"/>
    <cellStyle name="Hipervínculo" xfId="674" builtinId="8" hidden="1"/>
    <cellStyle name="Hipervínculo" xfId="676" builtinId="8" hidden="1"/>
    <cellStyle name="Hipervínculo" xfId="678" builtinId="8" hidden="1"/>
    <cellStyle name="Hipervínculo" xfId="680" builtinId="8" hidden="1"/>
    <cellStyle name="Hipervínculo" xfId="682" builtinId="8" hidden="1"/>
    <cellStyle name="Hipervínculo" xfId="684" builtinId="8" hidden="1"/>
    <cellStyle name="Hipervínculo" xfId="686" builtinId="8" hidden="1"/>
    <cellStyle name="Hipervínculo" xfId="688" builtinId="8" hidden="1"/>
    <cellStyle name="Hipervínculo" xfId="690" builtinId="8" hidden="1"/>
    <cellStyle name="Hipervínculo" xfId="692" builtinId="8" hidden="1"/>
    <cellStyle name="Hipervínculo" xfId="694" builtinId="8" hidden="1"/>
    <cellStyle name="Hipervínculo" xfId="696" builtinId="8" hidden="1"/>
    <cellStyle name="Hipervínculo" xfId="698" builtinId="8" hidden="1"/>
    <cellStyle name="Hipervínculo" xfId="700" builtinId="8" hidden="1"/>
    <cellStyle name="Hipervínculo" xfId="702" builtinId="8" hidden="1"/>
    <cellStyle name="Hipervínculo" xfId="704" builtinId="8" hidden="1"/>
    <cellStyle name="Hipervínculo" xfId="706" builtinId="8" hidden="1"/>
    <cellStyle name="Hipervínculo" xfId="708" builtinId="8" hidden="1"/>
    <cellStyle name="Hipervínculo" xfId="710" builtinId="8" hidden="1"/>
    <cellStyle name="Hipervínculo" xfId="712" builtinId="8" hidden="1"/>
    <cellStyle name="Hipervínculo" xfId="714" builtinId="8" hidden="1"/>
    <cellStyle name="Hipervínculo" xfId="716" builtinId="8" hidden="1"/>
    <cellStyle name="Hipervínculo" xfId="718" builtinId="8" hidden="1"/>
    <cellStyle name="Hipervínculo" xfId="720" builtinId="8" hidden="1"/>
    <cellStyle name="Hipervínculo" xfId="722" builtinId="8" hidden="1"/>
    <cellStyle name="Hipervínculo" xfId="724" builtinId="8" hidden="1"/>
    <cellStyle name="Hipervínculo" xfId="726" builtinId="8" hidden="1"/>
    <cellStyle name="Hipervínculo" xfId="728" builtinId="8" hidden="1"/>
    <cellStyle name="Hipervínculo" xfId="730" builtinId="8" hidden="1"/>
    <cellStyle name="Hipervínculo" xfId="732" builtinId="8" hidden="1"/>
    <cellStyle name="Hipervínculo" xfId="734" builtinId="8" hidden="1"/>
    <cellStyle name="Hipervínculo" xfId="736" builtinId="8" hidden="1"/>
    <cellStyle name="Hipervínculo" xfId="738" builtinId="8" hidden="1"/>
    <cellStyle name="Hipervínculo" xfId="740" builtinId="8" hidden="1"/>
    <cellStyle name="Hipervínculo" xfId="745" builtinId="8" hidden="1"/>
    <cellStyle name="Hipervínculo" xfId="747" builtinId="8" hidden="1"/>
    <cellStyle name="Hipervínculo" xfId="749" builtinId="8" hidden="1"/>
    <cellStyle name="Hipervínculo" xfId="751"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6" builtinId="9" hidden="1"/>
    <cellStyle name="Hipervínculo visitado" xfId="457" builtinId="9" hidden="1"/>
    <cellStyle name="Hipervínculo visitado" xfId="458"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Hipervínculo visitado" xfId="485" builtinId="9" hidden="1"/>
    <cellStyle name="Hipervínculo visitado" xfId="487" builtinId="9" hidden="1"/>
    <cellStyle name="Hipervínculo visitado" xfId="489" builtinId="9" hidden="1"/>
    <cellStyle name="Hipervínculo visitado" xfId="491" builtinId="9" hidden="1"/>
    <cellStyle name="Hipervínculo visitado" xfId="493" builtinId="9" hidden="1"/>
    <cellStyle name="Hipervínculo visitado" xfId="495" builtinId="9" hidden="1"/>
    <cellStyle name="Hipervínculo visitado" xfId="497" builtinId="9" hidden="1"/>
    <cellStyle name="Hipervínculo visitado" xfId="499" builtinId="9" hidden="1"/>
    <cellStyle name="Hipervínculo visitado" xfId="501" builtinId="9" hidden="1"/>
    <cellStyle name="Hipervínculo visitado" xfId="503" builtinId="9" hidden="1"/>
    <cellStyle name="Hipervínculo visitado" xfId="505" builtinId="9" hidden="1"/>
    <cellStyle name="Hipervínculo visitado" xfId="507" builtinId="9" hidden="1"/>
    <cellStyle name="Hipervínculo visitado" xfId="509" builtinId="9" hidden="1"/>
    <cellStyle name="Hipervínculo visitado" xfId="511" builtinId="9" hidden="1"/>
    <cellStyle name="Hipervínculo visitado" xfId="513" builtinId="9" hidden="1"/>
    <cellStyle name="Hipervínculo visitado" xfId="515" builtinId="9" hidden="1"/>
    <cellStyle name="Hipervínculo visitado" xfId="517" builtinId="9" hidden="1"/>
    <cellStyle name="Hipervínculo visitado" xfId="519" builtinId="9" hidden="1"/>
    <cellStyle name="Hipervínculo visitado" xfId="521" builtinId="9" hidden="1"/>
    <cellStyle name="Hipervínculo visitado" xfId="523" builtinId="9" hidden="1"/>
    <cellStyle name="Hipervínculo visitado" xfId="525" builtinId="9" hidden="1"/>
    <cellStyle name="Hipervínculo visitado" xfId="527" builtinId="9" hidden="1"/>
    <cellStyle name="Hipervínculo visitado" xfId="529" builtinId="9" hidden="1"/>
    <cellStyle name="Hipervínculo visitado" xfId="531" builtinId="9" hidden="1"/>
    <cellStyle name="Hipervínculo visitado" xfId="533" builtinId="9" hidden="1"/>
    <cellStyle name="Hipervínculo visitado" xfId="535" builtinId="9" hidden="1"/>
    <cellStyle name="Hipervínculo visitado" xfId="537" builtinId="9" hidden="1"/>
    <cellStyle name="Hipervínculo visitado" xfId="539" builtinId="9" hidden="1"/>
    <cellStyle name="Hipervínculo visitado" xfId="541" builtinId="9" hidden="1"/>
    <cellStyle name="Hipervínculo visitado" xfId="543" builtinId="9" hidden="1"/>
    <cellStyle name="Hipervínculo visitado" xfId="545" builtinId="9" hidden="1"/>
    <cellStyle name="Hipervínculo visitado" xfId="547" builtinId="9" hidden="1"/>
    <cellStyle name="Hipervínculo visitado" xfId="549" builtinId="9" hidden="1"/>
    <cellStyle name="Hipervínculo visitado" xfId="551" builtinId="9" hidden="1"/>
    <cellStyle name="Hipervínculo visitado" xfId="553" builtinId="9" hidden="1"/>
    <cellStyle name="Hipervínculo visitado" xfId="555" builtinId="9" hidden="1"/>
    <cellStyle name="Hipervínculo visitado" xfId="557" builtinId="9" hidden="1"/>
    <cellStyle name="Hipervínculo visitado" xfId="559" builtinId="9" hidden="1"/>
    <cellStyle name="Hipervínculo visitado" xfId="561" builtinId="9" hidden="1"/>
    <cellStyle name="Hipervínculo visitado" xfId="563" builtinId="9" hidden="1"/>
    <cellStyle name="Hipervínculo visitado" xfId="565" builtinId="9" hidden="1"/>
    <cellStyle name="Hipervínculo visitado" xfId="567" builtinId="9" hidden="1"/>
    <cellStyle name="Hipervínculo visitado" xfId="569" builtinId="9" hidden="1"/>
    <cellStyle name="Hipervínculo visitado" xfId="571" builtinId="9" hidden="1"/>
    <cellStyle name="Hipervínculo visitado" xfId="573" builtinId="9" hidden="1"/>
    <cellStyle name="Hipervínculo visitado" xfId="575" builtinId="9" hidden="1"/>
    <cellStyle name="Hipervínculo visitado" xfId="577" builtinId="9" hidden="1"/>
    <cellStyle name="Hipervínculo visitado" xfId="579" builtinId="9" hidden="1"/>
    <cellStyle name="Hipervínculo visitado" xfId="581" builtinId="9" hidden="1"/>
    <cellStyle name="Hipervínculo visitado" xfId="583" builtinId="9" hidden="1"/>
    <cellStyle name="Hipervínculo visitado" xfId="585" builtinId="9" hidden="1"/>
    <cellStyle name="Hipervínculo visitado" xfId="587" builtinId="9" hidden="1"/>
    <cellStyle name="Hipervínculo visitado" xfId="589" builtinId="9" hidden="1"/>
    <cellStyle name="Hipervínculo visitado" xfId="591" builtinId="9" hidden="1"/>
    <cellStyle name="Hipervínculo visitado" xfId="593" builtinId="9" hidden="1"/>
    <cellStyle name="Hipervínculo visitado" xfId="595" builtinId="9" hidden="1"/>
    <cellStyle name="Hipervínculo visitado" xfId="597" builtinId="9" hidden="1"/>
    <cellStyle name="Hipervínculo visitado" xfId="599" builtinId="9" hidden="1"/>
    <cellStyle name="Hipervínculo visitado" xfId="601" builtinId="9" hidden="1"/>
    <cellStyle name="Hipervínculo visitado" xfId="603" builtinId="9" hidden="1"/>
    <cellStyle name="Hipervínculo visitado" xfId="605" builtinId="9" hidden="1"/>
    <cellStyle name="Hipervínculo visitado" xfId="607" builtinId="9" hidden="1"/>
    <cellStyle name="Hipervínculo visitado" xfId="609" builtinId="9" hidden="1"/>
    <cellStyle name="Hipervínculo visitado" xfId="611" builtinId="9" hidden="1"/>
    <cellStyle name="Hipervínculo visitado" xfId="613" builtinId="9" hidden="1"/>
    <cellStyle name="Hipervínculo visitado" xfId="615" builtinId="9" hidden="1"/>
    <cellStyle name="Hipervínculo visitado" xfId="617" builtinId="9" hidden="1"/>
    <cellStyle name="Hipervínculo visitado" xfId="619" builtinId="9" hidden="1"/>
    <cellStyle name="Hipervínculo visitado" xfId="621" builtinId="9" hidden="1"/>
    <cellStyle name="Hipervínculo visitado" xfId="623" builtinId="9" hidden="1"/>
    <cellStyle name="Hipervínculo visitado" xfId="625" builtinId="9" hidden="1"/>
    <cellStyle name="Hipervínculo visitado" xfId="627" builtinId="9" hidden="1"/>
    <cellStyle name="Hipervínculo visitado" xfId="629" builtinId="9" hidden="1"/>
    <cellStyle name="Hipervínculo visitado" xfId="631" builtinId="9" hidden="1"/>
    <cellStyle name="Hipervínculo visitado" xfId="633" builtinId="9" hidden="1"/>
    <cellStyle name="Hipervínculo visitado" xfId="635" builtinId="9" hidden="1"/>
    <cellStyle name="Hipervínculo visitado" xfId="637" builtinId="9" hidden="1"/>
    <cellStyle name="Hipervínculo visitado" xfId="639" builtinId="9" hidden="1"/>
    <cellStyle name="Hipervínculo visitado" xfId="641" builtinId="9" hidden="1"/>
    <cellStyle name="Hipervínculo visitado" xfId="643" builtinId="9" hidden="1"/>
    <cellStyle name="Hipervínculo visitado" xfId="645" builtinId="9" hidden="1"/>
    <cellStyle name="Hipervínculo visitado" xfId="647" builtinId="9" hidden="1"/>
    <cellStyle name="Hipervínculo visitado" xfId="649" builtinId="9" hidden="1"/>
    <cellStyle name="Hipervínculo visitado" xfId="651" builtinId="9" hidden="1"/>
    <cellStyle name="Hipervínculo visitado" xfId="653" builtinId="9" hidden="1"/>
    <cellStyle name="Hipervínculo visitado" xfId="655" builtinId="9" hidden="1"/>
    <cellStyle name="Hipervínculo visitado" xfId="657" builtinId="9" hidden="1"/>
    <cellStyle name="Hipervínculo visitado" xfId="659" builtinId="9" hidden="1"/>
    <cellStyle name="Hipervínculo visitado" xfId="661" builtinId="9" hidden="1"/>
    <cellStyle name="Hipervínculo visitado" xfId="663" builtinId="9" hidden="1"/>
    <cellStyle name="Hipervínculo visitado" xfId="665" builtinId="9" hidden="1"/>
    <cellStyle name="Hipervínculo visitado" xfId="667" builtinId="9" hidden="1"/>
    <cellStyle name="Hipervínculo visitado" xfId="669" builtinId="9" hidden="1"/>
    <cellStyle name="Hipervínculo visitado" xfId="671" builtinId="9" hidden="1"/>
    <cellStyle name="Hipervínculo visitado" xfId="673" builtinId="9" hidden="1"/>
    <cellStyle name="Hipervínculo visitado" xfId="675" builtinId="9" hidden="1"/>
    <cellStyle name="Hipervínculo visitado" xfId="677" builtinId="9" hidden="1"/>
    <cellStyle name="Hipervínculo visitado" xfId="679" builtinId="9" hidden="1"/>
    <cellStyle name="Hipervínculo visitado" xfId="681" builtinId="9" hidden="1"/>
    <cellStyle name="Hipervínculo visitado" xfId="683" builtinId="9" hidden="1"/>
    <cellStyle name="Hipervínculo visitado" xfId="685" builtinId="9" hidden="1"/>
    <cellStyle name="Hipervínculo visitado" xfId="687" builtinId="9" hidden="1"/>
    <cellStyle name="Hipervínculo visitado" xfId="689" builtinId="9" hidden="1"/>
    <cellStyle name="Hipervínculo visitado" xfId="691" builtinId="9" hidden="1"/>
    <cellStyle name="Hipervínculo visitado" xfId="693" builtinId="9" hidden="1"/>
    <cellStyle name="Hipervínculo visitado" xfId="695" builtinId="9" hidden="1"/>
    <cellStyle name="Hipervínculo visitado" xfId="697" builtinId="9" hidden="1"/>
    <cellStyle name="Hipervínculo visitado" xfId="699" builtinId="9" hidden="1"/>
    <cellStyle name="Hipervínculo visitado" xfId="701" builtinId="9" hidden="1"/>
    <cellStyle name="Hipervínculo visitado" xfId="703" builtinId="9" hidden="1"/>
    <cellStyle name="Hipervínculo visitado" xfId="705" builtinId="9" hidden="1"/>
    <cellStyle name="Hipervínculo visitado" xfId="707" builtinId="9" hidden="1"/>
    <cellStyle name="Hipervínculo visitado" xfId="709" builtinId="9" hidden="1"/>
    <cellStyle name="Hipervínculo visitado" xfId="711" builtinId="9" hidden="1"/>
    <cellStyle name="Hipervínculo visitado" xfId="713" builtinId="9" hidden="1"/>
    <cellStyle name="Hipervínculo visitado" xfId="715" builtinId="9" hidden="1"/>
    <cellStyle name="Hipervínculo visitado" xfId="717" builtinId="9" hidden="1"/>
    <cellStyle name="Hipervínculo visitado" xfId="719" builtinId="9" hidden="1"/>
    <cellStyle name="Hipervínculo visitado" xfId="721" builtinId="9" hidden="1"/>
    <cellStyle name="Hipervínculo visitado" xfId="723" builtinId="9" hidden="1"/>
    <cellStyle name="Hipervínculo visitado" xfId="725" builtinId="9" hidden="1"/>
    <cellStyle name="Hipervínculo visitado" xfId="727" builtinId="9" hidden="1"/>
    <cellStyle name="Hipervínculo visitado" xfId="729" builtinId="9" hidden="1"/>
    <cellStyle name="Hipervínculo visitado" xfId="731" builtinId="9" hidden="1"/>
    <cellStyle name="Hipervínculo visitado" xfId="733" builtinId="9" hidden="1"/>
    <cellStyle name="Hipervínculo visitado" xfId="735" builtinId="9" hidden="1"/>
    <cellStyle name="Hipervínculo visitado" xfId="737" builtinId="9" hidden="1"/>
    <cellStyle name="Hipervínculo visitado" xfId="739" builtinId="9" hidden="1"/>
    <cellStyle name="Hipervínculo visitado" xfId="741"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3" builtinId="9" hidden="1"/>
    <cellStyle name="Hipervínculo visitado" xfId="754" builtinId="9" hidden="1"/>
    <cellStyle name="Hipervínculo visitado" xfId="755" builtinId="9" hidden="1"/>
    <cellStyle name="Hipervínculo visitado" xfId="756" builtinId="9" hidden="1"/>
    <cellStyle name="Hipervínculo visitado" xfId="757" builtinId="9" hidden="1"/>
    <cellStyle name="Hipervínculo visitado" xfId="758" builtinId="9" hidden="1"/>
    <cellStyle name="Hipervínculo visitado" xfId="759" builtinId="9" hidden="1"/>
    <cellStyle name="Hipervínculo visitado" xfId="760" builtinId="9" hidden="1"/>
    <cellStyle name="Hipervínculo visitado" xfId="761" builtinId="9" hidden="1"/>
    <cellStyle name="Hipervínculo visitado" xfId="762" builtinId="9" hidden="1"/>
    <cellStyle name="Hipervínculo visitado" xfId="763" builtinId="9" hidden="1"/>
    <cellStyle name="Hipervínculo visitado" xfId="764" builtinId="9" hidden="1"/>
    <cellStyle name="Hipervínculo visitado" xfId="765" builtinId="9" hidden="1"/>
    <cellStyle name="Hipervínculo visitado" xfId="766" builtinId="9" hidden="1"/>
    <cellStyle name="Hipervínculo visitado" xfId="767"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Incorrecto" xfId="32" builtinId="27" customBuiltin="1"/>
    <cellStyle name="Incorrecto 2" xfId="742" xr:uid="{00000000-0005-0000-0000-000011040000}"/>
    <cellStyle name="Neutral 2" xfId="744" xr:uid="{00000000-0005-0000-0000-000012040000}"/>
    <cellStyle name="Normal" xfId="0" builtinId="0"/>
  </cellStyles>
  <dxfs count="74">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6" tint="-0.499984740745262"/>
      </font>
      <fill>
        <patternFill>
          <bgColor rgb="FFCCFFCC"/>
        </patternFill>
      </fill>
    </dxf>
    <dxf>
      <font>
        <color theme="9" tint="-0.499984740745262"/>
      </font>
      <fill>
        <patternFill>
          <fgColor rgb="FFFFFFCC"/>
          <bgColor rgb="FFFFFF99"/>
        </patternFill>
      </fill>
    </dxf>
    <dxf>
      <font>
        <color theme="5" tint="-0.499984740745262"/>
      </font>
      <fill>
        <patternFill>
          <bgColor rgb="FFFFCCCC"/>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general" vertical="center" textRotation="0" wrapText="0" relativeIndent="0" justifyLastLine="0" shrinkToFit="0" readingOrder="0"/>
      <border diagonalUp="0" diagonalDown="0">
        <left style="thin">
          <color auto="1"/>
        </left>
        <right/>
        <top style="thin">
          <color theme="1"/>
        </top>
        <bottom/>
        <vertical/>
        <horizontal/>
      </border>
    </dxf>
    <dxf>
      <font>
        <b val="0"/>
        <i val="0"/>
        <strike val="0"/>
        <condense val="0"/>
        <extend val="0"/>
        <outline val="0"/>
        <shadow val="0"/>
        <u val="none"/>
        <vertAlign val="baseline"/>
        <sz val="10"/>
        <color theme="1"/>
        <name val="Open Sans"/>
        <family val="2"/>
        <scheme val="none"/>
      </font>
      <numFmt numFmtId="0" formatCode="General"/>
      <fill>
        <patternFill patternType="solid">
          <fgColor theme="0" tint="-0.14999847407452621"/>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theme="0" tint="-0.14999847407452621"/>
          <bgColor theme="0"/>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6" tint="-0.499984740745262"/>
      </font>
      <fill>
        <patternFill>
          <bgColor rgb="FFCCFFCC"/>
        </patternFill>
      </fill>
    </dxf>
    <dxf>
      <font>
        <color theme="9" tint="-0.499984740745262"/>
      </font>
      <fill>
        <patternFill>
          <fgColor rgb="FFFFFFCC"/>
          <bgColor rgb="FFFFFF99"/>
        </patternFill>
      </fill>
    </dxf>
    <dxf>
      <font>
        <color theme="5" tint="-0.499984740745262"/>
      </font>
      <fill>
        <patternFill>
          <bgColor rgb="FFFFCCCC"/>
        </patternFill>
      </fill>
    </dxf>
    <dxf>
      <font>
        <b val="0"/>
        <i val="0"/>
        <strike val="0"/>
        <condense val="0"/>
        <extend val="0"/>
        <outline val="0"/>
        <shadow val="0"/>
        <u val="none"/>
        <vertAlign val="baseline"/>
        <sz val="10"/>
        <color theme="1"/>
        <name val="Open Sans"/>
        <family val="2"/>
        <scheme val="none"/>
      </font>
      <fill>
        <patternFill patternType="solid">
          <fgColor theme="0" tint="-0.14999847407452621"/>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Open Sans"/>
        <family val="2"/>
        <scheme val="none"/>
      </font>
      <fill>
        <patternFill patternType="solid">
          <fgColor theme="0" tint="-0.14999847407452621"/>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patternFill>
      </fill>
      <alignment horizontal="general" vertical="center"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0"/>
        <color theme="1"/>
        <name val="Open Sans"/>
        <family val="2"/>
        <scheme val="none"/>
      </font>
      <fill>
        <patternFill patternType="solid">
          <fgColor theme="0" tint="-0.14999847407452621"/>
          <bgColor theme="0"/>
        </patternFill>
      </fill>
      <alignment textRotation="0" wrapText="0" indent="0" justifyLastLine="0" shrinkToFit="0" readingOrder="0"/>
    </dxf>
    <dxf>
      <font>
        <b/>
        <i val="0"/>
        <strike val="0"/>
        <condense val="0"/>
        <extend val="0"/>
        <outline val="0"/>
        <shadow val="0"/>
        <u val="none"/>
        <vertAlign val="baseline"/>
        <sz val="10"/>
        <color theme="0"/>
        <name val="Open Sans"/>
        <family val="2"/>
        <scheme val="none"/>
      </font>
      <fill>
        <patternFill patternType="solid">
          <fgColor theme="1"/>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Open Sans"/>
        <family val="2"/>
        <scheme val="none"/>
      </font>
      <alignment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theme="0" tint="-0.14999847407452621"/>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Open Sans"/>
        <family val="2"/>
        <scheme val="none"/>
      </font>
      <fill>
        <patternFill patternType="solid">
          <fgColor theme="0" tint="-0.14999847407452621"/>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rgb="FFD8D8D8"/>
          <bgColor rgb="FFFFFFFF"/>
        </patternFill>
      </fill>
      <alignment horizontal="left" vertical="top" textRotation="0" wrapText="1" indent="0" justifyLastLine="0" shrinkToFit="0" readingOrder="0"/>
      <border diagonalUp="0" diagonalDown="0" outline="0">
        <left style="thin">
          <color auto="1"/>
        </left>
        <right/>
        <top/>
        <bottom/>
      </border>
    </dxf>
    <dxf>
      <alignment horizontal="center" vertical="center" textRotation="0" wrapText="0" relative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patternFill>
      </fill>
      <alignment horizontal="center" vertical="center" textRotation="0" wrapText="0" relative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patternFill>
      </fill>
      <alignment horizontal="center" vertical="center" textRotation="0" wrapText="0" relative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patternFill>
      </fill>
      <alignment horizontal="center" vertical="center" textRotation="0" wrapText="0" relative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center" vertical="center"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patternFill>
      </fill>
      <alignment horizontal="general" vertical="center" textRotation="0" wrapText="0" indent="0" justifyLastLine="0" shrinkToFit="0" readingOrder="0"/>
      <border diagonalUp="0" diagonalDown="0">
        <left style="thin">
          <color auto="1"/>
        </left>
        <right/>
        <top/>
        <bottom/>
        <vertical/>
        <horizontal/>
      </border>
    </dxf>
    <dxf>
      <border outline="0">
        <left style="thin">
          <color auto="1"/>
        </left>
        <right style="thin">
          <color auto="1"/>
        </right>
        <top style="thin">
          <color auto="1"/>
        </top>
        <bottom style="medium">
          <color auto="1"/>
        </bottom>
      </border>
    </dxf>
    <dxf>
      <font>
        <b val="0"/>
        <i val="0"/>
        <strike val="0"/>
        <condense val="0"/>
        <extend val="0"/>
        <outline val="0"/>
        <shadow val="0"/>
        <u val="none"/>
        <vertAlign val="baseline"/>
        <sz val="11"/>
        <color rgb="FF000000"/>
        <name val="Calibri"/>
        <scheme val="none"/>
      </font>
      <fill>
        <patternFill patternType="solid">
          <fgColor rgb="FFD8D8D8"/>
          <bgColor rgb="FFFFFFFF"/>
        </patternFill>
      </fill>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center" textRotation="0" wrapText="1" relativeIndent="0" justifyLastLine="0" shrinkToFit="0" readingOrder="0"/>
    </dxf>
    <dxf>
      <alignment horizontal="left" vertical="top" textRotation="0" wrapText="1" indent="0" justifyLastLine="0" shrinkToFit="0" readingOrder="0"/>
      <border diagonalUp="0" diagonalDown="0">
        <left/>
        <right style="medium">
          <color auto="1"/>
        </right>
        <top style="thin">
          <color auto="1"/>
        </top>
        <bottom style="thin">
          <color auto="1"/>
        </bottom>
        <vertical/>
        <horizontal/>
      </border>
    </dxf>
    <dxf>
      <alignment horizontal="left" vertical="center" textRotation="0" wrapText="1" indent="0" justifyLastLine="0" shrinkToFit="0" readingOrder="0"/>
      <border diagonalUp="0" diagonalDown="0">
        <left style="medium">
          <color auto="1"/>
        </left>
        <right style="thin">
          <color auto="1"/>
        </right>
        <top style="thin">
          <color auto="1"/>
        </top>
        <bottom style="thin">
          <color auto="1"/>
        </bottom>
        <vertical/>
        <horizontal/>
      </border>
    </dxf>
    <dxf>
      <border outline="0">
        <bottom style="medium">
          <color auto="1"/>
        </bottom>
      </border>
    </dxf>
    <dxf>
      <font>
        <b val="0"/>
        <i val="0"/>
        <strike val="0"/>
        <condense val="0"/>
        <extend val="0"/>
        <outline val="0"/>
        <shadow val="0"/>
        <u val="none"/>
        <vertAlign val="baseline"/>
        <sz val="12"/>
        <color theme="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theme="1"/>
        </left>
        <right/>
        <top style="thin">
          <color theme="1"/>
        </top>
        <bottom/>
      </border>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1" indent="0" justifyLastLine="0" shrinkToFit="0" readingOrder="0"/>
      <border diagonalUp="0" diagonalDown="0" outline="0">
        <left style="thin">
          <color auto="1"/>
        </left>
        <right style="thin">
          <color theme="1"/>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auto="1"/>
        </left>
        <right style="thin">
          <color auto="1"/>
        </right>
        <top style="thin">
          <color auto="1"/>
        </top>
        <bottom style="medium">
          <color auto="1"/>
        </bottom>
      </border>
    </dxf>
    <dxf>
      <font>
        <b val="0"/>
        <i val="0"/>
        <strike val="0"/>
        <condense val="0"/>
        <extend val="0"/>
        <outline val="0"/>
        <shadow val="0"/>
        <u val="none"/>
        <vertAlign val="baseline"/>
        <sz val="11"/>
        <color rgb="FF000000"/>
        <name val="Calibri"/>
        <scheme val="none"/>
      </font>
      <fill>
        <patternFill patternType="solid">
          <fgColor rgb="FFD9D9D9"/>
          <bgColor rgb="FFFFFFFF"/>
        </patternFill>
      </fill>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center" textRotation="0" wrapText="1" relativeIndent="0" justifyLastLine="0" shrinkToFit="0" readingOrder="0"/>
    </dxf>
    <dxf>
      <font>
        <strike val="0"/>
        <outline val="0"/>
        <shadow val="0"/>
        <u val="none"/>
        <vertAlign val="baseline"/>
        <sz val="11"/>
        <color auto="1"/>
        <name val="Calibri"/>
        <scheme val="minor"/>
      </font>
      <fill>
        <patternFill patternType="solid">
          <fgColor theme="0" tint="-0.14999847407452621"/>
          <bgColor theme="0"/>
        </patternFill>
      </fill>
      <alignment horizontal="center" vertical="center" textRotation="0" wrapText="0" relativeIndent="0" justifyLastLine="0" shrinkToFit="0" readingOrder="0"/>
    </dxf>
    <dxf>
      <font>
        <strike val="0"/>
        <outline val="0"/>
        <shadow val="0"/>
        <u val="none"/>
        <vertAlign val="baseline"/>
        <sz val="11"/>
        <color auto="1"/>
        <name val="Calibri"/>
        <scheme val="minor"/>
      </font>
      <numFmt numFmtId="0" formatCode="General"/>
      <fill>
        <patternFill patternType="solid">
          <fgColor theme="0" tint="-0.14999847407452621"/>
          <bgColor theme="0"/>
        </patternFill>
      </fill>
      <alignment horizontal="center" vertical="center" textRotation="0" wrapText="0" relativeIndent="0" justifyLastLine="0" shrinkToFit="0" readingOrder="0"/>
      <border diagonalUp="0" diagonalDown="0">
        <left style="medium">
          <color indexed="64"/>
        </left>
        <right/>
        <top/>
        <bottom/>
      </border>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0" tint="-0.14999847407452621"/>
          <bgColor theme="0"/>
        </patternFill>
      </fill>
      <alignment horizontal="general" vertical="center" textRotation="0" wrapText="0" relativeIndent="0" justifyLastLine="0" shrinkToFit="0" readingOrder="0"/>
      <border diagonalUp="0" diagonalDown="0">
        <left style="thin">
          <color auto="1"/>
        </left>
        <right/>
        <top style="thin">
          <color theme="1"/>
        </top>
        <bottom/>
        <vertical/>
        <horizontal/>
      </border>
    </dxf>
    <dxf>
      <border outline="0">
        <left style="thin">
          <color auto="1"/>
        </left>
        <right style="thin">
          <color auto="1"/>
        </right>
        <top style="thin">
          <color auto="1"/>
        </top>
        <bottom style="medium">
          <color auto="1"/>
        </bottom>
      </border>
    </dxf>
    <dxf>
      <font>
        <b val="0"/>
        <i val="0"/>
        <strike val="0"/>
        <condense val="0"/>
        <extend val="0"/>
        <outline val="0"/>
        <shadow val="0"/>
        <u val="none"/>
        <vertAlign val="baseline"/>
        <sz val="11"/>
        <color rgb="FF000000"/>
        <name val="Calibri"/>
        <scheme val="none"/>
      </font>
      <fill>
        <patternFill patternType="solid">
          <fgColor rgb="FFD8D8D8"/>
          <bgColor rgb="FFFFFFFF"/>
        </patternFill>
      </fill>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center" textRotation="0" wrapText="1" relativeIndent="0" justifyLastLine="0" shrinkToFit="0" readingOrder="0"/>
    </dxf>
    <dxf>
      <border outline="0">
        <left style="thin">
          <color auto="1"/>
        </left>
        <right style="thin">
          <color auto="1"/>
        </right>
        <top style="thin">
          <color auto="1"/>
        </top>
        <bottom style="medium">
          <color auto="1"/>
        </bottom>
      </border>
    </dxf>
  </dxfs>
  <tableStyles count="0" defaultTableStyle="TableStyleMedium9" defaultPivotStyle="PivotStyleLight16"/>
  <colors>
    <mruColors>
      <color rgb="FF009900"/>
      <color rgb="FFFFCCCC"/>
      <color rgb="FFFFFFCC"/>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file:///C:\Users\PabloM\AppData\images\clear.gif"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Users\PabloM\AppData\images\clear.gif"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file:///C:\Users\PabloM\AppData\images\clear.gi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file:///C:\Users\PabloM\AppData\images\clear.gi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0</xdr:row>
      <xdr:rowOff>9525</xdr:rowOff>
    </xdr:to>
    <xdr:pic>
      <xdr:nvPicPr>
        <xdr:cNvPr id="2" name="Picture 1" descr="C:\Users\PabloM\AppData\images\clear.gif">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link="rId1" cstate="print"/>
        <a:srcRect/>
        <a:stretch>
          <a:fillRect/>
        </a:stretch>
      </xdr:blipFill>
      <xdr:spPr bwMode="auto">
        <a:xfrm>
          <a:off x="825500" y="0"/>
          <a:ext cx="9525" cy="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1" descr="C:\Users\PabloM\AppData\images\clear.gif">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link="rId1" cstate="print"/>
        <a:srcRect/>
        <a:stretch>
          <a:fillRect/>
        </a:stretch>
      </xdr:blipFill>
      <xdr:spPr bwMode="auto">
        <a:xfrm>
          <a:off x="0" y="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1" descr="C:\Users\PabloM\AppData\images\clear.gif">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link="rId1" cstate="print"/>
        <a:srcRect/>
        <a:stretch>
          <a:fillRect/>
        </a:stretch>
      </xdr:blipFill>
      <xdr:spPr bwMode="auto">
        <a:xfrm>
          <a:off x="0" y="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0</xdr:colOff>
      <xdr:row>1</xdr:row>
      <xdr:rowOff>9525</xdr:rowOff>
    </xdr:to>
    <xdr:pic>
      <xdr:nvPicPr>
        <xdr:cNvPr id="2" name="Picture 1" descr="C:\Users\PabloM\AppData\images\clear.gif">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link="rId1" cstate="print"/>
        <a:srcRect/>
        <a:stretch>
          <a:fillRect/>
        </a:stretch>
      </xdr:blipFill>
      <xdr:spPr bwMode="auto">
        <a:xfrm>
          <a:off x="0" y="0"/>
          <a:ext cx="0" cy="952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0</xdr:row>
      <xdr:rowOff>9525</xdr:rowOff>
    </xdr:to>
    <xdr:pic>
      <xdr:nvPicPr>
        <xdr:cNvPr id="2" name="Picture 1" descr="C:\Users\PabloM\AppData\images\clear.gif">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link="rId1" cstate="print"/>
        <a:srcRect/>
        <a:stretch>
          <a:fillRect/>
        </a:stretch>
      </xdr:blipFill>
      <xdr:spPr bwMode="auto">
        <a:xfrm>
          <a:off x="0" y="0"/>
          <a:ext cx="0" cy="952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rnet-my.sharepoint.com/D:/Dropbox/2013-EscIng-TFM-Practicas/2014-MseLRS-PER8-TFM/MseLRS-PER8-TFM-Lista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ajos"/>
      <sheetName val="Directores"/>
      <sheetName val="Resultado revisión"/>
      <sheetName val="Reviews"/>
      <sheetName val="Progreso"/>
      <sheetName val="directores-aulas"/>
      <sheetName val="Round2"/>
    </sheetNames>
    <sheetDataSet>
      <sheetData sheetId="0"/>
      <sheetData sheetId="1">
        <row r="2">
          <cell r="A2" t="str">
            <v>Alberto Magrenán</v>
          </cell>
        </row>
        <row r="3">
          <cell r="A3" t="str">
            <v>Gregorio Robles</v>
          </cell>
        </row>
        <row r="4">
          <cell r="A4" t="str">
            <v>Jordi Alberich Pascual</v>
          </cell>
        </row>
        <row r="5">
          <cell r="A5" t="str">
            <v>Juan Carlos Fernández</v>
          </cell>
        </row>
        <row r="6">
          <cell r="A6" t="str">
            <v>Juan Manuel Dodero</v>
          </cell>
        </row>
        <row r="7">
          <cell r="A7" t="str">
            <v>Lourdes González</v>
          </cell>
        </row>
        <row r="8">
          <cell r="A8" t="str">
            <v>Luis Anido</v>
          </cell>
        </row>
        <row r="9">
          <cell r="A9" t="str">
            <v>María Guijarro</v>
          </cell>
        </row>
        <row r="10">
          <cell r="A10" t="str">
            <v>Marta Silvero</v>
          </cell>
        </row>
        <row r="11">
          <cell r="A11" t="str">
            <v>Natalia Padilla Zea</v>
          </cell>
        </row>
        <row r="12">
          <cell r="A12" t="str">
            <v>Patricia Sánchez</v>
          </cell>
        </row>
        <row r="13">
          <cell r="A13" t="str">
            <v>Salvador Gómez</v>
          </cell>
        </row>
        <row r="14">
          <cell r="A14" t="str">
            <v>Trinidad Yera Cuesta</v>
          </cell>
        </row>
        <row r="15">
          <cell r="A15" t="str">
            <v>Virginia Francisco</v>
          </cell>
        </row>
      </sheetData>
      <sheetData sheetId="2">
        <row r="76">
          <cell r="C76" t="str">
            <v>Aceptada</v>
          </cell>
        </row>
        <row r="77">
          <cell r="C77" t="str">
            <v>Aceptada con condiciones</v>
          </cell>
        </row>
        <row r="78">
          <cell r="C78" t="str">
            <v>Propuesta en el límite</v>
          </cell>
        </row>
        <row r="79">
          <cell r="C79" t="str">
            <v>Rechazada</v>
          </cell>
        </row>
      </sheetData>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ropuestas" displayName="Propuestas" ref="A1:P169" totalsRowShown="0" headerRowDxfId="32" dataDxfId="31" tableBorderDxfId="73">
  <autoFilter ref="A1:P169" xr:uid="{00000000-0009-0000-0100-000002000000}"/>
  <sortState xmlns:xlrd2="http://schemas.microsoft.com/office/spreadsheetml/2017/richdata2" ref="A2:P24">
    <sortCondition descending="1" ref="C1:C24"/>
  </sortState>
  <tableColumns count="16">
    <tableColumn id="2" xr3:uid="{00000000-0010-0000-0000-000002000000}" name="APELLIDOS" dataDxfId="9"/>
    <tableColumn id="18" xr3:uid="{94428A95-9D02-A946-8C2B-10E8FF9B78D4}" name="NOMBRE" dataDxfId="10"/>
    <tableColumn id="1" xr3:uid="{00000000-0010-0000-0000-000001000000}" name="Entregado" dataDxfId="42"/>
    <tableColumn id="21" xr3:uid="{8E4AFEF9-5BAE-DB4F-B646-55F3A81B366A}" name="TIPO" dataDxfId="26"/>
    <tableColumn id="10" xr3:uid="{00000000-0010-0000-0000-00000A000000}" name="LINEAS" dataDxfId="29"/>
    <tableColumn id="6" xr3:uid="{00000000-0010-0000-0000-000006000000}" name="TITULO" dataDxfId="27"/>
    <tableColumn id="20" xr3:uid="{AD4DBB15-1E62-0141-8776-CB46188E32DC}" name="KEYWORDS" dataDxfId="28"/>
    <tableColumn id="9" xr3:uid="{00000000-0010-0000-0000-000009000000}" name="HERRAMIENTAS" dataDxfId="41"/>
    <tableColumn id="7" xr3:uid="{00000000-0010-0000-0000-000007000000}" name="DOCTORADO" dataDxfId="40"/>
    <tableColumn id="12" xr3:uid="{C53945B0-9E27-5249-B322-6B9D6E279B12}" name="REVISOR1" dataDxfId="39"/>
    <tableColumn id="13" xr3:uid="{E5C19ECE-C688-A94B-ABE7-8FFC2E34739A}" name="REVISOR2" dataDxfId="38"/>
    <tableColumn id="14" xr3:uid="{AE98D8D3-AF2B-8D49-8169-9E13731C8E92}" name="VEREDICTO1" dataDxfId="37"/>
    <tableColumn id="15" xr3:uid="{3BAC80D8-AABD-5F41-8A19-39311EAC526E}" name="VEREDICTO2" dataDxfId="36"/>
    <tableColumn id="3" xr3:uid="{00000000-0010-0000-0000-000003000000}" name="OK" dataDxfId="35"/>
    <tableColumn id="8" xr3:uid="{00000000-0010-0000-0000-000008000000}" name="Director/a" dataDxfId="34"/>
    <tableColumn id="4" xr3:uid="{00000000-0010-0000-0000-000004000000}" name="OBSERVACIONES" dataDxfId="3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22" displayName="Tabla22" ref="A2:D21" totalsRowShown="0" headerRowDxfId="72" dataDxfId="71" tableBorderDxfId="70">
  <autoFilter ref="A2:D21" xr:uid="{00000000-0009-0000-0100-000001000000}"/>
  <sortState xmlns:xlrd2="http://schemas.microsoft.com/office/spreadsheetml/2017/richdata2" ref="A3:D23">
    <sortCondition descending="1" ref="A2:A23"/>
  </sortState>
  <tableColumns count="4">
    <tableColumn id="2" xr3:uid="{00000000-0010-0000-0100-000002000000}" name="Nombre y Apellidos del alumno" dataDxfId="69">
      <calculatedColumnFormula>Propuestas[[#This Row],[APELLIDOS]]</calculatedColumnFormula>
    </tableColumn>
    <tableColumn id="4" xr3:uid="{00000000-0010-0000-0100-000004000000}" name="Propuesta enviada" dataDxfId="68">
      <calculatedColumnFormula>Propuestas[[#This Row],[Entregado]]</calculatedColumnFormula>
    </tableColumn>
    <tableColumn id="14" xr3:uid="{00000000-0010-0000-0100-00000E000000}" name="Rev1" dataDxfId="67"/>
    <tableColumn id="15" xr3:uid="{00000000-0010-0000-0100-00000F000000}" name="Rev2" dataDxfId="6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Revisiones" displayName="TablaRevisiones" ref="A2:C25" totalsRowShown="0" headerRowDxfId="65" dataDxfId="64" tableBorderDxfId="63">
  <autoFilter ref="A2:C25" xr:uid="{00000000-0009-0000-0100-000003000000}"/>
  <sortState xmlns:xlrd2="http://schemas.microsoft.com/office/spreadsheetml/2017/richdata2" ref="A2:C44">
    <sortCondition ref="A1:A44"/>
  </sortState>
  <tableColumns count="3">
    <tableColumn id="2" xr3:uid="{00000000-0010-0000-0200-000002000000}" name="Nombre y Apellidos" dataDxfId="62">
      <calculatedColumnFormula>Propuestas[[#This Row],[APELLIDOS]]</calculatedColumnFormula>
    </tableColumn>
    <tableColumn id="3" xr3:uid="{00000000-0010-0000-0200-000003000000}" name="OK?" dataDxfId="61">
      <calculatedColumnFormula>VLOOKUP(TablaRevisiones[[#This Row],[Nombre y Apellidos]],Propuestas[],7,FALSE)</calculatedColumnFormula>
    </tableColumn>
    <tableColumn id="6" xr3:uid="{00000000-0010-0000-0200-000006000000}" name="Comentario" dataDxfId="60">
      <calculatedColumnFormula>VLOOKUP(TablaRevisiones[[#This Row],[OK?]],Veredictos[],2,FALSE)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Veredictos" displayName="Veredictos" ref="B29:C33" totalsRowShown="0" tableBorderDxfId="59">
  <autoFilter ref="B29:C33" xr:uid="{00000000-0009-0000-0100-000005000000}"/>
  <tableColumns count="2">
    <tableColumn id="1" xr3:uid="{00000000-0010-0000-0300-000001000000}" name="Veredicto" dataDxfId="58"/>
    <tableColumn id="2" xr3:uid="{00000000-0010-0000-0300-000002000000}" name="Explicación" dataDxfId="5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Seguimiento" displayName="Seguimiento" ref="A1:M31" totalsRowShown="0" headerRowDxfId="56" dataDxfId="55" tableBorderDxfId="54">
  <autoFilter ref="A1:M31" xr:uid="{00000000-0009-0000-0100-000004000000}"/>
  <sortState xmlns:xlrd2="http://schemas.microsoft.com/office/spreadsheetml/2017/richdata2" ref="A2:L62">
    <sortCondition ref="C1:C62"/>
  </sortState>
  <tableColumns count="13">
    <tableColumn id="2" xr3:uid="{00000000-0010-0000-0400-000002000000}" name="APELLIDOS" dataDxfId="8">
      <calculatedColumnFormula>Propuestas[[#This Row],[APELLIDOS]]</calculatedColumnFormula>
    </tableColumn>
    <tableColumn id="8" xr3:uid="{BBE43226-39AA-4D4E-BF7A-C7DB2C0F011F}" name="NOMBRE" dataDxfId="30"/>
    <tableColumn id="3" xr3:uid="{00000000-0010-0000-0400-000003000000}" name="Director" dataDxfId="53"/>
    <tableColumn id="14" xr3:uid="{00000000-0010-0000-0400-00000E000000}" name="PROPUESTA" dataDxfId="52"/>
    <tableColumn id="6" xr3:uid="{00000000-0010-0000-0400-000006000000}" name="PREIMER BORRADOR" dataDxfId="51"/>
    <tableColumn id="15" xr3:uid="{00000000-0010-0000-0400-00000F000000}" name="SEGUNDO BORRADOR" dataDxfId="50"/>
    <tableColumn id="4" xr3:uid="{00000000-0010-0000-0400-000004000000}" name="TERCER BORRADOR" dataDxfId="49"/>
    <tableColumn id="16" xr3:uid="{00000000-0010-0000-0400-000010000000}" name="PREDEPOSITO" dataDxfId="48"/>
    <tableColumn id="17" xr3:uid="{00000000-0010-0000-0400-000011000000}" name="DEPOSITO" dataDxfId="47"/>
    <tableColumn id="1" xr3:uid="{00000000-0010-0000-0400-000001000000}" name="BORRADOR FINAL" dataDxfId="46"/>
    <tableColumn id="18" xr3:uid="{00000000-0010-0000-0400-000012000000}" name="DEPOSITO EXTROARDINARIA" dataDxfId="45"/>
    <tableColumn id="7" xr3:uid="{00000000-0010-0000-0400-000007000000}" name="Observaciones comisión" dataDxfId="44"/>
    <tableColumn id="5" xr3:uid="{00000000-0010-0000-0400-000005000000}" name="Observaciones director" dataDxfId="43"/>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mailto:benjami.martorell@urv.cat" TargetMode="External"/><Relationship Id="rId13" Type="http://schemas.openxmlformats.org/officeDocument/2006/relationships/comments" Target="../comments2.xml"/><Relationship Id="rId3" Type="http://schemas.openxmlformats.org/officeDocument/2006/relationships/hyperlink" Target="mailto:youssef.stiriba@urv.cat" TargetMode="External"/><Relationship Id="rId7" Type="http://schemas.openxmlformats.org/officeDocument/2006/relationships/hyperlink" Target="mailto:manuel.martinezd@urv.cat" TargetMode="External"/><Relationship Id="rId12" Type="http://schemas.openxmlformats.org/officeDocument/2006/relationships/vmlDrawing" Target="../drawings/vmlDrawing2.vml"/><Relationship Id="rId2" Type="http://schemas.openxmlformats.org/officeDocument/2006/relationships/hyperlink" Target="mailto:sylvana.varela@urv.cat" TargetMode="External"/><Relationship Id="rId1" Type="http://schemas.openxmlformats.org/officeDocument/2006/relationships/hyperlink" Target="mailto:clara.saluena@urv.cat" TargetMode="External"/><Relationship Id="rId6" Type="http://schemas.openxmlformats.org/officeDocument/2006/relationships/hyperlink" Target="mailto:jordi.pallares@urv.cat" TargetMode="External"/><Relationship Id="rId11" Type="http://schemas.openxmlformats.org/officeDocument/2006/relationships/hyperlink" Target="mailto:josep.a.ferre@urv.cat" TargetMode="External"/><Relationship Id="rId5" Type="http://schemas.openxmlformats.org/officeDocument/2006/relationships/hyperlink" Target="mailto:anton.vernet@urv.cat" TargetMode="External"/><Relationship Id="rId10" Type="http://schemas.openxmlformats.org/officeDocument/2006/relationships/hyperlink" Target="mailto:ildefonso.cuesta@urv.cat" TargetMode="External"/><Relationship Id="rId4" Type="http://schemas.openxmlformats.org/officeDocument/2006/relationships/hyperlink" Target="mailto:fabregat.alex@gmail.com" TargetMode="External"/><Relationship Id="rId9" Type="http://schemas.openxmlformats.org/officeDocument/2006/relationships/hyperlink" Target="mailto:fernando.gisbert@urv.cat"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P17" sqref="P17"/>
    </sheetView>
  </sheetViews>
  <sheetFormatPr baseColWidth="10" defaultColWidth="11.5" defaultRowHeight="15"/>
  <sheetData>
    <row r="1" spans="1:2" s="73" customFormat="1" ht="19">
      <c r="A1" s="73" t="s">
        <v>68</v>
      </c>
    </row>
    <row r="2" spans="1:2" s="74" customFormat="1" ht="19">
      <c r="A2" s="74" t="s">
        <v>61</v>
      </c>
    </row>
    <row r="3" spans="1:2" s="74" customFormat="1" ht="19">
      <c r="A3" s="74" t="s">
        <v>62</v>
      </c>
    </row>
    <row r="4" spans="1:2" s="74" customFormat="1" ht="19">
      <c r="A4" s="74" t="s">
        <v>63</v>
      </c>
    </row>
    <row r="5" spans="1:2" s="74" customFormat="1" ht="19"/>
    <row r="6" spans="1:2" s="74" customFormat="1" ht="19">
      <c r="A6" s="74" t="s">
        <v>64</v>
      </c>
    </row>
    <row r="7" spans="1:2" s="74" customFormat="1" ht="19"/>
    <row r="8" spans="1:2" s="74" customFormat="1" ht="19">
      <c r="A8" s="74" t="s">
        <v>65</v>
      </c>
    </row>
    <row r="9" spans="1:2" s="74" customFormat="1" ht="19">
      <c r="B9" s="74" t="s">
        <v>66</v>
      </c>
    </row>
    <row r="10" spans="1:2" s="74" customFormat="1" ht="19">
      <c r="B10" s="74" t="s">
        <v>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69"/>
  <sheetViews>
    <sheetView tabSelected="1" topLeftCell="G1" zoomScale="130" zoomScaleNormal="130" workbookViewId="0">
      <selection activeCell="O2" sqref="O2"/>
    </sheetView>
  </sheetViews>
  <sheetFormatPr baseColWidth="10" defaultColWidth="11.5" defaultRowHeight="16"/>
  <cols>
    <col min="1" max="2" width="20" style="86" customWidth="1"/>
    <col min="3" max="4" width="12.83203125" style="82" customWidth="1"/>
    <col min="5" max="5" width="15.33203125" style="80" customWidth="1"/>
    <col min="6" max="7" width="40" style="80" customWidth="1"/>
    <col min="8" max="8" width="28.6640625" style="80" customWidth="1"/>
    <col min="9" max="9" width="17" style="80" customWidth="1"/>
    <col min="10" max="10" width="12.33203125" customWidth="1"/>
    <col min="11" max="11" width="12.6640625" style="80" customWidth="1"/>
    <col min="12" max="12" width="18.5" style="80" customWidth="1"/>
    <col min="13" max="13" width="15.83203125" style="80" customWidth="1"/>
    <col min="14" max="14" width="22.1640625" style="80" customWidth="1"/>
    <col min="15" max="15" width="23.33203125" style="80" customWidth="1"/>
    <col min="16" max="16" width="63" style="86" customWidth="1"/>
    <col min="17" max="17" width="57.6640625" style="86" customWidth="1"/>
  </cols>
  <sheetData>
    <row r="1" spans="1:17">
      <c r="A1" s="83" t="s">
        <v>124</v>
      </c>
      <c r="B1" s="83" t="s">
        <v>125</v>
      </c>
      <c r="C1" s="83" t="s">
        <v>48</v>
      </c>
      <c r="D1" s="83" t="s">
        <v>177</v>
      </c>
      <c r="E1" s="83" t="s">
        <v>176</v>
      </c>
      <c r="F1" s="83" t="s">
        <v>183</v>
      </c>
      <c r="G1" s="83" t="s">
        <v>158</v>
      </c>
      <c r="H1" s="83" t="s">
        <v>126</v>
      </c>
      <c r="I1" s="83" t="s">
        <v>146</v>
      </c>
      <c r="J1" s="83" t="s">
        <v>147</v>
      </c>
      <c r="K1" s="83" t="s">
        <v>148</v>
      </c>
      <c r="L1" s="83" t="s">
        <v>149</v>
      </c>
      <c r="M1" s="83" t="s">
        <v>150</v>
      </c>
      <c r="N1" s="84" t="s">
        <v>159</v>
      </c>
      <c r="O1" s="85" t="s">
        <v>9</v>
      </c>
      <c r="P1" s="83" t="s">
        <v>160</v>
      </c>
      <c r="Q1"/>
    </row>
    <row r="2" spans="1:17" ht="20" customHeight="1">
      <c r="A2" s="105" t="s">
        <v>151</v>
      </c>
      <c r="B2" s="105" t="s">
        <v>127</v>
      </c>
      <c r="C2" s="87" t="s">
        <v>45</v>
      </c>
      <c r="D2" s="87">
        <v>1</v>
      </c>
      <c r="E2" s="87" t="s">
        <v>178</v>
      </c>
      <c r="F2" s="88" t="s">
        <v>70</v>
      </c>
      <c r="G2" s="88"/>
      <c r="H2" s="87" t="s">
        <v>75</v>
      </c>
      <c r="I2" s="87" t="s">
        <v>45</v>
      </c>
      <c r="J2" s="88"/>
      <c r="K2" s="88"/>
      <c r="L2" s="88"/>
      <c r="M2" s="88"/>
      <c r="N2" s="87" t="s">
        <v>15</v>
      </c>
      <c r="O2" s="88" t="s">
        <v>27</v>
      </c>
      <c r="P2" s="88" t="s">
        <v>105</v>
      </c>
      <c r="Q2"/>
    </row>
    <row r="3" spans="1:17" ht="20" customHeight="1">
      <c r="A3" s="105" t="s">
        <v>152</v>
      </c>
      <c r="B3" s="106" t="s">
        <v>128</v>
      </c>
      <c r="C3" s="87" t="s">
        <v>45</v>
      </c>
      <c r="D3" s="87">
        <v>1</v>
      </c>
      <c r="E3" s="87">
        <v>6</v>
      </c>
      <c r="F3" s="88" t="s">
        <v>71</v>
      </c>
      <c r="G3" s="88"/>
      <c r="H3" s="87" t="s">
        <v>72</v>
      </c>
      <c r="I3" s="87" t="s">
        <v>45</v>
      </c>
      <c r="J3" s="88"/>
      <c r="K3" s="88"/>
      <c r="L3" s="88"/>
      <c r="M3" s="88"/>
      <c r="N3" s="87" t="s">
        <v>5</v>
      </c>
      <c r="O3" s="88" t="s">
        <v>34</v>
      </c>
      <c r="P3" s="89" t="s">
        <v>106</v>
      </c>
      <c r="Q3"/>
    </row>
    <row r="4" spans="1:17" ht="20" customHeight="1">
      <c r="A4" s="105" t="s">
        <v>153</v>
      </c>
      <c r="B4" s="106" t="s">
        <v>129</v>
      </c>
      <c r="C4" s="87" t="s">
        <v>45</v>
      </c>
      <c r="D4" s="87">
        <v>1</v>
      </c>
      <c r="E4" s="87" t="s">
        <v>179</v>
      </c>
      <c r="F4" s="90" t="s">
        <v>73</v>
      </c>
      <c r="G4" s="90"/>
      <c r="H4" s="87" t="s">
        <v>74</v>
      </c>
      <c r="I4" s="87" t="s">
        <v>46</v>
      </c>
      <c r="J4" s="90"/>
      <c r="K4" s="90"/>
      <c r="L4" s="90"/>
      <c r="M4" s="90"/>
      <c r="N4" s="87" t="s">
        <v>5</v>
      </c>
      <c r="O4" s="90" t="s">
        <v>100</v>
      </c>
      <c r="P4" s="89" t="s">
        <v>107</v>
      </c>
      <c r="Q4"/>
    </row>
    <row r="5" spans="1:17" ht="20" customHeight="1">
      <c r="A5" s="105" t="s">
        <v>161</v>
      </c>
      <c r="B5" s="106" t="s">
        <v>130</v>
      </c>
      <c r="C5" s="87" t="s">
        <v>45</v>
      </c>
      <c r="D5" s="87">
        <v>3</v>
      </c>
      <c r="E5" s="87" t="s">
        <v>180</v>
      </c>
      <c r="F5" s="88" t="s">
        <v>76</v>
      </c>
      <c r="G5" s="88"/>
      <c r="H5" s="87" t="s">
        <v>157</v>
      </c>
      <c r="I5" s="87" t="s">
        <v>45</v>
      </c>
      <c r="J5" s="88"/>
      <c r="K5" s="88"/>
      <c r="L5" s="88"/>
      <c r="M5" s="88"/>
      <c r="N5" s="87" t="s">
        <v>20</v>
      </c>
      <c r="O5" s="88" t="s">
        <v>31</v>
      </c>
      <c r="P5" s="89" t="s">
        <v>108</v>
      </c>
      <c r="Q5"/>
    </row>
    <row r="6" spans="1:17" ht="20" customHeight="1">
      <c r="A6" s="105" t="s">
        <v>162</v>
      </c>
      <c r="B6" s="106" t="s">
        <v>131</v>
      </c>
      <c r="C6" s="87" t="s">
        <v>45</v>
      </c>
      <c r="D6" s="87">
        <v>2</v>
      </c>
      <c r="E6" s="87">
        <v>1</v>
      </c>
      <c r="F6" s="88" t="s">
        <v>77</v>
      </c>
      <c r="G6" s="88"/>
      <c r="H6" s="87" t="s">
        <v>78</v>
      </c>
      <c r="I6" s="87" t="s">
        <v>46</v>
      </c>
      <c r="J6" s="88"/>
      <c r="K6" s="88"/>
      <c r="L6" s="88"/>
      <c r="M6" s="88"/>
      <c r="N6" s="87" t="s">
        <v>6</v>
      </c>
      <c r="O6" s="88" t="s">
        <v>33</v>
      </c>
      <c r="P6" s="89" t="s">
        <v>109</v>
      </c>
      <c r="Q6"/>
    </row>
    <row r="7" spans="1:17" ht="20" customHeight="1">
      <c r="A7" s="105" t="s">
        <v>163</v>
      </c>
      <c r="B7" s="106" t="s">
        <v>132</v>
      </c>
      <c r="C7" s="87" t="s">
        <v>45</v>
      </c>
      <c r="D7" s="87">
        <v>1</v>
      </c>
      <c r="E7" s="87">
        <v>1.3</v>
      </c>
      <c r="F7" s="91" t="s">
        <v>79</v>
      </c>
      <c r="G7" s="91"/>
      <c r="H7" s="87" t="s">
        <v>80</v>
      </c>
      <c r="I7" s="87" t="s">
        <v>45</v>
      </c>
      <c r="J7" s="91"/>
      <c r="K7" s="91"/>
      <c r="L7" s="91"/>
      <c r="M7" s="91"/>
      <c r="N7" s="87" t="s">
        <v>6</v>
      </c>
      <c r="O7" s="90" t="s">
        <v>28</v>
      </c>
      <c r="P7" s="89" t="s">
        <v>103</v>
      </c>
      <c r="Q7"/>
    </row>
    <row r="8" spans="1:17" ht="20" customHeight="1">
      <c r="A8" s="105" t="s">
        <v>164</v>
      </c>
      <c r="B8" s="106" t="s">
        <v>133</v>
      </c>
      <c r="C8" s="87" t="s">
        <v>45</v>
      </c>
      <c r="D8" s="87">
        <v>1</v>
      </c>
      <c r="E8" s="87">
        <v>1.3</v>
      </c>
      <c r="F8" s="88" t="s">
        <v>81</v>
      </c>
      <c r="G8" s="88"/>
      <c r="H8" s="87" t="s">
        <v>82</v>
      </c>
      <c r="I8" s="87" t="s">
        <v>45</v>
      </c>
      <c r="J8" s="88"/>
      <c r="K8" s="88"/>
      <c r="L8" s="88"/>
      <c r="M8" s="88"/>
      <c r="N8" s="87" t="s">
        <v>6</v>
      </c>
      <c r="O8" s="88" t="s">
        <v>29</v>
      </c>
      <c r="P8" s="89" t="s">
        <v>104</v>
      </c>
      <c r="Q8"/>
    </row>
    <row r="9" spans="1:17" ht="20" customHeight="1">
      <c r="A9" s="105" t="s">
        <v>69</v>
      </c>
      <c r="B9" s="107" t="s">
        <v>134</v>
      </c>
      <c r="C9" s="87" t="s">
        <v>45</v>
      </c>
      <c r="D9" s="92">
        <v>3</v>
      </c>
      <c r="E9" s="92">
        <v>1.7</v>
      </c>
      <c r="F9" s="88" t="s">
        <v>83</v>
      </c>
      <c r="G9" s="88"/>
      <c r="H9" s="92" t="s">
        <v>84</v>
      </c>
      <c r="I9" s="87" t="s">
        <v>46</v>
      </c>
      <c r="J9" s="88"/>
      <c r="K9" s="88"/>
      <c r="L9" s="88"/>
      <c r="M9" s="88"/>
      <c r="N9" s="87" t="s">
        <v>6</v>
      </c>
      <c r="O9" s="88" t="s">
        <v>33</v>
      </c>
      <c r="P9" s="89" t="s">
        <v>110</v>
      </c>
      <c r="Q9"/>
    </row>
    <row r="10" spans="1:17" ht="20" customHeight="1">
      <c r="A10" s="105" t="s">
        <v>165</v>
      </c>
      <c r="B10" s="106" t="s">
        <v>135</v>
      </c>
      <c r="C10" s="87" t="s">
        <v>45</v>
      </c>
      <c r="D10" s="87">
        <v>1</v>
      </c>
      <c r="E10" s="87">
        <v>1</v>
      </c>
      <c r="F10" s="91" t="s">
        <v>85</v>
      </c>
      <c r="G10" s="91"/>
      <c r="H10" s="87" t="s">
        <v>86</v>
      </c>
      <c r="I10" s="87" t="s">
        <v>45</v>
      </c>
      <c r="J10" s="91"/>
      <c r="K10" s="91"/>
      <c r="L10" s="91"/>
      <c r="M10" s="91"/>
      <c r="N10" s="87" t="s">
        <v>6</v>
      </c>
      <c r="O10" s="88" t="s">
        <v>32</v>
      </c>
      <c r="P10" s="89" t="s">
        <v>111</v>
      </c>
      <c r="Q10"/>
    </row>
    <row r="11" spans="1:17" ht="20" customHeight="1">
      <c r="A11" s="105" t="s">
        <v>166</v>
      </c>
      <c r="B11" s="106" t="s">
        <v>136</v>
      </c>
      <c r="C11" s="87" t="s">
        <v>45</v>
      </c>
      <c r="D11" s="87">
        <v>1</v>
      </c>
      <c r="E11" s="87" t="s">
        <v>179</v>
      </c>
      <c r="F11" s="88" t="s">
        <v>87</v>
      </c>
      <c r="G11" s="88"/>
      <c r="H11" s="87" t="s">
        <v>88</v>
      </c>
      <c r="I11" s="87" t="s">
        <v>46</v>
      </c>
      <c r="J11" s="88"/>
      <c r="K11" s="88"/>
      <c r="L11" s="88"/>
      <c r="M11" s="88"/>
      <c r="N11" s="87" t="s">
        <v>5</v>
      </c>
      <c r="O11" s="88" t="s">
        <v>32</v>
      </c>
      <c r="P11" s="89" t="s">
        <v>112</v>
      </c>
      <c r="Q11"/>
    </row>
    <row r="12" spans="1:17" ht="20" customHeight="1">
      <c r="A12" s="105" t="s">
        <v>167</v>
      </c>
      <c r="B12" s="106" t="s">
        <v>137</v>
      </c>
      <c r="C12" s="87" t="s">
        <v>45</v>
      </c>
      <c r="D12" s="87">
        <v>1</v>
      </c>
      <c r="E12" s="87">
        <v>3</v>
      </c>
      <c r="F12" s="91" t="s">
        <v>89</v>
      </c>
      <c r="G12" s="91"/>
      <c r="H12" s="87" t="s">
        <v>90</v>
      </c>
      <c r="I12" s="87" t="s">
        <v>46</v>
      </c>
      <c r="J12" s="91"/>
      <c r="K12" s="91"/>
      <c r="L12" s="91"/>
      <c r="M12" s="91"/>
      <c r="N12" s="87" t="s">
        <v>6</v>
      </c>
      <c r="O12" s="88" t="s">
        <v>35</v>
      </c>
      <c r="P12" s="89" t="s">
        <v>113</v>
      </c>
      <c r="Q12"/>
    </row>
    <row r="13" spans="1:17" ht="20" customHeight="1">
      <c r="A13" s="105" t="s">
        <v>168</v>
      </c>
      <c r="B13" s="107" t="s">
        <v>138</v>
      </c>
      <c r="C13" s="87" t="s">
        <v>45</v>
      </c>
      <c r="D13" s="92">
        <v>1</v>
      </c>
      <c r="E13" s="92">
        <v>1</v>
      </c>
      <c r="F13" s="88" t="s">
        <v>91</v>
      </c>
      <c r="G13" s="88"/>
      <c r="H13" s="92" t="s">
        <v>78</v>
      </c>
      <c r="I13" s="87" t="s">
        <v>46</v>
      </c>
      <c r="J13" s="88"/>
      <c r="K13" s="88"/>
      <c r="L13" s="88"/>
      <c r="M13" s="88"/>
      <c r="N13" s="87" t="s">
        <v>15</v>
      </c>
      <c r="O13" s="88" t="s">
        <v>30</v>
      </c>
      <c r="P13" s="89" t="s">
        <v>114</v>
      </c>
      <c r="Q13"/>
    </row>
    <row r="14" spans="1:17" ht="20" customHeight="1">
      <c r="A14" s="105" t="s">
        <v>169</v>
      </c>
      <c r="B14" s="106" t="s">
        <v>139</v>
      </c>
      <c r="C14" s="87" t="s">
        <v>45</v>
      </c>
      <c r="D14" s="87">
        <v>1</v>
      </c>
      <c r="E14" s="87">
        <v>1.8</v>
      </c>
      <c r="F14" s="88" t="s">
        <v>92</v>
      </c>
      <c r="G14" s="88"/>
      <c r="H14" s="87" t="s">
        <v>78</v>
      </c>
      <c r="I14" s="87" t="s">
        <v>46</v>
      </c>
      <c r="J14" s="88"/>
      <c r="K14" s="88"/>
      <c r="L14" s="88"/>
      <c r="M14" s="88"/>
      <c r="N14" s="87" t="s">
        <v>6</v>
      </c>
      <c r="O14" s="88" t="s">
        <v>27</v>
      </c>
      <c r="P14" s="89" t="s">
        <v>115</v>
      </c>
      <c r="Q14"/>
    </row>
    <row r="15" spans="1:17" ht="20" customHeight="1">
      <c r="A15" s="105" t="s">
        <v>170</v>
      </c>
      <c r="B15" s="107" t="s">
        <v>140</v>
      </c>
      <c r="C15" s="87" t="s">
        <v>45</v>
      </c>
      <c r="D15" s="92">
        <v>1</v>
      </c>
      <c r="E15" s="92">
        <v>1.6</v>
      </c>
      <c r="F15" s="88" t="s">
        <v>93</v>
      </c>
      <c r="G15" s="88"/>
      <c r="H15" s="92" t="s">
        <v>78</v>
      </c>
      <c r="I15" s="87" t="s">
        <v>46</v>
      </c>
      <c r="J15" s="88"/>
      <c r="K15" s="88"/>
      <c r="L15" s="88"/>
      <c r="M15" s="88"/>
      <c r="N15" s="87" t="s">
        <v>6</v>
      </c>
      <c r="O15" s="88" t="s">
        <v>34</v>
      </c>
      <c r="P15" s="89" t="s">
        <v>116</v>
      </c>
      <c r="Q15"/>
    </row>
    <row r="16" spans="1:17" ht="20" customHeight="1">
      <c r="A16" s="105" t="s">
        <v>171</v>
      </c>
      <c r="B16" s="107" t="s">
        <v>141</v>
      </c>
      <c r="C16" s="87" t="s">
        <v>45</v>
      </c>
      <c r="D16" s="92">
        <v>3</v>
      </c>
      <c r="E16" s="92" t="s">
        <v>181</v>
      </c>
      <c r="F16" s="88" t="s">
        <v>94</v>
      </c>
      <c r="G16" s="88"/>
      <c r="H16" s="92" t="s">
        <v>95</v>
      </c>
      <c r="I16" s="87" t="s">
        <v>45</v>
      </c>
      <c r="J16" s="88"/>
      <c r="K16" s="88"/>
      <c r="L16" s="88"/>
      <c r="M16" s="88"/>
      <c r="N16" s="87" t="s">
        <v>20</v>
      </c>
      <c r="O16" s="88" t="s">
        <v>100</v>
      </c>
      <c r="P16" s="89" t="s">
        <v>117</v>
      </c>
      <c r="Q16"/>
    </row>
    <row r="17" spans="1:17" ht="20" customHeight="1">
      <c r="A17" s="108" t="s">
        <v>172</v>
      </c>
      <c r="B17" s="106" t="s">
        <v>142</v>
      </c>
      <c r="C17" s="87" t="s">
        <v>45</v>
      </c>
      <c r="D17" s="87">
        <v>4</v>
      </c>
      <c r="E17" s="87" t="s">
        <v>181</v>
      </c>
      <c r="F17" s="90" t="s">
        <v>102</v>
      </c>
      <c r="G17" s="90"/>
      <c r="H17" s="87" t="s">
        <v>157</v>
      </c>
      <c r="I17" s="87" t="s">
        <v>47</v>
      </c>
      <c r="J17" s="90"/>
      <c r="K17" s="90"/>
      <c r="L17" s="90"/>
      <c r="M17" s="90"/>
      <c r="N17" s="87" t="s">
        <v>15</v>
      </c>
      <c r="O17" s="90" t="s">
        <v>25</v>
      </c>
      <c r="P17" s="89" t="s">
        <v>118</v>
      </c>
      <c r="Q17"/>
    </row>
    <row r="18" spans="1:17" ht="20" customHeight="1">
      <c r="A18" s="105" t="s">
        <v>173</v>
      </c>
      <c r="B18" s="106" t="s">
        <v>144</v>
      </c>
      <c r="C18" s="87" t="s">
        <v>45</v>
      </c>
      <c r="D18" s="87">
        <v>2</v>
      </c>
      <c r="E18" s="87" t="s">
        <v>182</v>
      </c>
      <c r="F18" s="90" t="s">
        <v>96</v>
      </c>
      <c r="G18" s="90"/>
      <c r="H18" s="87" t="s">
        <v>97</v>
      </c>
      <c r="I18" s="87" t="s">
        <v>45</v>
      </c>
      <c r="J18" s="90"/>
      <c r="K18" s="90"/>
      <c r="L18" s="90"/>
      <c r="M18" s="90"/>
      <c r="N18" s="87" t="s">
        <v>15</v>
      </c>
      <c r="O18" s="90" t="s">
        <v>25</v>
      </c>
      <c r="P18" s="89" t="s">
        <v>119</v>
      </c>
      <c r="Q18"/>
    </row>
    <row r="19" spans="1:17" ht="20" customHeight="1">
      <c r="A19" s="105" t="s">
        <v>174</v>
      </c>
      <c r="B19" s="106" t="s">
        <v>143</v>
      </c>
      <c r="C19" s="87" t="s">
        <v>45</v>
      </c>
      <c r="D19" s="87">
        <v>1</v>
      </c>
      <c r="E19" s="87">
        <v>3</v>
      </c>
      <c r="F19" s="88" t="s">
        <v>98</v>
      </c>
      <c r="G19" s="88"/>
      <c r="H19" s="87" t="s">
        <v>80</v>
      </c>
      <c r="I19" s="87" t="s">
        <v>46</v>
      </c>
      <c r="J19" s="88"/>
      <c r="K19" s="88"/>
      <c r="L19" s="88"/>
      <c r="M19" s="88"/>
      <c r="N19" s="87" t="s">
        <v>6</v>
      </c>
      <c r="O19" s="88" t="s">
        <v>27</v>
      </c>
      <c r="P19" s="89" t="s">
        <v>120</v>
      </c>
      <c r="Q19"/>
    </row>
    <row r="20" spans="1:17" ht="20" customHeight="1">
      <c r="A20" s="105" t="s">
        <v>175</v>
      </c>
      <c r="B20" s="106" t="s">
        <v>145</v>
      </c>
      <c r="C20" s="87" t="s">
        <v>45</v>
      </c>
      <c r="D20" s="87">
        <v>1</v>
      </c>
      <c r="E20" s="87">
        <v>1.4</v>
      </c>
      <c r="F20" s="88" t="s">
        <v>99</v>
      </c>
      <c r="G20" s="88"/>
      <c r="H20" s="87" t="s">
        <v>78</v>
      </c>
      <c r="I20" s="87" t="s">
        <v>46</v>
      </c>
      <c r="J20" s="88"/>
      <c r="K20" s="88"/>
      <c r="L20" s="88"/>
      <c r="M20" s="88"/>
      <c r="N20" s="87" t="s">
        <v>6</v>
      </c>
      <c r="O20" s="88" t="s">
        <v>100</v>
      </c>
      <c r="P20" s="89" t="s">
        <v>121</v>
      </c>
      <c r="Q20"/>
    </row>
    <row r="21" spans="1:17">
      <c r="A21" s="113"/>
      <c r="B21" s="114"/>
      <c r="C21" s="87"/>
      <c r="D21" s="87"/>
      <c r="E21" s="87"/>
      <c r="F21" s="88"/>
      <c r="G21" s="88"/>
      <c r="H21" s="87"/>
      <c r="I21" s="103"/>
      <c r="J21" s="88"/>
      <c r="K21" s="88"/>
      <c r="L21" s="88"/>
      <c r="M21" s="88"/>
      <c r="N21" s="92"/>
      <c r="O21" s="88"/>
      <c r="P21" s="104"/>
    </row>
    <row r="22" spans="1:17">
      <c r="A22" s="113"/>
      <c r="B22" s="114"/>
      <c r="C22" s="87"/>
      <c r="D22" s="87"/>
      <c r="E22" s="87"/>
      <c r="F22" s="88"/>
      <c r="G22" s="88"/>
      <c r="H22" s="87"/>
      <c r="I22" s="103"/>
      <c r="J22" s="88"/>
      <c r="K22" s="88"/>
      <c r="L22" s="88"/>
      <c r="M22" s="88"/>
      <c r="N22" s="92"/>
      <c r="O22" s="88"/>
      <c r="P22" s="104"/>
      <c r="Q22" s="93"/>
    </row>
    <row r="23" spans="1:17">
      <c r="A23" s="113"/>
      <c r="B23" s="114"/>
      <c r="C23" s="87"/>
      <c r="D23" s="87"/>
      <c r="E23" s="87"/>
      <c r="F23" s="88"/>
      <c r="G23" s="88"/>
      <c r="H23" s="87"/>
      <c r="I23" s="103"/>
      <c r="J23" s="88"/>
      <c r="K23" s="88"/>
      <c r="L23" s="88"/>
      <c r="M23" s="88"/>
      <c r="N23" s="92"/>
      <c r="O23" s="88"/>
      <c r="P23" s="104"/>
      <c r="Q23" s="93"/>
    </row>
    <row r="24" spans="1:17">
      <c r="A24" s="113"/>
      <c r="B24" s="114"/>
      <c r="C24" s="87"/>
      <c r="D24" s="87"/>
      <c r="E24" s="87"/>
      <c r="F24" s="88"/>
      <c r="G24" s="88"/>
      <c r="H24" s="87"/>
      <c r="I24" s="103"/>
      <c r="J24" s="88"/>
      <c r="K24" s="88"/>
      <c r="L24" s="88"/>
      <c r="M24" s="88"/>
      <c r="N24" s="92"/>
      <c r="O24" s="88"/>
      <c r="P24" s="104"/>
      <c r="Q24" s="93"/>
    </row>
    <row r="25" spans="1:17">
      <c r="A25" s="113"/>
      <c r="B25" s="114"/>
      <c r="C25" s="87"/>
      <c r="D25" s="87"/>
      <c r="E25" s="87"/>
      <c r="F25" s="88"/>
      <c r="G25" s="88"/>
      <c r="H25" s="87"/>
      <c r="I25" s="103"/>
      <c r="J25" s="88"/>
      <c r="K25" s="88"/>
      <c r="L25" s="88"/>
      <c r="M25" s="88"/>
      <c r="N25" s="92"/>
      <c r="O25" s="88"/>
      <c r="P25" s="104"/>
      <c r="Q25" s="93"/>
    </row>
    <row r="26" spans="1:17">
      <c r="A26" s="113"/>
      <c r="B26" s="114"/>
      <c r="C26" s="87"/>
      <c r="D26" s="87"/>
      <c r="E26" s="87"/>
      <c r="F26" s="88"/>
      <c r="G26" s="88"/>
      <c r="H26" s="87"/>
      <c r="I26" s="103"/>
      <c r="J26" s="88"/>
      <c r="K26" s="88"/>
      <c r="L26" s="88"/>
      <c r="M26" s="88"/>
      <c r="N26" s="92"/>
      <c r="O26" s="88"/>
      <c r="P26" s="104"/>
      <c r="Q26" s="93"/>
    </row>
    <row r="27" spans="1:17">
      <c r="A27" s="113"/>
      <c r="B27" s="114"/>
      <c r="C27" s="87"/>
      <c r="D27" s="87"/>
      <c r="E27" s="87"/>
      <c r="F27" s="88"/>
      <c r="G27" s="88"/>
      <c r="H27" s="87"/>
      <c r="I27" s="103"/>
      <c r="J27" s="88"/>
      <c r="K27" s="88"/>
      <c r="L27" s="88"/>
      <c r="M27" s="88"/>
      <c r="N27" s="92"/>
      <c r="O27" s="88"/>
      <c r="P27" s="104"/>
      <c r="Q27" s="93"/>
    </row>
    <row r="28" spans="1:17">
      <c r="A28" s="113"/>
      <c r="B28" s="114"/>
      <c r="C28" s="87"/>
      <c r="D28" s="87"/>
      <c r="E28" s="87"/>
      <c r="F28" s="88"/>
      <c r="G28" s="88"/>
      <c r="H28" s="87"/>
      <c r="I28" s="103"/>
      <c r="J28" s="88"/>
      <c r="K28" s="88"/>
      <c r="L28" s="88"/>
      <c r="M28" s="88"/>
      <c r="N28" s="92"/>
      <c r="O28" s="88"/>
      <c r="P28" s="104"/>
      <c r="Q28" s="93"/>
    </row>
    <row r="29" spans="1:17">
      <c r="A29" s="113"/>
      <c r="B29" s="114"/>
      <c r="C29" s="87"/>
      <c r="D29" s="87"/>
      <c r="E29" s="87"/>
      <c r="F29" s="88"/>
      <c r="G29" s="88"/>
      <c r="H29" s="87"/>
      <c r="I29" s="103"/>
      <c r="J29" s="88"/>
      <c r="K29" s="88"/>
      <c r="L29" s="88"/>
      <c r="M29" s="88"/>
      <c r="N29" s="92"/>
      <c r="O29" s="88"/>
      <c r="P29" s="104"/>
      <c r="Q29" s="93"/>
    </row>
    <row r="30" spans="1:17">
      <c r="A30" s="113"/>
      <c r="B30" s="114"/>
      <c r="C30" s="87"/>
      <c r="D30" s="87"/>
      <c r="E30" s="87"/>
      <c r="F30" s="88"/>
      <c r="G30" s="88"/>
      <c r="H30" s="87"/>
      <c r="I30" s="103"/>
      <c r="J30" s="88"/>
      <c r="K30" s="88"/>
      <c r="L30" s="88"/>
      <c r="M30" s="88"/>
      <c r="N30" s="92"/>
      <c r="O30" s="88"/>
      <c r="P30" s="104"/>
      <c r="Q30" s="94"/>
    </row>
    <row r="31" spans="1:17">
      <c r="A31" s="113"/>
      <c r="B31" s="114"/>
      <c r="C31" s="87"/>
      <c r="D31" s="87"/>
      <c r="E31" s="87"/>
      <c r="F31" s="88"/>
      <c r="G31" s="88"/>
      <c r="H31" s="87"/>
      <c r="I31" s="103"/>
      <c r="J31" s="88"/>
      <c r="K31" s="88"/>
      <c r="L31" s="88"/>
      <c r="M31" s="88"/>
      <c r="N31" s="92"/>
      <c r="O31" s="88"/>
      <c r="P31" s="104"/>
    </row>
    <row r="32" spans="1:17">
      <c r="A32" s="113"/>
      <c r="B32" s="114"/>
      <c r="C32" s="87"/>
      <c r="D32" s="87"/>
      <c r="E32" s="87"/>
      <c r="F32" s="88"/>
      <c r="G32" s="88"/>
      <c r="H32" s="87"/>
      <c r="I32" s="103"/>
      <c r="J32" s="88"/>
      <c r="K32" s="88"/>
      <c r="L32" s="88"/>
      <c r="M32" s="88"/>
      <c r="N32" s="92"/>
      <c r="O32" s="88"/>
      <c r="P32" s="104"/>
    </row>
    <row r="33" spans="1:16">
      <c r="A33" s="113"/>
      <c r="B33" s="114"/>
      <c r="C33" s="87"/>
      <c r="D33" s="87"/>
      <c r="E33" s="87"/>
      <c r="F33" s="88"/>
      <c r="G33" s="88"/>
      <c r="H33" s="87"/>
      <c r="I33" s="103"/>
      <c r="J33" s="88"/>
      <c r="K33" s="88"/>
      <c r="L33" s="88"/>
      <c r="M33" s="88"/>
      <c r="N33" s="92"/>
      <c r="O33" s="88"/>
      <c r="P33" s="104"/>
    </row>
    <row r="34" spans="1:16">
      <c r="A34" s="113"/>
      <c r="B34" s="114"/>
      <c r="C34" s="87"/>
      <c r="D34" s="87"/>
      <c r="E34" s="87"/>
      <c r="F34" s="88"/>
      <c r="G34" s="88"/>
      <c r="H34" s="87"/>
      <c r="I34" s="103"/>
      <c r="J34" s="88"/>
      <c r="K34" s="88"/>
      <c r="L34" s="88"/>
      <c r="M34" s="88"/>
      <c r="N34" s="92"/>
      <c r="O34" s="88"/>
      <c r="P34" s="104"/>
    </row>
    <row r="35" spans="1:16">
      <c r="A35" s="113"/>
      <c r="B35" s="114"/>
      <c r="C35" s="87"/>
      <c r="D35" s="87"/>
      <c r="E35" s="87"/>
      <c r="F35" s="88"/>
      <c r="G35" s="88"/>
      <c r="H35" s="87"/>
      <c r="I35" s="103"/>
      <c r="J35" s="88"/>
      <c r="K35" s="88"/>
      <c r="L35" s="88"/>
      <c r="M35" s="88"/>
      <c r="N35" s="92"/>
      <c r="O35" s="88"/>
      <c r="P35" s="104"/>
    </row>
    <row r="36" spans="1:16">
      <c r="A36" s="113"/>
      <c r="B36" s="114"/>
      <c r="C36" s="87"/>
      <c r="D36" s="87"/>
      <c r="E36" s="87"/>
      <c r="F36" s="88"/>
      <c r="G36" s="88"/>
      <c r="H36" s="87"/>
      <c r="I36" s="103"/>
      <c r="J36" s="88"/>
      <c r="K36" s="88"/>
      <c r="L36" s="88"/>
      <c r="M36" s="88"/>
      <c r="N36" s="92"/>
      <c r="O36" s="88"/>
      <c r="P36" s="104"/>
    </row>
    <row r="37" spans="1:16">
      <c r="A37" s="113"/>
      <c r="B37" s="114"/>
      <c r="C37" s="87"/>
      <c r="D37" s="87"/>
      <c r="E37" s="87"/>
      <c r="F37" s="88"/>
      <c r="G37" s="88"/>
      <c r="H37" s="87"/>
      <c r="I37" s="103"/>
      <c r="J37" s="88"/>
      <c r="K37" s="88"/>
      <c r="L37" s="88"/>
      <c r="M37" s="88"/>
      <c r="N37" s="92"/>
      <c r="O37" s="88"/>
      <c r="P37" s="104"/>
    </row>
    <row r="38" spans="1:16">
      <c r="A38" s="113"/>
      <c r="B38" s="114"/>
      <c r="C38" s="87"/>
      <c r="D38" s="87"/>
      <c r="E38" s="87"/>
      <c r="F38" s="88"/>
      <c r="G38" s="88"/>
      <c r="H38" s="87"/>
      <c r="I38" s="103"/>
      <c r="J38" s="88"/>
      <c r="K38" s="88"/>
      <c r="L38" s="88"/>
      <c r="M38" s="88"/>
      <c r="N38" s="92"/>
      <c r="O38" s="88"/>
      <c r="P38" s="104"/>
    </row>
    <row r="39" spans="1:16">
      <c r="A39" s="113"/>
      <c r="B39" s="114"/>
      <c r="C39" s="87"/>
      <c r="D39" s="87"/>
      <c r="E39" s="87"/>
      <c r="F39" s="88"/>
      <c r="G39" s="88"/>
      <c r="H39" s="87"/>
      <c r="I39" s="103"/>
      <c r="J39" s="88"/>
      <c r="K39" s="88"/>
      <c r="L39" s="88"/>
      <c r="M39" s="88"/>
      <c r="N39" s="92"/>
      <c r="O39" s="88"/>
      <c r="P39" s="104"/>
    </row>
    <row r="40" spans="1:16">
      <c r="A40" s="113"/>
      <c r="B40" s="114"/>
      <c r="C40" s="87"/>
      <c r="D40" s="87"/>
      <c r="E40" s="87"/>
      <c r="F40" s="88"/>
      <c r="G40" s="88"/>
      <c r="H40" s="87"/>
      <c r="I40" s="103"/>
      <c r="J40" s="88"/>
      <c r="K40" s="88"/>
      <c r="L40" s="88"/>
      <c r="M40" s="88"/>
      <c r="N40" s="92"/>
      <c r="O40" s="88"/>
      <c r="P40" s="104"/>
    </row>
    <row r="41" spans="1:16">
      <c r="A41" s="113"/>
      <c r="B41" s="114"/>
      <c r="C41" s="87"/>
      <c r="D41" s="87"/>
      <c r="E41" s="87"/>
      <c r="F41" s="88"/>
      <c r="G41" s="88"/>
      <c r="H41" s="87"/>
      <c r="I41" s="103"/>
      <c r="J41" s="88"/>
      <c r="K41" s="88"/>
      <c r="L41" s="88"/>
      <c r="M41" s="88"/>
      <c r="N41" s="92"/>
      <c r="O41" s="88"/>
      <c r="P41" s="104"/>
    </row>
    <row r="42" spans="1:16">
      <c r="A42" s="113"/>
      <c r="B42" s="114"/>
      <c r="C42" s="87"/>
      <c r="D42" s="87"/>
      <c r="E42" s="87"/>
      <c r="F42" s="88"/>
      <c r="G42" s="88"/>
      <c r="H42" s="87"/>
      <c r="I42" s="103"/>
      <c r="J42" s="88"/>
      <c r="K42" s="88"/>
      <c r="L42" s="88"/>
      <c r="M42" s="88"/>
      <c r="N42" s="92"/>
      <c r="O42" s="88"/>
      <c r="P42" s="104"/>
    </row>
    <row r="43" spans="1:16">
      <c r="A43" s="113"/>
      <c r="B43" s="114"/>
      <c r="C43" s="87"/>
      <c r="D43" s="87"/>
      <c r="E43" s="87"/>
      <c r="F43" s="88"/>
      <c r="G43" s="88"/>
      <c r="H43" s="87"/>
      <c r="I43" s="103"/>
      <c r="J43" s="88"/>
      <c r="K43" s="88"/>
      <c r="L43" s="88"/>
      <c r="M43" s="88"/>
      <c r="N43" s="92"/>
      <c r="O43" s="88"/>
      <c r="P43" s="104"/>
    </row>
    <row r="44" spans="1:16">
      <c r="A44" s="113"/>
      <c r="B44" s="114"/>
      <c r="C44" s="87"/>
      <c r="D44" s="87"/>
      <c r="E44" s="87"/>
      <c r="F44" s="88"/>
      <c r="G44" s="88"/>
      <c r="H44" s="87"/>
      <c r="I44" s="103"/>
      <c r="J44" s="88"/>
      <c r="K44" s="88"/>
      <c r="L44" s="88"/>
      <c r="M44" s="88"/>
      <c r="N44" s="92"/>
      <c r="O44" s="88"/>
      <c r="P44" s="104"/>
    </row>
    <row r="45" spans="1:16">
      <c r="A45" s="113"/>
      <c r="B45" s="114"/>
      <c r="C45" s="87"/>
      <c r="D45" s="87"/>
      <c r="E45" s="87"/>
      <c r="F45" s="88"/>
      <c r="G45" s="88"/>
      <c r="H45" s="87"/>
      <c r="I45" s="103"/>
      <c r="J45" s="88"/>
      <c r="K45" s="88"/>
      <c r="L45" s="88"/>
      <c r="M45" s="88"/>
      <c r="N45" s="92"/>
      <c r="O45" s="88"/>
      <c r="P45" s="104"/>
    </row>
    <row r="46" spans="1:16">
      <c r="A46" s="113"/>
      <c r="B46" s="114"/>
      <c r="C46" s="87"/>
      <c r="D46" s="87"/>
      <c r="E46" s="87"/>
      <c r="F46" s="88"/>
      <c r="G46" s="88"/>
      <c r="H46" s="87"/>
      <c r="I46" s="103"/>
      <c r="J46" s="88"/>
      <c r="K46" s="88"/>
      <c r="L46" s="88"/>
      <c r="M46" s="88"/>
      <c r="N46" s="92"/>
      <c r="O46" s="88"/>
      <c r="P46" s="104"/>
    </row>
    <row r="47" spans="1:16">
      <c r="A47" s="113"/>
      <c r="B47" s="114"/>
      <c r="C47" s="87"/>
      <c r="D47" s="87"/>
      <c r="E47" s="87"/>
      <c r="F47" s="88"/>
      <c r="G47" s="88"/>
      <c r="H47" s="87"/>
      <c r="I47" s="103"/>
      <c r="J47" s="88"/>
      <c r="K47" s="88"/>
      <c r="L47" s="88"/>
      <c r="M47" s="88"/>
      <c r="N47" s="92"/>
      <c r="O47" s="88"/>
      <c r="P47" s="104"/>
    </row>
    <row r="48" spans="1:16">
      <c r="A48" s="113"/>
      <c r="B48" s="114"/>
      <c r="C48" s="87"/>
      <c r="D48" s="87"/>
      <c r="E48" s="87"/>
      <c r="F48" s="88"/>
      <c r="G48" s="88"/>
      <c r="H48" s="87"/>
      <c r="I48" s="103"/>
      <c r="J48" s="88"/>
      <c r="K48" s="88"/>
      <c r="L48" s="88"/>
      <c r="M48" s="88"/>
      <c r="N48" s="92"/>
      <c r="O48" s="88"/>
      <c r="P48" s="104"/>
    </row>
    <row r="49" spans="1:16">
      <c r="A49" s="113"/>
      <c r="B49" s="114"/>
      <c r="C49" s="87"/>
      <c r="D49" s="87"/>
      <c r="E49" s="87"/>
      <c r="F49" s="88"/>
      <c r="G49" s="88"/>
      <c r="H49" s="87"/>
      <c r="I49" s="103"/>
      <c r="J49" s="88"/>
      <c r="K49" s="88"/>
      <c r="L49" s="88"/>
      <c r="M49" s="88"/>
      <c r="N49" s="92"/>
      <c r="O49" s="88"/>
      <c r="P49" s="104"/>
    </row>
    <row r="50" spans="1:16">
      <c r="A50" s="113"/>
      <c r="B50" s="114"/>
      <c r="C50" s="87"/>
      <c r="D50" s="87"/>
      <c r="E50" s="87"/>
      <c r="F50" s="88"/>
      <c r="G50" s="88"/>
      <c r="H50" s="87"/>
      <c r="I50" s="103"/>
      <c r="J50" s="88"/>
      <c r="K50" s="88"/>
      <c r="L50" s="88"/>
      <c r="M50" s="88"/>
      <c r="N50" s="92"/>
      <c r="O50" s="88"/>
      <c r="P50" s="104"/>
    </row>
    <row r="51" spans="1:16">
      <c r="A51" s="113"/>
      <c r="B51" s="114"/>
      <c r="C51" s="87"/>
      <c r="D51" s="87"/>
      <c r="E51" s="87"/>
      <c r="F51" s="88"/>
      <c r="G51" s="88"/>
      <c r="H51" s="87"/>
      <c r="I51" s="103"/>
      <c r="J51" s="88"/>
      <c r="K51" s="88"/>
      <c r="L51" s="88"/>
      <c r="M51" s="88"/>
      <c r="N51" s="92"/>
      <c r="O51" s="88"/>
      <c r="P51" s="104"/>
    </row>
    <row r="52" spans="1:16">
      <c r="A52" s="113"/>
      <c r="B52" s="114"/>
      <c r="C52" s="87"/>
      <c r="D52" s="87"/>
      <c r="E52" s="87"/>
      <c r="F52" s="88"/>
      <c r="G52" s="88"/>
      <c r="H52" s="87"/>
      <c r="I52" s="103"/>
      <c r="J52" s="88"/>
      <c r="K52" s="88"/>
      <c r="L52" s="88"/>
      <c r="M52" s="88"/>
      <c r="N52" s="92"/>
      <c r="O52" s="88"/>
      <c r="P52" s="104"/>
    </row>
    <row r="53" spans="1:16">
      <c r="A53" s="113"/>
      <c r="B53" s="114"/>
      <c r="C53" s="87"/>
      <c r="D53" s="87"/>
      <c r="E53" s="87"/>
      <c r="F53" s="88"/>
      <c r="G53" s="88"/>
      <c r="H53" s="87"/>
      <c r="I53" s="103"/>
      <c r="J53" s="88"/>
      <c r="K53" s="88"/>
      <c r="L53" s="88"/>
      <c r="M53" s="88"/>
      <c r="N53" s="92"/>
      <c r="O53" s="88"/>
      <c r="P53" s="104"/>
    </row>
    <row r="54" spans="1:16">
      <c r="A54" s="113"/>
      <c r="B54" s="114"/>
      <c r="C54" s="87"/>
      <c r="D54" s="87"/>
      <c r="E54" s="87"/>
      <c r="F54" s="88"/>
      <c r="G54" s="88"/>
      <c r="H54" s="87"/>
      <c r="I54" s="103"/>
      <c r="J54" s="88"/>
      <c r="K54" s="88"/>
      <c r="L54" s="88"/>
      <c r="M54" s="88"/>
      <c r="N54" s="92"/>
      <c r="O54" s="88"/>
      <c r="P54" s="104"/>
    </row>
    <row r="55" spans="1:16">
      <c r="A55" s="113"/>
      <c r="B55" s="114"/>
      <c r="C55" s="87"/>
      <c r="D55" s="87"/>
      <c r="E55" s="87"/>
      <c r="F55" s="88"/>
      <c r="G55" s="88"/>
      <c r="H55" s="87"/>
      <c r="I55" s="103"/>
      <c r="J55" s="88"/>
      <c r="K55" s="88"/>
      <c r="L55" s="88"/>
      <c r="M55" s="88"/>
      <c r="N55" s="92"/>
      <c r="O55" s="88"/>
      <c r="P55" s="104"/>
    </row>
    <row r="56" spans="1:16">
      <c r="A56" s="113"/>
      <c r="B56" s="114"/>
      <c r="C56" s="87"/>
      <c r="D56" s="87"/>
      <c r="E56" s="87"/>
      <c r="F56" s="88"/>
      <c r="G56" s="88"/>
      <c r="H56" s="87"/>
      <c r="I56" s="103"/>
      <c r="J56" s="88"/>
      <c r="K56" s="88"/>
      <c r="L56" s="88"/>
      <c r="M56" s="88"/>
      <c r="N56" s="92"/>
      <c r="O56" s="88"/>
      <c r="P56" s="104"/>
    </row>
    <row r="57" spans="1:16">
      <c r="A57" s="113"/>
      <c r="B57" s="114"/>
      <c r="C57" s="87"/>
      <c r="D57" s="87"/>
      <c r="E57" s="87"/>
      <c r="F57" s="88"/>
      <c r="G57" s="88"/>
      <c r="H57" s="87"/>
      <c r="I57" s="103"/>
      <c r="J57" s="88"/>
      <c r="K57" s="88"/>
      <c r="L57" s="88"/>
      <c r="M57" s="88"/>
      <c r="N57" s="92"/>
      <c r="O57" s="88"/>
      <c r="P57" s="104"/>
    </row>
    <row r="58" spans="1:16">
      <c r="A58" s="113"/>
      <c r="B58" s="114"/>
      <c r="C58" s="87"/>
      <c r="D58" s="87"/>
      <c r="E58" s="87"/>
      <c r="F58" s="88"/>
      <c r="G58" s="88"/>
      <c r="H58" s="87"/>
      <c r="I58" s="103"/>
      <c r="J58" s="88"/>
      <c r="K58" s="88"/>
      <c r="L58" s="88"/>
      <c r="M58" s="88"/>
      <c r="N58" s="92"/>
      <c r="O58" s="88"/>
      <c r="P58" s="104"/>
    </row>
    <row r="59" spans="1:16">
      <c r="A59" s="113"/>
      <c r="B59" s="114"/>
      <c r="C59" s="87"/>
      <c r="D59" s="87"/>
      <c r="E59" s="87"/>
      <c r="F59" s="88"/>
      <c r="G59" s="88"/>
      <c r="H59" s="87"/>
      <c r="I59" s="103"/>
      <c r="J59" s="88"/>
      <c r="K59" s="88"/>
      <c r="L59" s="88"/>
      <c r="M59" s="88"/>
      <c r="N59" s="92"/>
      <c r="O59" s="88"/>
      <c r="P59" s="104"/>
    </row>
    <row r="60" spans="1:16">
      <c r="A60" s="113"/>
      <c r="B60" s="114"/>
      <c r="C60" s="87"/>
      <c r="D60" s="87"/>
      <c r="E60" s="87"/>
      <c r="F60" s="88"/>
      <c r="G60" s="88"/>
      <c r="H60" s="87"/>
      <c r="I60" s="103"/>
      <c r="J60" s="88"/>
      <c r="K60" s="88"/>
      <c r="L60" s="88"/>
      <c r="M60" s="88"/>
      <c r="N60" s="92"/>
      <c r="O60" s="88"/>
      <c r="P60" s="104"/>
    </row>
    <row r="61" spans="1:16">
      <c r="A61" s="113"/>
      <c r="B61" s="114"/>
      <c r="C61" s="87"/>
      <c r="D61" s="87"/>
      <c r="E61" s="87"/>
      <c r="F61" s="88"/>
      <c r="G61" s="88"/>
      <c r="H61" s="87"/>
      <c r="I61" s="103"/>
      <c r="J61" s="88"/>
      <c r="K61" s="88"/>
      <c r="L61" s="88"/>
      <c r="M61" s="88"/>
      <c r="N61" s="92"/>
      <c r="O61" s="88"/>
      <c r="P61" s="104"/>
    </row>
    <row r="62" spans="1:16">
      <c r="A62" s="113"/>
      <c r="B62" s="114"/>
      <c r="C62" s="87"/>
      <c r="D62" s="87"/>
      <c r="E62" s="87"/>
      <c r="F62" s="88"/>
      <c r="G62" s="88"/>
      <c r="H62" s="87"/>
      <c r="I62" s="103"/>
      <c r="J62" s="88"/>
      <c r="K62" s="88"/>
      <c r="L62" s="88"/>
      <c r="M62" s="88"/>
      <c r="N62" s="92"/>
      <c r="O62" s="88"/>
      <c r="P62" s="104"/>
    </row>
    <row r="63" spans="1:16">
      <c r="A63" s="113"/>
      <c r="B63" s="114"/>
      <c r="C63" s="87"/>
      <c r="D63" s="87"/>
      <c r="E63" s="87"/>
      <c r="F63" s="88"/>
      <c r="G63" s="88"/>
      <c r="H63" s="87"/>
      <c r="I63" s="103"/>
      <c r="J63" s="88"/>
      <c r="K63" s="88"/>
      <c r="L63" s="88"/>
      <c r="M63" s="88"/>
      <c r="N63" s="92"/>
      <c r="O63" s="88"/>
      <c r="P63" s="104"/>
    </row>
    <row r="64" spans="1:16">
      <c r="A64" s="113"/>
      <c r="B64" s="114"/>
      <c r="C64" s="87"/>
      <c r="D64" s="87"/>
      <c r="E64" s="87"/>
      <c r="F64" s="88"/>
      <c r="G64" s="88"/>
      <c r="H64" s="87"/>
      <c r="I64" s="103"/>
      <c r="J64" s="88"/>
      <c r="K64" s="88"/>
      <c r="L64" s="88"/>
      <c r="M64" s="88"/>
      <c r="N64" s="92"/>
      <c r="O64" s="88"/>
      <c r="P64" s="104"/>
    </row>
    <row r="65" spans="1:16">
      <c r="A65" s="113"/>
      <c r="B65" s="114"/>
      <c r="C65" s="87"/>
      <c r="D65" s="87"/>
      <c r="E65" s="87"/>
      <c r="F65" s="88"/>
      <c r="G65" s="88"/>
      <c r="H65" s="87"/>
      <c r="I65" s="103"/>
      <c r="J65" s="88"/>
      <c r="K65" s="88"/>
      <c r="L65" s="88"/>
      <c r="M65" s="88"/>
      <c r="N65" s="92"/>
      <c r="O65" s="88"/>
      <c r="P65" s="104"/>
    </row>
    <row r="66" spans="1:16">
      <c r="A66" s="113"/>
      <c r="B66" s="114"/>
      <c r="C66" s="87"/>
      <c r="D66" s="87"/>
      <c r="E66" s="87"/>
      <c r="F66" s="88"/>
      <c r="G66" s="88"/>
      <c r="H66" s="87"/>
      <c r="I66" s="103"/>
      <c r="J66" s="88"/>
      <c r="K66" s="88"/>
      <c r="L66" s="88"/>
      <c r="M66" s="88"/>
      <c r="N66" s="92"/>
      <c r="O66" s="88"/>
      <c r="P66" s="104"/>
    </row>
    <row r="67" spans="1:16">
      <c r="A67" s="113"/>
      <c r="B67" s="114"/>
      <c r="C67" s="87"/>
      <c r="D67" s="87"/>
      <c r="E67" s="87"/>
      <c r="F67" s="88"/>
      <c r="G67" s="88"/>
      <c r="H67" s="87"/>
      <c r="I67" s="103"/>
      <c r="J67" s="88"/>
      <c r="K67" s="88"/>
      <c r="L67" s="88"/>
      <c r="M67" s="88"/>
      <c r="N67" s="92"/>
      <c r="O67" s="88"/>
      <c r="P67" s="104"/>
    </row>
    <row r="68" spans="1:16">
      <c r="A68" s="113"/>
      <c r="B68" s="114"/>
      <c r="C68" s="87"/>
      <c r="D68" s="87"/>
      <c r="E68" s="87"/>
      <c r="F68" s="88"/>
      <c r="G68" s="88"/>
      <c r="H68" s="87"/>
      <c r="I68" s="103"/>
      <c r="J68" s="88"/>
      <c r="K68" s="88"/>
      <c r="L68" s="88"/>
      <c r="M68" s="88"/>
      <c r="N68" s="92"/>
      <c r="O68" s="88"/>
      <c r="P68" s="104"/>
    </row>
    <row r="69" spans="1:16">
      <c r="A69" s="113"/>
      <c r="B69" s="114"/>
      <c r="C69" s="87"/>
      <c r="D69" s="87"/>
      <c r="E69" s="87"/>
      <c r="F69" s="88"/>
      <c r="G69" s="88"/>
      <c r="H69" s="87"/>
      <c r="I69" s="103"/>
      <c r="J69" s="88"/>
      <c r="K69" s="88"/>
      <c r="L69" s="88"/>
      <c r="M69" s="88"/>
      <c r="N69" s="92"/>
      <c r="O69" s="88"/>
      <c r="P69" s="104"/>
    </row>
    <row r="70" spans="1:16">
      <c r="A70" s="113"/>
      <c r="B70" s="114"/>
      <c r="C70" s="87"/>
      <c r="D70" s="87"/>
      <c r="E70" s="87"/>
      <c r="F70" s="88"/>
      <c r="G70" s="88"/>
      <c r="H70" s="87"/>
      <c r="I70" s="103"/>
      <c r="J70" s="88"/>
      <c r="K70" s="88"/>
      <c r="L70" s="88"/>
      <c r="M70" s="88"/>
      <c r="N70" s="92"/>
      <c r="O70" s="88"/>
      <c r="P70" s="104"/>
    </row>
    <row r="71" spans="1:16">
      <c r="A71" s="113"/>
      <c r="B71" s="114"/>
      <c r="C71" s="87"/>
      <c r="D71" s="87"/>
      <c r="E71" s="87"/>
      <c r="F71" s="88"/>
      <c r="G71" s="88"/>
      <c r="H71" s="87"/>
      <c r="I71" s="103"/>
      <c r="J71" s="88"/>
      <c r="K71" s="88"/>
      <c r="L71" s="88"/>
      <c r="M71" s="88"/>
      <c r="N71" s="92"/>
      <c r="O71" s="88"/>
      <c r="P71" s="104"/>
    </row>
    <row r="72" spans="1:16">
      <c r="A72" s="113"/>
      <c r="B72" s="114"/>
      <c r="C72" s="87"/>
      <c r="D72" s="87"/>
      <c r="E72" s="87"/>
      <c r="F72" s="88"/>
      <c r="G72" s="88"/>
      <c r="H72" s="87"/>
      <c r="I72" s="103"/>
      <c r="J72" s="88"/>
      <c r="K72" s="88"/>
      <c r="L72" s="88"/>
      <c r="M72" s="88"/>
      <c r="N72" s="92"/>
      <c r="O72" s="88"/>
      <c r="P72" s="104"/>
    </row>
    <row r="73" spans="1:16">
      <c r="A73" s="113"/>
      <c r="B73" s="114"/>
      <c r="C73" s="87"/>
      <c r="D73" s="87"/>
      <c r="E73" s="87"/>
      <c r="F73" s="88"/>
      <c r="G73" s="88"/>
      <c r="H73" s="87"/>
      <c r="I73" s="103"/>
      <c r="J73" s="88"/>
      <c r="K73" s="88"/>
      <c r="L73" s="88"/>
      <c r="M73" s="88"/>
      <c r="N73" s="92"/>
      <c r="O73" s="88"/>
      <c r="P73" s="104"/>
    </row>
    <row r="74" spans="1:16">
      <c r="A74" s="113"/>
      <c r="B74" s="114"/>
      <c r="C74" s="87"/>
      <c r="D74" s="87"/>
      <c r="E74" s="87"/>
      <c r="F74" s="88"/>
      <c r="G74" s="88"/>
      <c r="H74" s="87"/>
      <c r="I74" s="103"/>
      <c r="J74" s="88"/>
      <c r="K74" s="88"/>
      <c r="L74" s="88"/>
      <c r="M74" s="88"/>
      <c r="N74" s="92"/>
      <c r="O74" s="88"/>
      <c r="P74" s="104"/>
    </row>
    <row r="75" spans="1:16">
      <c r="A75" s="113"/>
      <c r="B75" s="114"/>
      <c r="C75" s="87"/>
      <c r="D75" s="87"/>
      <c r="E75" s="87"/>
      <c r="F75" s="88"/>
      <c r="G75" s="88"/>
      <c r="H75" s="87"/>
      <c r="I75" s="103"/>
      <c r="J75" s="88"/>
      <c r="K75" s="88"/>
      <c r="L75" s="88"/>
      <c r="M75" s="88"/>
      <c r="N75" s="92"/>
      <c r="O75" s="88"/>
      <c r="P75" s="104"/>
    </row>
    <row r="76" spans="1:16">
      <c r="A76" s="113"/>
      <c r="B76" s="114"/>
      <c r="C76" s="87"/>
      <c r="D76" s="87"/>
      <c r="E76" s="87"/>
      <c r="F76" s="88"/>
      <c r="G76" s="88"/>
      <c r="H76" s="87"/>
      <c r="I76" s="103"/>
      <c r="J76" s="88"/>
      <c r="K76" s="88"/>
      <c r="L76" s="88"/>
      <c r="M76" s="88"/>
      <c r="N76" s="92"/>
      <c r="O76" s="88"/>
      <c r="P76" s="104"/>
    </row>
    <row r="77" spans="1:16">
      <c r="A77" s="113"/>
      <c r="B77" s="114"/>
      <c r="C77" s="87"/>
      <c r="D77" s="87"/>
      <c r="E77" s="87"/>
      <c r="F77" s="88"/>
      <c r="G77" s="88"/>
      <c r="H77" s="87"/>
      <c r="I77" s="103"/>
      <c r="J77" s="88"/>
      <c r="K77" s="88"/>
      <c r="L77" s="88"/>
      <c r="M77" s="88"/>
      <c r="N77" s="92"/>
      <c r="O77" s="88"/>
      <c r="P77" s="104"/>
    </row>
    <row r="78" spans="1:16">
      <c r="A78" s="113"/>
      <c r="B78" s="114"/>
      <c r="C78" s="87"/>
      <c r="D78" s="87"/>
      <c r="E78" s="87"/>
      <c r="F78" s="88"/>
      <c r="G78" s="88"/>
      <c r="H78" s="87"/>
      <c r="I78" s="103"/>
      <c r="J78" s="88"/>
      <c r="K78" s="88"/>
      <c r="L78" s="88"/>
      <c r="M78" s="88"/>
      <c r="N78" s="92"/>
      <c r="O78" s="88"/>
      <c r="P78" s="104"/>
    </row>
    <row r="79" spans="1:16">
      <c r="A79" s="113"/>
      <c r="B79" s="114"/>
      <c r="C79" s="87"/>
      <c r="D79" s="87"/>
      <c r="E79" s="87"/>
      <c r="F79" s="88"/>
      <c r="G79" s="88"/>
      <c r="H79" s="87"/>
      <c r="I79" s="103"/>
      <c r="J79" s="88"/>
      <c r="K79" s="88"/>
      <c r="L79" s="88"/>
      <c r="M79" s="88"/>
      <c r="N79" s="92"/>
      <c r="O79" s="88"/>
      <c r="P79" s="104"/>
    </row>
    <row r="80" spans="1:16">
      <c r="A80" s="113"/>
      <c r="B80" s="114"/>
      <c r="C80" s="87"/>
      <c r="D80" s="87"/>
      <c r="E80" s="87"/>
      <c r="F80" s="88"/>
      <c r="G80" s="88"/>
      <c r="H80" s="87"/>
      <c r="I80" s="103"/>
      <c r="J80" s="88"/>
      <c r="K80" s="88"/>
      <c r="L80" s="88"/>
      <c r="M80" s="88"/>
      <c r="N80" s="92"/>
      <c r="O80" s="88"/>
      <c r="P80" s="104"/>
    </row>
    <row r="81" spans="1:16">
      <c r="A81" s="113"/>
      <c r="B81" s="114"/>
      <c r="C81" s="87"/>
      <c r="D81" s="87"/>
      <c r="E81" s="87"/>
      <c r="F81" s="88"/>
      <c r="G81" s="88"/>
      <c r="H81" s="87"/>
      <c r="I81" s="103"/>
      <c r="J81" s="88"/>
      <c r="K81" s="88"/>
      <c r="L81" s="88"/>
      <c r="M81" s="88"/>
      <c r="N81" s="92"/>
      <c r="O81" s="88"/>
      <c r="P81" s="104"/>
    </row>
    <row r="82" spans="1:16">
      <c r="A82" s="113"/>
      <c r="B82" s="114"/>
      <c r="C82" s="87"/>
      <c r="D82" s="87"/>
      <c r="E82" s="87"/>
      <c r="F82" s="88"/>
      <c r="G82" s="88"/>
      <c r="H82" s="87"/>
      <c r="I82" s="103"/>
      <c r="J82" s="88"/>
      <c r="K82" s="88"/>
      <c r="L82" s="88"/>
      <c r="M82" s="88"/>
      <c r="N82" s="92"/>
      <c r="O82" s="88"/>
      <c r="P82" s="104"/>
    </row>
    <row r="83" spans="1:16">
      <c r="A83" s="113"/>
      <c r="B83" s="114"/>
      <c r="C83" s="87"/>
      <c r="D83" s="87"/>
      <c r="E83" s="87"/>
      <c r="F83" s="88"/>
      <c r="G83" s="88"/>
      <c r="H83" s="87"/>
      <c r="I83" s="103"/>
      <c r="J83" s="88"/>
      <c r="K83" s="88"/>
      <c r="L83" s="88"/>
      <c r="M83" s="88"/>
      <c r="N83" s="92"/>
      <c r="O83" s="88"/>
      <c r="P83" s="104"/>
    </row>
    <row r="84" spans="1:16">
      <c r="A84" s="113"/>
      <c r="B84" s="114"/>
      <c r="C84" s="87"/>
      <c r="D84" s="87"/>
      <c r="E84" s="87"/>
      <c r="F84" s="88"/>
      <c r="G84" s="88"/>
      <c r="H84" s="87"/>
      <c r="I84" s="103"/>
      <c r="J84" s="88"/>
      <c r="K84" s="88"/>
      <c r="L84" s="88"/>
      <c r="M84" s="88"/>
      <c r="N84" s="92"/>
      <c r="O84" s="88"/>
      <c r="P84" s="104"/>
    </row>
    <row r="85" spans="1:16">
      <c r="A85" s="113"/>
      <c r="B85" s="114"/>
      <c r="C85" s="87"/>
      <c r="D85" s="87"/>
      <c r="E85" s="87"/>
      <c r="F85" s="88"/>
      <c r="G85" s="88"/>
      <c r="H85" s="87"/>
      <c r="I85" s="103"/>
      <c r="J85" s="88"/>
      <c r="K85" s="88"/>
      <c r="L85" s="88"/>
      <c r="M85" s="88"/>
      <c r="N85" s="92"/>
      <c r="O85" s="88"/>
      <c r="P85" s="104"/>
    </row>
    <row r="86" spans="1:16">
      <c r="A86" s="113"/>
      <c r="B86" s="114"/>
      <c r="C86" s="87"/>
      <c r="D86" s="87"/>
      <c r="E86" s="87"/>
      <c r="F86" s="88"/>
      <c r="G86" s="88"/>
      <c r="H86" s="87"/>
      <c r="I86" s="103"/>
      <c r="J86" s="88"/>
      <c r="K86" s="88"/>
      <c r="L86" s="88"/>
      <c r="M86" s="88"/>
      <c r="N86" s="92"/>
      <c r="O86" s="88"/>
      <c r="P86" s="104"/>
    </row>
    <row r="87" spans="1:16">
      <c r="A87" s="113"/>
      <c r="B87" s="114"/>
      <c r="C87" s="87"/>
      <c r="D87" s="87"/>
      <c r="E87" s="87"/>
      <c r="F87" s="88"/>
      <c r="G87" s="88"/>
      <c r="H87" s="87"/>
      <c r="I87" s="103"/>
      <c r="J87" s="88"/>
      <c r="K87" s="88"/>
      <c r="L87" s="88"/>
      <c r="M87" s="88"/>
      <c r="N87" s="92"/>
      <c r="O87" s="88"/>
      <c r="P87" s="104"/>
    </row>
    <row r="88" spans="1:16">
      <c r="A88" s="113"/>
      <c r="B88" s="114"/>
      <c r="C88" s="87"/>
      <c r="D88" s="87"/>
      <c r="E88" s="87"/>
      <c r="F88" s="88"/>
      <c r="G88" s="88"/>
      <c r="H88" s="87"/>
      <c r="I88" s="103"/>
      <c r="J88" s="88"/>
      <c r="K88" s="88"/>
      <c r="L88" s="88"/>
      <c r="M88" s="88"/>
      <c r="N88" s="92"/>
      <c r="O88" s="88"/>
      <c r="P88" s="104"/>
    </row>
    <row r="89" spans="1:16">
      <c r="A89" s="113"/>
      <c r="B89" s="114"/>
      <c r="C89" s="87"/>
      <c r="D89" s="87"/>
      <c r="E89" s="87"/>
      <c r="F89" s="88"/>
      <c r="G89" s="88"/>
      <c r="H89" s="87"/>
      <c r="I89" s="103"/>
      <c r="J89" s="88"/>
      <c r="K89" s="88"/>
      <c r="L89" s="88"/>
      <c r="M89" s="88"/>
      <c r="N89" s="92"/>
      <c r="O89" s="88"/>
      <c r="P89" s="104"/>
    </row>
    <row r="90" spans="1:16">
      <c r="A90" s="113"/>
      <c r="B90" s="114"/>
      <c r="C90" s="87"/>
      <c r="D90" s="87"/>
      <c r="E90" s="87"/>
      <c r="F90" s="88"/>
      <c r="G90" s="88"/>
      <c r="H90" s="87"/>
      <c r="I90" s="103"/>
      <c r="J90" s="88"/>
      <c r="K90" s="88"/>
      <c r="L90" s="88"/>
      <c r="M90" s="88"/>
      <c r="N90" s="92"/>
      <c r="O90" s="88"/>
      <c r="P90" s="104"/>
    </row>
    <row r="91" spans="1:16">
      <c r="A91" s="113"/>
      <c r="B91" s="114"/>
      <c r="C91" s="87"/>
      <c r="D91" s="87"/>
      <c r="E91" s="87"/>
      <c r="F91" s="88"/>
      <c r="G91" s="88"/>
      <c r="H91" s="87"/>
      <c r="I91" s="103"/>
      <c r="J91" s="88"/>
      <c r="K91" s="88"/>
      <c r="L91" s="88"/>
      <c r="M91" s="88"/>
      <c r="N91" s="92"/>
      <c r="O91" s="88"/>
      <c r="P91" s="104"/>
    </row>
    <row r="92" spans="1:16">
      <c r="A92" s="113"/>
      <c r="B92" s="114"/>
      <c r="C92" s="87"/>
      <c r="D92" s="87"/>
      <c r="E92" s="87"/>
      <c r="F92" s="88"/>
      <c r="G92" s="88"/>
      <c r="H92" s="87"/>
      <c r="I92" s="103"/>
      <c r="J92" s="88"/>
      <c r="K92" s="88"/>
      <c r="L92" s="88"/>
      <c r="M92" s="88"/>
      <c r="N92" s="92"/>
      <c r="O92" s="88"/>
      <c r="P92" s="104"/>
    </row>
    <row r="93" spans="1:16">
      <c r="A93" s="113"/>
      <c r="B93" s="114"/>
      <c r="C93" s="87"/>
      <c r="D93" s="87"/>
      <c r="E93" s="87"/>
      <c r="F93" s="88"/>
      <c r="G93" s="88"/>
      <c r="H93" s="87"/>
      <c r="I93" s="103"/>
      <c r="J93" s="88"/>
      <c r="K93" s="88"/>
      <c r="L93" s="88"/>
      <c r="M93" s="88"/>
      <c r="N93" s="92"/>
      <c r="O93" s="88"/>
      <c r="P93" s="104"/>
    </row>
    <row r="94" spans="1:16">
      <c r="A94" s="113"/>
      <c r="B94" s="114"/>
      <c r="C94" s="87"/>
      <c r="D94" s="87"/>
      <c r="E94" s="87"/>
      <c r="F94" s="88"/>
      <c r="G94" s="88"/>
      <c r="H94" s="87"/>
      <c r="I94" s="103"/>
      <c r="J94" s="88"/>
      <c r="K94" s="88"/>
      <c r="L94" s="88"/>
      <c r="M94" s="88"/>
      <c r="N94" s="92"/>
      <c r="O94" s="88"/>
      <c r="P94" s="104"/>
    </row>
    <row r="95" spans="1:16">
      <c r="A95" s="113"/>
      <c r="B95" s="114"/>
      <c r="C95" s="87"/>
      <c r="D95" s="87"/>
      <c r="E95" s="87"/>
      <c r="F95" s="88"/>
      <c r="G95" s="88"/>
      <c r="H95" s="87"/>
      <c r="I95" s="103"/>
      <c r="J95" s="88"/>
      <c r="K95" s="88"/>
      <c r="L95" s="88"/>
      <c r="M95" s="88"/>
      <c r="N95" s="92"/>
      <c r="O95" s="88"/>
      <c r="P95" s="104"/>
    </row>
    <row r="96" spans="1:16">
      <c r="A96" s="113"/>
      <c r="B96" s="114"/>
      <c r="C96" s="87"/>
      <c r="D96" s="87"/>
      <c r="E96" s="87"/>
      <c r="F96" s="88"/>
      <c r="G96" s="88"/>
      <c r="H96" s="87"/>
      <c r="I96" s="103"/>
      <c r="J96" s="88"/>
      <c r="K96" s="88"/>
      <c r="L96" s="88"/>
      <c r="M96" s="88"/>
      <c r="N96" s="92"/>
      <c r="O96" s="88"/>
      <c r="P96" s="104"/>
    </row>
    <row r="97" spans="1:16">
      <c r="A97" s="113"/>
      <c r="B97" s="114"/>
      <c r="C97" s="87"/>
      <c r="D97" s="87"/>
      <c r="E97" s="87"/>
      <c r="F97" s="88"/>
      <c r="G97" s="88"/>
      <c r="H97" s="87"/>
      <c r="I97" s="103"/>
      <c r="J97" s="88"/>
      <c r="K97" s="88"/>
      <c r="L97" s="88"/>
      <c r="M97" s="88"/>
      <c r="N97" s="92"/>
      <c r="O97" s="88"/>
      <c r="P97" s="104"/>
    </row>
    <row r="98" spans="1:16">
      <c r="A98" s="113"/>
      <c r="B98" s="114"/>
      <c r="C98" s="87"/>
      <c r="D98" s="87"/>
      <c r="E98" s="87"/>
      <c r="F98" s="88"/>
      <c r="G98" s="88"/>
      <c r="H98" s="87"/>
      <c r="I98" s="103"/>
      <c r="J98" s="88"/>
      <c r="K98" s="88"/>
      <c r="L98" s="88"/>
      <c r="M98" s="88"/>
      <c r="N98" s="92"/>
      <c r="O98" s="88"/>
      <c r="P98" s="104"/>
    </row>
    <row r="99" spans="1:16">
      <c r="A99" s="113"/>
      <c r="B99" s="114"/>
      <c r="C99" s="87"/>
      <c r="D99" s="87"/>
      <c r="E99" s="87"/>
      <c r="F99" s="88"/>
      <c r="G99" s="88"/>
      <c r="H99" s="87"/>
      <c r="I99" s="103"/>
      <c r="J99" s="88"/>
      <c r="K99" s="88"/>
      <c r="L99" s="88"/>
      <c r="M99" s="88"/>
      <c r="N99" s="92"/>
      <c r="O99" s="88"/>
      <c r="P99" s="104"/>
    </row>
    <row r="100" spans="1:16">
      <c r="A100" s="113"/>
      <c r="B100" s="114"/>
      <c r="C100" s="87"/>
      <c r="D100" s="87"/>
      <c r="E100" s="87"/>
      <c r="F100" s="88"/>
      <c r="G100" s="88"/>
      <c r="H100" s="87"/>
      <c r="I100" s="103"/>
      <c r="J100" s="88"/>
      <c r="K100" s="88"/>
      <c r="L100" s="88"/>
      <c r="M100" s="88"/>
      <c r="N100" s="92"/>
      <c r="O100" s="88"/>
      <c r="P100" s="104"/>
    </row>
    <row r="101" spans="1:16">
      <c r="A101" s="113"/>
      <c r="B101" s="114"/>
      <c r="C101" s="87"/>
      <c r="D101" s="87"/>
      <c r="E101" s="87"/>
      <c r="F101" s="88"/>
      <c r="G101" s="88"/>
      <c r="H101" s="87"/>
      <c r="I101" s="103"/>
      <c r="J101" s="88"/>
      <c r="K101" s="88"/>
      <c r="L101" s="88"/>
      <c r="M101" s="88"/>
      <c r="N101" s="92"/>
      <c r="O101" s="88"/>
      <c r="P101" s="104"/>
    </row>
    <row r="102" spans="1:16">
      <c r="A102" s="113"/>
      <c r="B102" s="114"/>
      <c r="C102" s="87"/>
      <c r="D102" s="87"/>
      <c r="E102" s="87"/>
      <c r="F102" s="88"/>
      <c r="G102" s="88"/>
      <c r="H102" s="87"/>
      <c r="I102" s="103"/>
      <c r="J102" s="88"/>
      <c r="K102" s="88"/>
      <c r="L102" s="88"/>
      <c r="M102" s="88"/>
      <c r="N102" s="92"/>
      <c r="O102" s="88"/>
      <c r="P102" s="104"/>
    </row>
    <row r="103" spans="1:16">
      <c r="A103" s="113"/>
      <c r="B103" s="114"/>
      <c r="C103" s="87"/>
      <c r="D103" s="87"/>
      <c r="E103" s="87"/>
      <c r="F103" s="88"/>
      <c r="G103" s="88"/>
      <c r="H103" s="87"/>
      <c r="I103" s="103"/>
      <c r="J103" s="88"/>
      <c r="K103" s="88"/>
      <c r="L103" s="88"/>
      <c r="M103" s="88"/>
      <c r="N103" s="92"/>
      <c r="O103" s="88"/>
      <c r="P103" s="104"/>
    </row>
    <row r="104" spans="1:16">
      <c r="A104" s="113"/>
      <c r="B104" s="114"/>
      <c r="C104" s="87"/>
      <c r="D104" s="87"/>
      <c r="E104" s="87"/>
      <c r="F104" s="88"/>
      <c r="G104" s="88"/>
      <c r="H104" s="87"/>
      <c r="I104" s="103"/>
      <c r="J104" s="88"/>
      <c r="K104" s="88"/>
      <c r="L104" s="88"/>
      <c r="M104" s="88"/>
      <c r="N104" s="92"/>
      <c r="O104" s="88"/>
      <c r="P104" s="104"/>
    </row>
    <row r="105" spans="1:16">
      <c r="A105" s="113"/>
      <c r="B105" s="114"/>
      <c r="C105" s="87"/>
      <c r="D105" s="87"/>
      <c r="E105" s="87"/>
      <c r="F105" s="88"/>
      <c r="G105" s="88"/>
      <c r="H105" s="87"/>
      <c r="I105" s="103"/>
      <c r="J105" s="88"/>
      <c r="K105" s="88"/>
      <c r="L105" s="88"/>
      <c r="M105" s="88"/>
      <c r="N105" s="92"/>
      <c r="O105" s="88"/>
      <c r="P105" s="104"/>
    </row>
    <row r="106" spans="1:16">
      <c r="A106" s="113"/>
      <c r="B106" s="114"/>
      <c r="C106" s="87"/>
      <c r="D106" s="87"/>
      <c r="E106" s="87"/>
      <c r="F106" s="88"/>
      <c r="G106" s="88"/>
      <c r="H106" s="87"/>
      <c r="I106" s="103"/>
      <c r="J106" s="88"/>
      <c r="K106" s="88"/>
      <c r="L106" s="88"/>
      <c r="M106" s="88"/>
      <c r="N106" s="92"/>
      <c r="O106" s="88"/>
      <c r="P106" s="104"/>
    </row>
    <row r="107" spans="1:16">
      <c r="A107" s="113"/>
      <c r="B107" s="114"/>
      <c r="C107" s="87"/>
      <c r="D107" s="87"/>
      <c r="E107" s="87"/>
      <c r="F107" s="88"/>
      <c r="G107" s="88"/>
      <c r="H107" s="87"/>
      <c r="I107" s="103"/>
      <c r="J107" s="88"/>
      <c r="K107" s="88"/>
      <c r="L107" s="88"/>
      <c r="M107" s="88"/>
      <c r="N107" s="92"/>
      <c r="O107" s="88"/>
      <c r="P107" s="104"/>
    </row>
    <row r="108" spans="1:16">
      <c r="A108" s="113"/>
      <c r="B108" s="114"/>
      <c r="C108" s="87"/>
      <c r="D108" s="87"/>
      <c r="E108" s="87"/>
      <c r="F108" s="88"/>
      <c r="G108" s="88"/>
      <c r="H108" s="87"/>
      <c r="I108" s="103"/>
      <c r="J108" s="88"/>
      <c r="K108" s="88"/>
      <c r="L108" s="88"/>
      <c r="M108" s="88"/>
      <c r="N108" s="92"/>
      <c r="O108" s="88"/>
      <c r="P108" s="104"/>
    </row>
    <row r="109" spans="1:16">
      <c r="A109" s="113"/>
      <c r="B109" s="114"/>
      <c r="C109" s="87"/>
      <c r="D109" s="87"/>
      <c r="E109" s="87"/>
      <c r="F109" s="88"/>
      <c r="G109" s="88"/>
      <c r="H109" s="87"/>
      <c r="I109" s="103"/>
      <c r="J109" s="88"/>
      <c r="K109" s="88"/>
      <c r="L109" s="88"/>
      <c r="M109" s="88"/>
      <c r="N109" s="92"/>
      <c r="O109" s="88"/>
      <c r="P109" s="104"/>
    </row>
    <row r="110" spans="1:16">
      <c r="A110" s="113"/>
      <c r="B110" s="114"/>
      <c r="C110" s="87"/>
      <c r="D110" s="87"/>
      <c r="E110" s="87"/>
      <c r="F110" s="88"/>
      <c r="G110" s="88"/>
      <c r="H110" s="87"/>
      <c r="I110" s="103"/>
      <c r="J110" s="88"/>
      <c r="K110" s="88"/>
      <c r="L110" s="88"/>
      <c r="M110" s="88"/>
      <c r="N110" s="92"/>
      <c r="O110" s="88"/>
      <c r="P110" s="104"/>
    </row>
    <row r="111" spans="1:16">
      <c r="A111" s="113"/>
      <c r="B111" s="114"/>
      <c r="C111" s="87"/>
      <c r="D111" s="87"/>
      <c r="E111" s="87"/>
      <c r="F111" s="88"/>
      <c r="G111" s="88"/>
      <c r="H111" s="87"/>
      <c r="I111" s="103"/>
      <c r="J111" s="88"/>
      <c r="K111" s="88"/>
      <c r="L111" s="88"/>
      <c r="M111" s="88"/>
      <c r="N111" s="92"/>
      <c r="O111" s="88"/>
      <c r="P111" s="104"/>
    </row>
    <row r="112" spans="1:16">
      <c r="A112" s="113"/>
      <c r="B112" s="114"/>
      <c r="C112" s="87"/>
      <c r="D112" s="87"/>
      <c r="E112" s="87"/>
      <c r="F112" s="88"/>
      <c r="G112" s="88"/>
      <c r="H112" s="87"/>
      <c r="I112" s="103"/>
      <c r="J112" s="88"/>
      <c r="K112" s="88"/>
      <c r="L112" s="88"/>
      <c r="M112" s="88"/>
      <c r="N112" s="92"/>
      <c r="O112" s="88"/>
      <c r="P112" s="104"/>
    </row>
    <row r="113" spans="1:16">
      <c r="A113" s="113"/>
      <c r="B113" s="114"/>
      <c r="C113" s="87"/>
      <c r="D113" s="87"/>
      <c r="E113" s="87"/>
      <c r="F113" s="88"/>
      <c r="G113" s="88"/>
      <c r="H113" s="87"/>
      <c r="I113" s="103"/>
      <c r="J113" s="88"/>
      <c r="K113" s="88"/>
      <c r="L113" s="88"/>
      <c r="M113" s="88"/>
      <c r="N113" s="92"/>
      <c r="O113" s="88"/>
      <c r="P113" s="104"/>
    </row>
    <row r="114" spans="1:16">
      <c r="A114" s="113"/>
      <c r="B114" s="114"/>
      <c r="C114" s="87"/>
      <c r="D114" s="87"/>
      <c r="E114" s="87"/>
      <c r="F114" s="88"/>
      <c r="G114" s="88"/>
      <c r="H114" s="87"/>
      <c r="I114" s="103"/>
      <c r="J114" s="88"/>
      <c r="K114" s="88"/>
      <c r="L114" s="88"/>
      <c r="M114" s="88"/>
      <c r="N114" s="92"/>
      <c r="O114" s="88"/>
      <c r="P114" s="104"/>
    </row>
    <row r="115" spans="1:16">
      <c r="A115" s="113"/>
      <c r="B115" s="114"/>
      <c r="C115" s="87"/>
      <c r="D115" s="87"/>
      <c r="E115" s="87"/>
      <c r="F115" s="88"/>
      <c r="G115" s="88"/>
      <c r="H115" s="87"/>
      <c r="I115" s="103"/>
      <c r="J115" s="88"/>
      <c r="K115" s="88"/>
      <c r="L115" s="88"/>
      <c r="M115" s="88"/>
      <c r="N115" s="92"/>
      <c r="O115" s="88"/>
      <c r="P115" s="104"/>
    </row>
    <row r="116" spans="1:16">
      <c r="A116" s="113"/>
      <c r="B116" s="114"/>
      <c r="C116" s="87"/>
      <c r="D116" s="87"/>
      <c r="E116" s="87"/>
      <c r="F116" s="88"/>
      <c r="G116" s="88"/>
      <c r="H116" s="87"/>
      <c r="I116" s="103"/>
      <c r="J116" s="88"/>
      <c r="K116" s="88"/>
      <c r="L116" s="88"/>
      <c r="M116" s="88"/>
      <c r="N116" s="92"/>
      <c r="O116" s="88"/>
      <c r="P116" s="104"/>
    </row>
    <row r="117" spans="1:16">
      <c r="A117" s="113"/>
      <c r="B117" s="114"/>
      <c r="C117" s="87"/>
      <c r="D117" s="87"/>
      <c r="E117" s="87"/>
      <c r="F117" s="88"/>
      <c r="G117" s="88"/>
      <c r="H117" s="87"/>
      <c r="I117" s="103"/>
      <c r="J117" s="88"/>
      <c r="K117" s="88"/>
      <c r="L117" s="88"/>
      <c r="M117" s="88"/>
      <c r="N117" s="92"/>
      <c r="O117" s="88"/>
      <c r="P117" s="104"/>
    </row>
    <row r="118" spans="1:16">
      <c r="A118" s="113"/>
      <c r="B118" s="114"/>
      <c r="C118" s="87"/>
      <c r="D118" s="87"/>
      <c r="E118" s="87"/>
      <c r="F118" s="88"/>
      <c r="G118" s="88"/>
      <c r="H118" s="87"/>
      <c r="I118" s="103"/>
      <c r="J118" s="88"/>
      <c r="K118" s="88"/>
      <c r="L118" s="88"/>
      <c r="M118" s="88"/>
      <c r="N118" s="92"/>
      <c r="O118" s="88"/>
      <c r="P118" s="104"/>
    </row>
    <row r="119" spans="1:16">
      <c r="A119" s="113"/>
      <c r="B119" s="114"/>
      <c r="C119" s="87"/>
      <c r="D119" s="87"/>
      <c r="E119" s="87"/>
      <c r="F119" s="88"/>
      <c r="G119" s="88"/>
      <c r="H119" s="87"/>
      <c r="I119" s="103"/>
      <c r="J119" s="88"/>
      <c r="K119" s="88"/>
      <c r="L119" s="88"/>
      <c r="M119" s="88"/>
      <c r="N119" s="92"/>
      <c r="O119" s="88"/>
      <c r="P119" s="104"/>
    </row>
    <row r="120" spans="1:16">
      <c r="A120" s="113"/>
      <c r="B120" s="114"/>
      <c r="C120" s="87"/>
      <c r="D120" s="87"/>
      <c r="E120" s="87"/>
      <c r="F120" s="88"/>
      <c r="G120" s="88"/>
      <c r="H120" s="87"/>
      <c r="I120" s="103"/>
      <c r="J120" s="88"/>
      <c r="K120" s="88"/>
      <c r="L120" s="88"/>
      <c r="M120" s="88"/>
      <c r="N120" s="92"/>
      <c r="O120" s="88"/>
      <c r="P120" s="104"/>
    </row>
    <row r="121" spans="1:16">
      <c r="A121" s="113"/>
      <c r="B121" s="114"/>
      <c r="C121" s="87"/>
      <c r="D121" s="87"/>
      <c r="E121" s="87"/>
      <c r="F121" s="88"/>
      <c r="G121" s="88"/>
      <c r="H121" s="87"/>
      <c r="I121" s="103"/>
      <c r="J121" s="88"/>
      <c r="K121" s="88"/>
      <c r="L121" s="88"/>
      <c r="M121" s="88"/>
      <c r="N121" s="92"/>
      <c r="O121" s="88"/>
      <c r="P121" s="104"/>
    </row>
    <row r="122" spans="1:16">
      <c r="A122" s="113"/>
      <c r="B122" s="114"/>
      <c r="C122" s="87"/>
      <c r="D122" s="87"/>
      <c r="E122" s="87"/>
      <c r="F122" s="88"/>
      <c r="G122" s="88"/>
      <c r="H122" s="87"/>
      <c r="I122" s="103"/>
      <c r="J122" s="88"/>
      <c r="K122" s="88"/>
      <c r="L122" s="88"/>
      <c r="M122" s="88"/>
      <c r="N122" s="92"/>
      <c r="O122" s="88"/>
      <c r="P122" s="104"/>
    </row>
    <row r="123" spans="1:16">
      <c r="A123" s="113"/>
      <c r="B123" s="114"/>
      <c r="C123" s="87"/>
      <c r="D123" s="87"/>
      <c r="E123" s="87"/>
      <c r="F123" s="88"/>
      <c r="G123" s="88"/>
      <c r="H123" s="87"/>
      <c r="I123" s="103"/>
      <c r="J123" s="88"/>
      <c r="K123" s="88"/>
      <c r="L123" s="88"/>
      <c r="M123" s="88"/>
      <c r="N123" s="92"/>
      <c r="O123" s="88"/>
      <c r="P123" s="104"/>
    </row>
    <row r="124" spans="1:16">
      <c r="A124" s="113"/>
      <c r="B124" s="114"/>
      <c r="C124" s="87"/>
      <c r="D124" s="87"/>
      <c r="E124" s="87"/>
      <c r="F124" s="88"/>
      <c r="G124" s="88"/>
      <c r="H124" s="87"/>
      <c r="I124" s="103"/>
      <c r="J124" s="88"/>
      <c r="K124" s="88"/>
      <c r="L124" s="88"/>
      <c r="M124" s="88"/>
      <c r="N124" s="92"/>
      <c r="O124" s="88"/>
      <c r="P124" s="104"/>
    </row>
    <row r="125" spans="1:16">
      <c r="A125" s="113"/>
      <c r="B125" s="114"/>
      <c r="C125" s="87"/>
      <c r="D125" s="87"/>
      <c r="E125" s="87"/>
      <c r="F125" s="88"/>
      <c r="G125" s="88"/>
      <c r="H125" s="87"/>
      <c r="I125" s="103"/>
      <c r="J125" s="88"/>
      <c r="K125" s="88"/>
      <c r="L125" s="88"/>
      <c r="M125" s="88"/>
      <c r="N125" s="92"/>
      <c r="O125" s="88"/>
      <c r="P125" s="104"/>
    </row>
    <row r="126" spans="1:16">
      <c r="A126" s="113"/>
      <c r="B126" s="114"/>
      <c r="C126" s="87"/>
      <c r="D126" s="87"/>
      <c r="E126" s="87"/>
      <c r="F126" s="88"/>
      <c r="G126" s="88"/>
      <c r="H126" s="87"/>
      <c r="I126" s="103"/>
      <c r="J126" s="88"/>
      <c r="K126" s="88"/>
      <c r="L126" s="88"/>
      <c r="M126" s="88"/>
      <c r="N126" s="92"/>
      <c r="O126" s="88"/>
      <c r="P126" s="104"/>
    </row>
    <row r="127" spans="1:16">
      <c r="A127" s="113"/>
      <c r="B127" s="114"/>
      <c r="C127" s="87"/>
      <c r="D127" s="87"/>
      <c r="E127" s="87"/>
      <c r="F127" s="88"/>
      <c r="G127" s="88"/>
      <c r="H127" s="87"/>
      <c r="I127" s="103"/>
      <c r="J127" s="88"/>
      <c r="K127" s="88"/>
      <c r="L127" s="88"/>
      <c r="M127" s="88"/>
      <c r="N127" s="92"/>
      <c r="O127" s="88"/>
      <c r="P127" s="104"/>
    </row>
    <row r="128" spans="1:16">
      <c r="A128" s="113"/>
      <c r="B128" s="114"/>
      <c r="C128" s="87"/>
      <c r="D128" s="87"/>
      <c r="E128" s="87"/>
      <c r="F128" s="88"/>
      <c r="G128" s="88"/>
      <c r="H128" s="87"/>
      <c r="I128" s="103"/>
      <c r="J128" s="88"/>
      <c r="K128" s="88"/>
      <c r="L128" s="88"/>
      <c r="M128" s="88"/>
      <c r="N128" s="92"/>
      <c r="O128" s="88"/>
      <c r="P128" s="104"/>
    </row>
    <row r="129" spans="1:16">
      <c r="A129" s="113"/>
      <c r="B129" s="114"/>
      <c r="C129" s="87"/>
      <c r="D129" s="87"/>
      <c r="E129" s="87"/>
      <c r="F129" s="88"/>
      <c r="G129" s="88"/>
      <c r="H129" s="87"/>
      <c r="I129" s="103"/>
      <c r="J129" s="88"/>
      <c r="K129" s="88"/>
      <c r="L129" s="88"/>
      <c r="M129" s="88"/>
      <c r="N129" s="92"/>
      <c r="O129" s="88"/>
      <c r="P129" s="104"/>
    </row>
    <row r="130" spans="1:16">
      <c r="A130" s="113"/>
      <c r="B130" s="114"/>
      <c r="C130" s="87"/>
      <c r="D130" s="87"/>
      <c r="E130" s="87"/>
      <c r="F130" s="88"/>
      <c r="G130" s="88"/>
      <c r="H130" s="87"/>
      <c r="I130" s="103"/>
      <c r="J130" s="88"/>
      <c r="K130" s="88"/>
      <c r="L130" s="88"/>
      <c r="M130" s="88"/>
      <c r="N130" s="92"/>
      <c r="O130" s="88"/>
      <c r="P130" s="104"/>
    </row>
    <row r="131" spans="1:16">
      <c r="A131" s="113"/>
      <c r="B131" s="114"/>
      <c r="C131" s="87"/>
      <c r="D131" s="87"/>
      <c r="E131" s="87"/>
      <c r="F131" s="88"/>
      <c r="G131" s="88"/>
      <c r="H131" s="87"/>
      <c r="I131" s="103"/>
      <c r="J131" s="88"/>
      <c r="K131" s="88"/>
      <c r="L131" s="88"/>
      <c r="M131" s="88"/>
      <c r="N131" s="92"/>
      <c r="O131" s="88"/>
      <c r="P131" s="104"/>
    </row>
    <row r="132" spans="1:16">
      <c r="A132" s="113"/>
      <c r="B132" s="114"/>
      <c r="C132" s="87"/>
      <c r="D132" s="87"/>
      <c r="E132" s="87"/>
      <c r="F132" s="88"/>
      <c r="G132" s="88"/>
      <c r="H132" s="87"/>
      <c r="I132" s="103"/>
      <c r="J132" s="88"/>
      <c r="K132" s="88"/>
      <c r="L132" s="88"/>
      <c r="M132" s="88"/>
      <c r="N132" s="92"/>
      <c r="O132" s="88"/>
      <c r="P132" s="104"/>
    </row>
    <row r="133" spans="1:16">
      <c r="A133" s="113"/>
      <c r="B133" s="114"/>
      <c r="C133" s="87"/>
      <c r="D133" s="87"/>
      <c r="E133" s="87"/>
      <c r="F133" s="88"/>
      <c r="G133" s="88"/>
      <c r="H133" s="87"/>
      <c r="I133" s="103"/>
      <c r="J133" s="88"/>
      <c r="K133" s="88"/>
      <c r="L133" s="88"/>
      <c r="M133" s="88"/>
      <c r="N133" s="92"/>
      <c r="O133" s="88"/>
      <c r="P133" s="104"/>
    </row>
    <row r="134" spans="1:16">
      <c r="A134" s="113"/>
      <c r="B134" s="114"/>
      <c r="C134" s="87"/>
      <c r="D134" s="87"/>
      <c r="E134" s="87"/>
      <c r="F134" s="88"/>
      <c r="G134" s="88"/>
      <c r="H134" s="87"/>
      <c r="I134" s="103"/>
      <c r="J134" s="88"/>
      <c r="K134" s="88"/>
      <c r="L134" s="88"/>
      <c r="M134" s="88"/>
      <c r="N134" s="92"/>
      <c r="O134" s="88"/>
      <c r="P134" s="104"/>
    </row>
    <row r="135" spans="1:16">
      <c r="A135" s="113"/>
      <c r="B135" s="114"/>
      <c r="C135" s="87"/>
      <c r="D135" s="87"/>
      <c r="E135" s="87"/>
      <c r="F135" s="88"/>
      <c r="G135" s="88"/>
      <c r="H135" s="87"/>
      <c r="I135" s="103"/>
      <c r="J135" s="88"/>
      <c r="K135" s="88"/>
      <c r="L135" s="88"/>
      <c r="M135" s="88"/>
      <c r="N135" s="92"/>
      <c r="O135" s="88"/>
      <c r="P135" s="104"/>
    </row>
    <row r="136" spans="1:16">
      <c r="A136" s="113"/>
      <c r="B136" s="114"/>
      <c r="C136" s="87"/>
      <c r="D136" s="87"/>
      <c r="E136" s="87"/>
      <c r="F136" s="88"/>
      <c r="G136" s="88"/>
      <c r="H136" s="87"/>
      <c r="I136" s="103"/>
      <c r="J136" s="88"/>
      <c r="K136" s="88"/>
      <c r="L136" s="88"/>
      <c r="M136" s="88"/>
      <c r="N136" s="92"/>
      <c r="O136" s="88"/>
      <c r="P136" s="104"/>
    </row>
    <row r="137" spans="1:16">
      <c r="A137" s="113"/>
      <c r="B137" s="114"/>
      <c r="C137" s="87"/>
      <c r="D137" s="87"/>
      <c r="E137" s="87"/>
      <c r="F137" s="88"/>
      <c r="G137" s="88"/>
      <c r="H137" s="87"/>
      <c r="I137" s="103"/>
      <c r="J137" s="88"/>
      <c r="K137" s="88"/>
      <c r="L137" s="88"/>
      <c r="M137" s="88"/>
      <c r="N137" s="92"/>
      <c r="O137" s="88"/>
      <c r="P137" s="104"/>
    </row>
    <row r="138" spans="1:16">
      <c r="A138" s="113"/>
      <c r="B138" s="114"/>
      <c r="C138" s="87"/>
      <c r="D138" s="87"/>
      <c r="E138" s="87"/>
      <c r="F138" s="88"/>
      <c r="G138" s="88"/>
      <c r="H138" s="87"/>
      <c r="I138" s="103"/>
      <c r="J138" s="88"/>
      <c r="K138" s="88"/>
      <c r="L138" s="88"/>
      <c r="M138" s="88"/>
      <c r="N138" s="92"/>
      <c r="O138" s="88"/>
      <c r="P138" s="104"/>
    </row>
    <row r="139" spans="1:16">
      <c r="A139" s="113"/>
      <c r="B139" s="114"/>
      <c r="C139" s="87"/>
      <c r="D139" s="87"/>
      <c r="E139" s="87"/>
      <c r="F139" s="88"/>
      <c r="G139" s="88"/>
      <c r="H139" s="87"/>
      <c r="I139" s="103"/>
      <c r="J139" s="88"/>
      <c r="K139" s="88"/>
      <c r="L139" s="88"/>
      <c r="M139" s="88"/>
      <c r="N139" s="92"/>
      <c r="O139" s="88"/>
      <c r="P139" s="104"/>
    </row>
    <row r="140" spans="1:16">
      <c r="A140" s="113"/>
      <c r="B140" s="114"/>
      <c r="C140" s="87"/>
      <c r="D140" s="87"/>
      <c r="E140" s="87"/>
      <c r="F140" s="88"/>
      <c r="G140" s="88"/>
      <c r="H140" s="87"/>
      <c r="I140" s="103"/>
      <c r="J140" s="88"/>
      <c r="K140" s="88"/>
      <c r="L140" s="88"/>
      <c r="M140" s="88"/>
      <c r="N140" s="92"/>
      <c r="O140" s="88"/>
      <c r="P140" s="104"/>
    </row>
    <row r="141" spans="1:16">
      <c r="A141" s="113"/>
      <c r="B141" s="114"/>
      <c r="C141" s="87"/>
      <c r="D141" s="87"/>
      <c r="E141" s="87"/>
      <c r="F141" s="88"/>
      <c r="G141" s="88"/>
      <c r="H141" s="87"/>
      <c r="I141" s="103"/>
      <c r="J141" s="88"/>
      <c r="K141" s="88"/>
      <c r="L141" s="88"/>
      <c r="M141" s="88"/>
      <c r="N141" s="92"/>
      <c r="O141" s="88"/>
      <c r="P141" s="104"/>
    </row>
    <row r="142" spans="1:16">
      <c r="A142" s="113"/>
      <c r="B142" s="114"/>
      <c r="C142" s="87"/>
      <c r="D142" s="87"/>
      <c r="E142" s="87"/>
      <c r="F142" s="88"/>
      <c r="G142" s="88"/>
      <c r="H142" s="87"/>
      <c r="I142" s="103"/>
      <c r="J142" s="88"/>
      <c r="K142" s="88"/>
      <c r="L142" s="88"/>
      <c r="M142" s="88"/>
      <c r="N142" s="92"/>
      <c r="O142" s="88"/>
      <c r="P142" s="104"/>
    </row>
    <row r="143" spans="1:16">
      <c r="A143" s="113"/>
      <c r="B143" s="114"/>
      <c r="C143" s="87"/>
      <c r="D143" s="87"/>
      <c r="E143" s="87"/>
      <c r="F143" s="88"/>
      <c r="G143" s="88"/>
      <c r="H143" s="87"/>
      <c r="I143" s="103"/>
      <c r="J143" s="88"/>
      <c r="K143" s="88"/>
      <c r="L143" s="88"/>
      <c r="M143" s="88"/>
      <c r="N143" s="92"/>
      <c r="O143" s="88"/>
      <c r="P143" s="104"/>
    </row>
    <row r="144" spans="1:16">
      <c r="A144" s="113"/>
      <c r="B144" s="114"/>
      <c r="C144" s="87"/>
      <c r="D144" s="87"/>
      <c r="E144" s="87"/>
      <c r="F144" s="88"/>
      <c r="G144" s="88"/>
      <c r="H144" s="87"/>
      <c r="I144" s="103"/>
      <c r="J144" s="88"/>
      <c r="K144" s="88"/>
      <c r="L144" s="88"/>
      <c r="M144" s="88"/>
      <c r="N144" s="92"/>
      <c r="O144" s="88"/>
      <c r="P144" s="104"/>
    </row>
    <row r="145" spans="1:16">
      <c r="A145" s="113"/>
      <c r="B145" s="114"/>
      <c r="C145" s="87"/>
      <c r="D145" s="87"/>
      <c r="E145" s="87"/>
      <c r="F145" s="88"/>
      <c r="G145" s="88"/>
      <c r="H145" s="87"/>
      <c r="I145" s="103"/>
      <c r="J145" s="88"/>
      <c r="K145" s="88"/>
      <c r="L145" s="88"/>
      <c r="M145" s="88"/>
      <c r="N145" s="92"/>
      <c r="O145" s="88"/>
      <c r="P145" s="104"/>
    </row>
    <row r="146" spans="1:16">
      <c r="A146" s="113"/>
      <c r="B146" s="114"/>
      <c r="C146" s="87"/>
      <c r="D146" s="87"/>
      <c r="E146" s="87"/>
      <c r="F146" s="88"/>
      <c r="G146" s="88"/>
      <c r="H146" s="87"/>
      <c r="I146" s="103"/>
      <c r="J146" s="88"/>
      <c r="K146" s="88"/>
      <c r="L146" s="88"/>
      <c r="M146" s="88"/>
      <c r="N146" s="92"/>
      <c r="O146" s="88"/>
      <c r="P146" s="104"/>
    </row>
    <row r="147" spans="1:16">
      <c r="A147" s="113"/>
      <c r="B147" s="114"/>
      <c r="C147" s="87"/>
      <c r="D147" s="87"/>
      <c r="E147" s="87"/>
      <c r="F147" s="88"/>
      <c r="G147" s="88"/>
      <c r="H147" s="87"/>
      <c r="I147" s="103"/>
      <c r="J147" s="88"/>
      <c r="K147" s="88"/>
      <c r="L147" s="88"/>
      <c r="M147" s="88"/>
      <c r="N147" s="92"/>
      <c r="O147" s="88"/>
      <c r="P147" s="104"/>
    </row>
    <row r="148" spans="1:16">
      <c r="A148" s="113"/>
      <c r="B148" s="114"/>
      <c r="C148" s="87"/>
      <c r="D148" s="87"/>
      <c r="E148" s="87"/>
      <c r="F148" s="88"/>
      <c r="G148" s="88"/>
      <c r="H148" s="87"/>
      <c r="I148" s="103"/>
      <c r="J148" s="88"/>
      <c r="K148" s="88"/>
      <c r="L148" s="88"/>
      <c r="M148" s="88"/>
      <c r="N148" s="92"/>
      <c r="O148" s="88"/>
      <c r="P148" s="104"/>
    </row>
    <row r="149" spans="1:16">
      <c r="A149" s="113"/>
      <c r="B149" s="114"/>
      <c r="C149" s="87"/>
      <c r="D149" s="87"/>
      <c r="E149" s="87"/>
      <c r="F149" s="88"/>
      <c r="G149" s="88"/>
      <c r="H149" s="87"/>
      <c r="I149" s="103"/>
      <c r="J149" s="88"/>
      <c r="K149" s="88"/>
      <c r="L149" s="88"/>
      <c r="M149" s="88"/>
      <c r="N149" s="92"/>
      <c r="O149" s="88"/>
      <c r="P149" s="104"/>
    </row>
    <row r="150" spans="1:16">
      <c r="A150" s="113"/>
      <c r="B150" s="114"/>
      <c r="C150" s="87"/>
      <c r="D150" s="87"/>
      <c r="E150" s="87"/>
      <c r="F150" s="88"/>
      <c r="G150" s="88"/>
      <c r="H150" s="87"/>
      <c r="I150" s="103"/>
      <c r="J150" s="88"/>
      <c r="K150" s="88"/>
      <c r="L150" s="88"/>
      <c r="M150" s="88"/>
      <c r="N150" s="92"/>
      <c r="O150" s="88"/>
      <c r="P150" s="104"/>
    </row>
    <row r="151" spans="1:16">
      <c r="A151" s="113"/>
      <c r="B151" s="114"/>
      <c r="C151" s="87"/>
      <c r="D151" s="87"/>
      <c r="E151" s="87"/>
      <c r="F151" s="88"/>
      <c r="G151" s="88"/>
      <c r="H151" s="87"/>
      <c r="I151" s="103"/>
      <c r="J151" s="88"/>
      <c r="K151" s="88"/>
      <c r="L151" s="88"/>
      <c r="M151" s="88"/>
      <c r="N151" s="92"/>
      <c r="O151" s="88"/>
      <c r="P151" s="104"/>
    </row>
    <row r="152" spans="1:16">
      <c r="A152" s="113"/>
      <c r="B152" s="114"/>
      <c r="C152" s="87"/>
      <c r="D152" s="87"/>
      <c r="E152" s="87"/>
      <c r="F152" s="88"/>
      <c r="G152" s="88"/>
      <c r="H152" s="87"/>
      <c r="I152" s="103"/>
      <c r="J152" s="88"/>
      <c r="K152" s="88"/>
      <c r="L152" s="88"/>
      <c r="M152" s="88"/>
      <c r="N152" s="92"/>
      <c r="O152" s="88"/>
      <c r="P152" s="104"/>
    </row>
    <row r="153" spans="1:16">
      <c r="A153" s="113"/>
      <c r="B153" s="114"/>
      <c r="C153" s="87"/>
      <c r="D153" s="87"/>
      <c r="E153" s="87"/>
      <c r="F153" s="88"/>
      <c r="G153" s="88"/>
      <c r="H153" s="87"/>
      <c r="I153" s="103"/>
      <c r="J153" s="88"/>
      <c r="K153" s="88"/>
      <c r="L153" s="88"/>
      <c r="M153" s="88"/>
      <c r="N153" s="92"/>
      <c r="O153" s="88"/>
      <c r="P153" s="104"/>
    </row>
    <row r="154" spans="1:16">
      <c r="A154" s="113"/>
      <c r="B154" s="114"/>
      <c r="C154" s="87"/>
      <c r="D154" s="87"/>
      <c r="E154" s="87"/>
      <c r="F154" s="88"/>
      <c r="G154" s="88"/>
      <c r="H154" s="87"/>
      <c r="I154" s="103"/>
      <c r="J154" s="88"/>
      <c r="K154" s="88"/>
      <c r="L154" s="88"/>
      <c r="M154" s="88"/>
      <c r="N154" s="92"/>
      <c r="O154" s="88"/>
      <c r="P154" s="104"/>
    </row>
    <row r="155" spans="1:16">
      <c r="A155" s="113"/>
      <c r="B155" s="114"/>
      <c r="C155" s="87"/>
      <c r="D155" s="87"/>
      <c r="E155" s="87"/>
      <c r="F155" s="88"/>
      <c r="G155" s="88"/>
      <c r="H155" s="87"/>
      <c r="I155" s="103"/>
      <c r="J155" s="88"/>
      <c r="K155" s="88"/>
      <c r="L155" s="88"/>
      <c r="M155" s="88"/>
      <c r="N155" s="92"/>
      <c r="O155" s="88"/>
      <c r="P155" s="104"/>
    </row>
    <row r="156" spans="1:16">
      <c r="A156" s="113"/>
      <c r="B156" s="114"/>
      <c r="C156" s="87"/>
      <c r="D156" s="87"/>
      <c r="E156" s="87"/>
      <c r="F156" s="88"/>
      <c r="G156" s="88"/>
      <c r="H156" s="87"/>
      <c r="I156" s="103"/>
      <c r="J156" s="88"/>
      <c r="K156" s="88"/>
      <c r="L156" s="88"/>
      <c r="M156" s="88"/>
      <c r="N156" s="92"/>
      <c r="O156" s="88"/>
      <c r="P156" s="104"/>
    </row>
    <row r="157" spans="1:16">
      <c r="A157" s="113"/>
      <c r="B157" s="114"/>
      <c r="C157" s="87"/>
      <c r="D157" s="87"/>
      <c r="E157" s="87"/>
      <c r="F157" s="88"/>
      <c r="G157" s="88"/>
      <c r="H157" s="87"/>
      <c r="I157" s="103"/>
      <c r="J157" s="88"/>
      <c r="K157" s="88"/>
      <c r="L157" s="88"/>
      <c r="M157" s="88"/>
      <c r="N157" s="92"/>
      <c r="O157" s="88"/>
      <c r="P157" s="104"/>
    </row>
    <row r="158" spans="1:16">
      <c r="A158" s="113"/>
      <c r="B158" s="114"/>
      <c r="C158" s="87"/>
      <c r="D158" s="87"/>
      <c r="E158" s="87"/>
      <c r="F158" s="88"/>
      <c r="G158" s="88"/>
      <c r="H158" s="87"/>
      <c r="I158" s="103"/>
      <c r="J158" s="88"/>
      <c r="K158" s="88"/>
      <c r="L158" s="88"/>
      <c r="M158" s="88"/>
      <c r="N158" s="92"/>
      <c r="O158" s="88"/>
      <c r="P158" s="104"/>
    </row>
    <row r="159" spans="1:16">
      <c r="A159" s="113"/>
      <c r="B159" s="114"/>
      <c r="C159" s="87"/>
      <c r="D159" s="87"/>
      <c r="E159" s="87"/>
      <c r="F159" s="88"/>
      <c r="G159" s="88"/>
      <c r="H159" s="87"/>
      <c r="I159" s="103"/>
      <c r="J159" s="88"/>
      <c r="K159" s="88"/>
      <c r="L159" s="88"/>
      <c r="M159" s="88"/>
      <c r="N159" s="92"/>
      <c r="O159" s="88"/>
      <c r="P159" s="104"/>
    </row>
    <row r="160" spans="1:16">
      <c r="A160" s="113"/>
      <c r="B160" s="114"/>
      <c r="C160" s="87"/>
      <c r="D160" s="87"/>
      <c r="E160" s="87"/>
      <c r="F160" s="88"/>
      <c r="G160" s="88"/>
      <c r="H160" s="87"/>
      <c r="I160" s="103"/>
      <c r="J160" s="88"/>
      <c r="K160" s="88"/>
      <c r="L160" s="88"/>
      <c r="M160" s="88"/>
      <c r="N160" s="92"/>
      <c r="O160" s="88"/>
      <c r="P160" s="104"/>
    </row>
    <row r="161" spans="1:16">
      <c r="A161" s="113"/>
      <c r="B161" s="114"/>
      <c r="C161" s="87"/>
      <c r="D161" s="87"/>
      <c r="E161" s="87"/>
      <c r="F161" s="88"/>
      <c r="G161" s="88"/>
      <c r="H161" s="87"/>
      <c r="I161" s="103"/>
      <c r="J161" s="88"/>
      <c r="K161" s="88"/>
      <c r="L161" s="88"/>
      <c r="M161" s="88"/>
      <c r="N161" s="92"/>
      <c r="O161" s="88"/>
      <c r="P161" s="104"/>
    </row>
    <row r="162" spans="1:16">
      <c r="A162" s="113"/>
      <c r="B162" s="114"/>
      <c r="C162" s="87"/>
      <c r="D162" s="87"/>
      <c r="E162" s="87"/>
      <c r="F162" s="88"/>
      <c r="G162" s="88"/>
      <c r="H162" s="87"/>
      <c r="I162" s="103"/>
      <c r="J162" s="88"/>
      <c r="K162" s="88"/>
      <c r="L162" s="88"/>
      <c r="M162" s="88"/>
      <c r="N162" s="92"/>
      <c r="O162" s="88"/>
      <c r="P162" s="104"/>
    </row>
    <row r="163" spans="1:16">
      <c r="A163" s="113"/>
      <c r="B163" s="114"/>
      <c r="C163" s="87"/>
      <c r="D163" s="87"/>
      <c r="E163" s="87"/>
      <c r="F163" s="88"/>
      <c r="G163" s="88"/>
      <c r="H163" s="87"/>
      <c r="I163" s="103"/>
      <c r="J163" s="88"/>
      <c r="K163" s="88"/>
      <c r="L163" s="88"/>
      <c r="M163" s="88"/>
      <c r="N163" s="92"/>
      <c r="O163" s="88"/>
      <c r="P163" s="104"/>
    </row>
    <row r="164" spans="1:16">
      <c r="A164" s="113"/>
      <c r="B164" s="114"/>
      <c r="C164" s="87"/>
      <c r="D164" s="87"/>
      <c r="E164" s="87"/>
      <c r="F164" s="88"/>
      <c r="G164" s="88"/>
      <c r="H164" s="87"/>
      <c r="I164" s="103"/>
      <c r="J164" s="88"/>
      <c r="K164" s="88"/>
      <c r="L164" s="88"/>
      <c r="M164" s="88"/>
      <c r="N164" s="92"/>
      <c r="O164" s="88"/>
      <c r="P164" s="104"/>
    </row>
    <row r="165" spans="1:16">
      <c r="A165" s="113"/>
      <c r="B165" s="114"/>
      <c r="C165" s="87"/>
      <c r="D165" s="87"/>
      <c r="E165" s="87"/>
      <c r="F165" s="88"/>
      <c r="G165" s="88"/>
      <c r="H165" s="87"/>
      <c r="I165" s="103"/>
      <c r="J165" s="88"/>
      <c r="K165" s="88"/>
      <c r="L165" s="88"/>
      <c r="M165" s="88"/>
      <c r="N165" s="92"/>
      <c r="O165" s="88"/>
      <c r="P165" s="104"/>
    </row>
    <row r="166" spans="1:16">
      <c r="A166" s="113"/>
      <c r="B166" s="114"/>
      <c r="C166" s="87"/>
      <c r="D166" s="87"/>
      <c r="E166" s="87"/>
      <c r="F166" s="88"/>
      <c r="G166" s="88"/>
      <c r="H166" s="87"/>
      <c r="I166" s="103"/>
      <c r="J166" s="88"/>
      <c r="K166" s="88"/>
      <c r="L166" s="88"/>
      <c r="M166" s="88"/>
      <c r="N166" s="92"/>
      <c r="O166" s="88"/>
      <c r="P166" s="104"/>
    </row>
    <row r="167" spans="1:16">
      <c r="A167" s="113"/>
      <c r="B167" s="114"/>
      <c r="C167" s="87"/>
      <c r="D167" s="87"/>
      <c r="E167" s="87"/>
      <c r="F167" s="88"/>
      <c r="G167" s="88"/>
      <c r="H167" s="87"/>
      <c r="I167" s="103"/>
      <c r="J167" s="88"/>
      <c r="K167" s="88"/>
      <c r="L167" s="88"/>
      <c r="M167" s="88"/>
      <c r="N167" s="92"/>
      <c r="O167" s="88"/>
      <c r="P167" s="104"/>
    </row>
    <row r="168" spans="1:16">
      <c r="A168" s="113"/>
      <c r="B168" s="114"/>
      <c r="C168" s="87"/>
      <c r="D168" s="87"/>
      <c r="E168" s="87"/>
      <c r="F168" s="88"/>
      <c r="G168" s="88"/>
      <c r="H168" s="87"/>
      <c r="I168" s="103"/>
      <c r="J168" s="88"/>
      <c r="K168" s="88"/>
      <c r="L168" s="88"/>
      <c r="M168" s="88"/>
      <c r="N168" s="92"/>
      <c r="O168" s="88"/>
      <c r="P168" s="104"/>
    </row>
    <row r="169" spans="1:16">
      <c r="A169" s="115"/>
      <c r="B169" s="116"/>
      <c r="C169" s="102"/>
      <c r="D169" s="102"/>
      <c r="E169" s="102"/>
      <c r="F169" s="117"/>
      <c r="G169" s="117"/>
      <c r="H169" s="102"/>
      <c r="I169" s="81"/>
      <c r="J169" s="117"/>
      <c r="K169" s="117"/>
      <c r="L169" s="117"/>
      <c r="M169" s="117"/>
      <c r="N169" s="118"/>
      <c r="O169" s="117"/>
      <c r="P169" s="119"/>
    </row>
  </sheetData>
  <phoneticPr fontId="12" type="noConversion"/>
  <conditionalFormatting sqref="N2:N169">
    <cfRule type="containsText" dxfId="25" priority="29" operator="containsText" text="cambiar">
      <formula>NOT(ISERROR(SEARCH("cambiar",N2)))</formula>
    </cfRule>
    <cfRule type="containsText" dxfId="24" priority="30" operator="containsText" text="mejorar">
      <formula>NOT(ISERROR(SEARCH("mejorar",N2)))</formula>
    </cfRule>
    <cfRule type="containsText" dxfId="23" priority="31" operator="containsText" text="Aceptada">
      <formula>NOT(ISERROR(SEARCH("Aceptada",N2)))</formula>
    </cfRule>
  </conditionalFormatting>
  <conditionalFormatting sqref="C2:D2">
    <cfRule type="containsText" dxfId="22" priority="5" operator="containsText" text="SI">
      <formula>NOT(ISERROR(SEARCH("SI",C2)))</formula>
    </cfRule>
  </conditionalFormatting>
  <conditionalFormatting sqref="C2:D169">
    <cfRule type="cellIs" dxfId="21" priority="61" operator="equal">
      <formula>#REF!</formula>
    </cfRule>
    <cfRule type="cellIs" dxfId="20" priority="62" operator="equal">
      <formula>#REF!</formula>
    </cfRule>
    <cfRule type="cellIs" dxfId="19" priority="63" operator="equal">
      <formula>"XX"</formula>
    </cfRule>
  </conditionalFormatting>
  <conditionalFormatting sqref="I2">
    <cfRule type="cellIs" dxfId="18" priority="64" operator="equal">
      <formula>#REF!</formula>
    </cfRule>
  </conditionalFormatting>
  <conditionalFormatting sqref="I2:I169">
    <cfRule type="cellIs" dxfId="17" priority="65" operator="equal">
      <formula>#REF!</formula>
    </cfRule>
    <cfRule type="cellIs" dxfId="16" priority="66" operator="equal">
      <formula>#REF!</formula>
    </cfRule>
  </conditionalFormatting>
  <dataValidations count="2">
    <dataValidation type="list" allowBlank="1" showInputMessage="1" showErrorMessage="1" sqref="O2:O20" xr:uid="{00000000-0002-0000-0200-000000000000}">
      <formula1>Directores</formula1>
    </dataValidation>
    <dataValidation type="list" allowBlank="1" showInputMessage="1" showErrorMessage="1" sqref="N2:N169" xr:uid="{00000000-0002-0000-0200-000001000000}">
      <formula1>Resultados</formula1>
    </dataValidation>
  </dataValidations>
  <pageMargins left="0.75" right="0.75" top="1" bottom="1" header="0.5" footer="0.5"/>
  <pageSetup paperSize="9" orientation="portrait" horizontalDpi="4294967292" verticalDpi="4294967292"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4000000}">
          <x14:formula1>
            <xm:f>DIRECTORES!$A$2:$A$12</xm:f>
          </x14:formula1>
          <xm:sqref>O2:O20</xm:sqref>
        </x14:dataValidation>
        <x14:dataValidation type="list" allowBlank="1" showInputMessage="1" showErrorMessage="1" xr:uid="{00000000-0002-0000-0200-000002000000}">
          <x14:formula1>
            <xm:f>VALIDACIONES!$A$2:$A$4</xm:f>
          </x14:formula1>
          <xm:sqref>I2:I169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F5C8-0702-AC4B-8386-757D17A96045}">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
  <sheetViews>
    <sheetView zoomScale="120" zoomScaleNormal="120" workbookViewId="0">
      <selection activeCell="D15" sqref="D15"/>
    </sheetView>
  </sheetViews>
  <sheetFormatPr baseColWidth="10" defaultColWidth="11.5" defaultRowHeight="15"/>
  <cols>
    <col min="1" max="1" width="19.33203125" customWidth="1"/>
    <col min="2" max="2" width="29.5" customWidth="1"/>
    <col min="3" max="3" width="18" customWidth="1"/>
    <col min="4" max="4" width="20" customWidth="1"/>
    <col min="5" max="5" width="12.5" customWidth="1"/>
  </cols>
  <sheetData>
    <row r="1" spans="1:14" ht="39" customHeight="1">
      <c r="A1" s="14" t="s">
        <v>125</v>
      </c>
      <c r="B1" s="14" t="s">
        <v>154</v>
      </c>
      <c r="C1" s="14" t="s">
        <v>155</v>
      </c>
      <c r="D1" s="57" t="s">
        <v>156</v>
      </c>
      <c r="E1" s="14" t="s">
        <v>11</v>
      </c>
    </row>
    <row r="2" spans="1:14" ht="16">
      <c r="A2" s="95" t="s">
        <v>29</v>
      </c>
      <c r="B2" s="48" t="s">
        <v>38</v>
      </c>
      <c r="C2" s="31"/>
      <c r="D2" s="12">
        <v>1</v>
      </c>
      <c r="E2" s="12">
        <f>COUNTIF(Propuestas[Director/a],A2)</f>
        <v>1</v>
      </c>
    </row>
    <row r="3" spans="1:14">
      <c r="A3" s="26" t="s">
        <v>30</v>
      </c>
      <c r="B3" s="49" t="s">
        <v>39</v>
      </c>
      <c r="C3" s="28"/>
      <c r="D3" s="12">
        <v>1</v>
      </c>
      <c r="E3" s="12">
        <f>COUNTIF(Propuestas[Director/a],A3)</f>
        <v>1</v>
      </c>
    </row>
    <row r="4" spans="1:14" ht="16">
      <c r="A4" s="26" t="s">
        <v>33</v>
      </c>
      <c r="B4" s="49" t="s">
        <v>42</v>
      </c>
      <c r="C4" s="47"/>
      <c r="D4" s="12">
        <v>2</v>
      </c>
      <c r="E4" s="12">
        <f>COUNTIF(Propuestas[Director/a],A4)</f>
        <v>2</v>
      </c>
    </row>
    <row r="5" spans="1:14" ht="16">
      <c r="A5" s="26" t="s">
        <v>25</v>
      </c>
      <c r="B5" s="97" t="s">
        <v>26</v>
      </c>
      <c r="C5" s="47"/>
      <c r="D5" s="12">
        <v>2</v>
      </c>
      <c r="E5" s="12">
        <f>COUNTIF(Propuestas[Director/a],A5)</f>
        <v>2</v>
      </c>
    </row>
    <row r="6" spans="1:14" ht="16">
      <c r="A6" s="26" t="s">
        <v>34</v>
      </c>
      <c r="B6" s="49" t="s">
        <v>43</v>
      </c>
      <c r="C6" s="35"/>
      <c r="D6" s="12">
        <v>3</v>
      </c>
      <c r="E6" s="12">
        <f>COUNTIF(Propuestas[Director/a],A6)</f>
        <v>2</v>
      </c>
    </row>
    <row r="7" spans="1:14" ht="16">
      <c r="A7" s="26" t="s">
        <v>35</v>
      </c>
      <c r="B7" s="49" t="s">
        <v>44</v>
      </c>
      <c r="C7" s="27"/>
      <c r="D7" s="12">
        <v>1</v>
      </c>
      <c r="E7" s="12">
        <f>COUNTIF(Propuestas[Director/a],A7)</f>
        <v>1</v>
      </c>
    </row>
    <row r="8" spans="1:14">
      <c r="A8" s="13" t="s">
        <v>31</v>
      </c>
      <c r="B8" s="48" t="s">
        <v>40</v>
      </c>
      <c r="C8" s="36"/>
      <c r="D8" s="12">
        <v>1</v>
      </c>
      <c r="E8" s="12">
        <f>COUNTIF(Propuestas[Director/a],A8)</f>
        <v>1</v>
      </c>
    </row>
    <row r="9" spans="1:14" ht="16">
      <c r="A9" s="26" t="s">
        <v>100</v>
      </c>
      <c r="B9" s="49" t="s">
        <v>101</v>
      </c>
      <c r="C9" s="30"/>
      <c r="D9" s="12">
        <v>3</v>
      </c>
      <c r="E9" s="12">
        <f>COUNTIF(Propuestas[Director/a],A9)</f>
        <v>3</v>
      </c>
    </row>
    <row r="10" spans="1:14" ht="16">
      <c r="A10" s="46" t="s">
        <v>32</v>
      </c>
      <c r="B10" s="49" t="s">
        <v>41</v>
      </c>
      <c r="C10" s="47"/>
      <c r="D10" s="12">
        <v>3</v>
      </c>
      <c r="E10" s="12">
        <f>COUNTIF(Propuestas[Director/a],A10)</f>
        <v>2</v>
      </c>
    </row>
    <row r="11" spans="1:14" ht="16">
      <c r="A11" s="96" t="s">
        <v>27</v>
      </c>
      <c r="B11" s="49" t="s">
        <v>36</v>
      </c>
      <c r="C11" s="98"/>
      <c r="D11" s="12">
        <v>3</v>
      </c>
      <c r="E11" s="12">
        <f>COUNTIF(Propuestas[Director/a],A11)</f>
        <v>3</v>
      </c>
    </row>
    <row r="12" spans="1:14" ht="16">
      <c r="A12" s="29" t="s">
        <v>28</v>
      </c>
      <c r="B12" s="49" t="s">
        <v>37</v>
      </c>
      <c r="C12" s="27"/>
      <c r="D12" s="12">
        <v>1</v>
      </c>
      <c r="E12" s="12">
        <f>COUNTIF(Propuestas[Director/a],A12)</f>
        <v>1</v>
      </c>
    </row>
    <row r="13" spans="1:14" ht="16" thickBot="1"/>
    <row r="14" spans="1:14" ht="16" thickBot="1">
      <c r="B14" s="1"/>
      <c r="C14" s="53" t="s">
        <v>4</v>
      </c>
      <c r="D14" s="51">
        <f>SUM(D2:D12)</f>
        <v>21</v>
      </c>
      <c r="E14" s="56">
        <f>SUM(E2:E12)</f>
        <v>19</v>
      </c>
      <c r="F14" s="51" t="s">
        <v>52</v>
      </c>
      <c r="G14" s="51"/>
      <c r="H14" s="50"/>
      <c r="I14" s="50"/>
      <c r="J14" s="50"/>
      <c r="K14" s="50"/>
      <c r="L14" s="50"/>
      <c r="M14" s="50"/>
      <c r="N14" s="50"/>
    </row>
    <row r="15" spans="1:14">
      <c r="B15" s="1"/>
      <c r="C15" s="54" t="s">
        <v>8</v>
      </c>
      <c r="D15" s="55" t="e">
        <f>ALUMNOS!#REF!</f>
        <v>#REF!</v>
      </c>
    </row>
  </sheetData>
  <conditionalFormatting sqref="E2:E12">
    <cfRule type="cellIs" dxfId="15" priority="4" operator="greaterThan">
      <formula>D2</formula>
    </cfRule>
  </conditionalFormatting>
  <hyperlinks>
    <hyperlink ref="B5" r:id="rId1" xr:uid="{00000000-0004-0000-0100-000000000000}"/>
    <hyperlink ref="B11" r:id="rId2" xr:uid="{00000000-0004-0000-0100-000001000000}"/>
    <hyperlink ref="B12" r:id="rId3" xr:uid="{00000000-0004-0000-0100-000002000000}"/>
    <hyperlink ref="B2" r:id="rId4" xr:uid="{00000000-0004-0000-0100-000003000000}"/>
    <hyperlink ref="B3" r:id="rId5" xr:uid="{00000000-0004-0000-0100-000004000000}"/>
    <hyperlink ref="B8" r:id="rId6" xr:uid="{00000000-0004-0000-0100-000005000000}"/>
    <hyperlink ref="B10" r:id="rId7" xr:uid="{00000000-0004-0000-0100-000006000000}"/>
    <hyperlink ref="B4" r:id="rId8" xr:uid="{00000000-0004-0000-0100-000007000000}"/>
    <hyperlink ref="B6" r:id="rId9" xr:uid="{00000000-0004-0000-0100-000008000000}"/>
    <hyperlink ref="B7" r:id="rId10" xr:uid="{00000000-0004-0000-0100-000009000000}"/>
    <hyperlink ref="B9" r:id="rId11" xr:uid="{00000000-0004-0000-0100-00000A000000}"/>
  </hyperlinks>
  <pageMargins left="0.75" right="0.75" top="1" bottom="1" header="0.5" footer="0.5"/>
  <pageSetup paperSize="9" orientation="portrait" horizontalDpi="4294967292" verticalDpi="4294967292"/>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2"/>
  <sheetViews>
    <sheetView zoomScale="130" zoomScaleNormal="130" zoomScalePageLayoutView="85" workbookViewId="0">
      <selection activeCell="A5" sqref="A5"/>
    </sheetView>
  </sheetViews>
  <sheetFormatPr baseColWidth="10" defaultColWidth="11.5" defaultRowHeight="15"/>
  <cols>
    <col min="1" max="1" width="51.33203125" customWidth="1"/>
    <col min="2" max="2" width="20.6640625" customWidth="1"/>
    <col min="3" max="3" width="37.5" style="7" customWidth="1"/>
    <col min="4" max="4" width="36.6640625" style="7" customWidth="1"/>
    <col min="5" max="5" width="8.83203125" style="7" customWidth="1"/>
    <col min="7" max="7" width="30.1640625" customWidth="1"/>
    <col min="8" max="8" width="17.5" customWidth="1"/>
  </cols>
  <sheetData>
    <row r="1" spans="1:20" s="75" customFormat="1" ht="24.75" customHeight="1">
      <c r="A1" s="75" t="s">
        <v>58</v>
      </c>
      <c r="C1" s="76"/>
      <c r="D1" s="76"/>
      <c r="E1" s="76"/>
    </row>
    <row r="2" spans="1:20" ht="16">
      <c r="A2" s="5" t="s">
        <v>55</v>
      </c>
      <c r="B2" s="5" t="s">
        <v>60</v>
      </c>
      <c r="C2" s="5" t="s">
        <v>2</v>
      </c>
      <c r="D2" s="5" t="s">
        <v>3</v>
      </c>
      <c r="E2"/>
    </row>
    <row r="3" spans="1:20" ht="25" customHeight="1">
      <c r="A3" s="79" t="str">
        <f>Propuestas[[#This Row],[APELLIDOS]]</f>
        <v>CHACÓN ALTAMIRANO</v>
      </c>
      <c r="B3" s="72" t="str">
        <f>Propuestas[[#This Row],[Entregado]]</f>
        <v>SI</v>
      </c>
      <c r="C3" s="25" t="s">
        <v>27</v>
      </c>
      <c r="D3" s="25" t="s">
        <v>30</v>
      </c>
      <c r="E3"/>
    </row>
    <row r="4" spans="1:20" ht="25" customHeight="1">
      <c r="A4" s="79" t="str">
        <f>Propuestas[[#This Row],[APELLIDOS]]</f>
        <v>CHAVEZ BERNUY</v>
      </c>
      <c r="B4" s="72" t="str">
        <f>Propuestas[[#This Row],[Entregado]]</f>
        <v>SI</v>
      </c>
      <c r="C4" s="25" t="s">
        <v>27</v>
      </c>
      <c r="D4" s="25" t="s">
        <v>30</v>
      </c>
      <c r="E4"/>
    </row>
    <row r="5" spans="1:20" ht="25" customHeight="1">
      <c r="A5" s="79" t="str">
        <f>Propuestas[[#This Row],[APELLIDOS]]</f>
        <v>CORREA GUAÑA</v>
      </c>
      <c r="B5" s="72" t="str">
        <f>Propuestas[[#This Row],[Entregado]]</f>
        <v>SI</v>
      </c>
      <c r="C5" s="25" t="s">
        <v>100</v>
      </c>
      <c r="D5" s="25" t="s">
        <v>32</v>
      </c>
      <c r="E5"/>
      <c r="G5" s="52" t="s">
        <v>49</v>
      </c>
      <c r="H5" s="52"/>
      <c r="I5" s="52"/>
      <c r="J5" s="52"/>
      <c r="K5" s="52"/>
      <c r="L5" s="52"/>
      <c r="M5" s="52"/>
      <c r="N5" s="52"/>
      <c r="O5" s="52"/>
      <c r="P5" s="52"/>
      <c r="Q5" s="52"/>
      <c r="R5" s="52"/>
      <c r="S5" s="52"/>
      <c r="T5" s="52"/>
    </row>
    <row r="6" spans="1:20" ht="25" customHeight="1">
      <c r="A6" s="79" t="str">
        <f>Propuestas[[#This Row],[APELLIDOS]]</f>
        <v>ESTORACH RUEDAS</v>
      </c>
      <c r="B6" s="72" t="str">
        <f>Propuestas[[#This Row],[Entregado]]</f>
        <v>SI</v>
      </c>
      <c r="C6" s="25" t="s">
        <v>100</v>
      </c>
      <c r="D6" s="25" t="s">
        <v>32</v>
      </c>
      <c r="E6"/>
    </row>
    <row r="7" spans="1:20" ht="25" customHeight="1">
      <c r="A7" s="79" t="str">
        <f>Propuestas[[#This Row],[APELLIDOS]]</f>
        <v>GONZÁLEZ WEIBERLEN</v>
      </c>
      <c r="B7" s="72" t="str">
        <f>Propuestas[[#This Row],[Entregado]]</f>
        <v>SI</v>
      </c>
      <c r="C7" s="25" t="s">
        <v>25</v>
      </c>
      <c r="D7" s="25" t="s">
        <v>33</v>
      </c>
      <c r="E7"/>
    </row>
    <row r="8" spans="1:20" ht="25" customHeight="1">
      <c r="A8" s="79" t="str">
        <f>Propuestas[[#This Row],[APELLIDOS]]</f>
        <v>GUAQUETA MELO</v>
      </c>
      <c r="B8" s="72" t="str">
        <f>Propuestas[[#This Row],[Entregado]]</f>
        <v>SI</v>
      </c>
      <c r="C8" s="25" t="s">
        <v>31</v>
      </c>
      <c r="D8" s="25" t="s">
        <v>29</v>
      </c>
      <c r="E8"/>
      <c r="G8" s="71" t="s">
        <v>56</v>
      </c>
      <c r="H8" s="71" t="s">
        <v>57</v>
      </c>
    </row>
    <row r="9" spans="1:20" ht="25" customHeight="1">
      <c r="A9" s="79" t="str">
        <f>Propuestas[[#This Row],[APELLIDOS]]</f>
        <v>LOPEZ PEREZ, IVAN</v>
      </c>
      <c r="B9" s="72" t="str">
        <f>Propuestas[[#This Row],[Entregado]]</f>
        <v>SI</v>
      </c>
      <c r="C9" s="25" t="s">
        <v>31</v>
      </c>
      <c r="D9" s="25" t="s">
        <v>33</v>
      </c>
      <c r="E9"/>
      <c r="G9" t="str">
        <f>DIRECTORES!A2</f>
        <v>Alex Fabregat</v>
      </c>
      <c r="H9">
        <f>COUNTIF(Tabla22[[Rev1]:[Rev2]],G9)</f>
        <v>3</v>
      </c>
    </row>
    <row r="10" spans="1:20" ht="25" customHeight="1">
      <c r="A10" s="79" t="str">
        <f>Propuestas[[#This Row],[APELLIDOS]]</f>
        <v>LOPEZ BARBERAN</v>
      </c>
      <c r="B10" s="72" t="str">
        <f>Propuestas[[#This Row],[Entregado]]</f>
        <v>SI</v>
      </c>
      <c r="C10" s="25" t="s">
        <v>31</v>
      </c>
      <c r="D10" s="25" t="s">
        <v>33</v>
      </c>
      <c r="E10"/>
      <c r="G10" t="str">
        <f>DIRECTORES!A3</f>
        <v>Anton Vernet</v>
      </c>
      <c r="H10">
        <f>COUNTIF(Tabla22[[Rev1]:[Rev2]],G10)</f>
        <v>4</v>
      </c>
    </row>
    <row r="11" spans="1:20" ht="25" customHeight="1">
      <c r="A11" s="79" t="str">
        <f>Propuestas[[#This Row],[APELLIDOS]]</f>
        <v>LOPEZ PEREZ</v>
      </c>
      <c r="B11" s="72" t="str">
        <f>Propuestas[[#This Row],[Entregado]]</f>
        <v>SI</v>
      </c>
      <c r="C11" s="25" t="s">
        <v>34</v>
      </c>
      <c r="D11" s="25" t="s">
        <v>35</v>
      </c>
      <c r="E11"/>
      <c r="G11" t="str">
        <f>DIRECTORES!A4</f>
        <v>Benjamí Martorell</v>
      </c>
      <c r="H11">
        <f>COUNTIF(Tabla22[[Rev1]:[Rev2]],G11)</f>
        <v>4</v>
      </c>
    </row>
    <row r="12" spans="1:20" ht="25" customHeight="1">
      <c r="A12" s="79" t="str">
        <f>Propuestas[[#This Row],[APELLIDOS]]</f>
        <v>MARTI CALVO</v>
      </c>
      <c r="B12" s="72" t="str">
        <f>Propuestas[[#This Row],[Entregado]]</f>
        <v>SI</v>
      </c>
      <c r="C12" s="25" t="s">
        <v>34</v>
      </c>
      <c r="D12" s="25" t="s">
        <v>35</v>
      </c>
      <c r="E12"/>
      <c r="G12" t="str">
        <f>DIRECTORES!A5</f>
        <v>Clara Salueña</v>
      </c>
      <c r="H12">
        <f>COUNTIF(Tabla22[[Rev1]:[Rev2]],G12)</f>
        <v>3</v>
      </c>
    </row>
    <row r="13" spans="1:20" ht="25" customHeight="1">
      <c r="A13" s="79" t="str">
        <f>Propuestas[[#This Row],[APELLIDOS]]</f>
        <v>MONTERO CHAVARREA</v>
      </c>
      <c r="B13" s="72" t="str">
        <f>Propuestas[[#This Row],[Entregado]]</f>
        <v>SI</v>
      </c>
      <c r="C13" s="25" t="s">
        <v>28</v>
      </c>
      <c r="D13" s="25" t="s">
        <v>27</v>
      </c>
      <c r="E13"/>
      <c r="G13" t="str">
        <f>DIRECTORES!A6</f>
        <v>Ferran Gisbert</v>
      </c>
      <c r="H13">
        <f>COUNTIF(Tabla22[[Rev1]:[Rev2]],G13)</f>
        <v>4</v>
      </c>
    </row>
    <row r="14" spans="1:20" ht="25" customHeight="1">
      <c r="A14" s="79" t="str">
        <f>Propuestas[[#This Row],[APELLIDOS]]</f>
        <v>MORADO GARCÍA</v>
      </c>
      <c r="B14" s="72" t="str">
        <f>Propuestas[[#This Row],[Entregado]]</f>
        <v>SI</v>
      </c>
      <c r="C14" s="25" t="s">
        <v>28</v>
      </c>
      <c r="D14" s="25" t="s">
        <v>30</v>
      </c>
      <c r="E14"/>
      <c r="G14" t="str">
        <f>DIRECTORES!A7</f>
        <v>Ildefonso Cuesta</v>
      </c>
      <c r="H14">
        <f>COUNTIF(Tabla22[[Rev1]:[Rev2]],G14)</f>
        <v>3</v>
      </c>
    </row>
    <row r="15" spans="1:20" ht="25" customHeight="1">
      <c r="A15" s="79" t="str">
        <f>Propuestas[[#This Row],[APELLIDOS]]</f>
        <v>PAIRÓ I MANERO</v>
      </c>
      <c r="B15" s="72" t="str">
        <f>Propuestas[[#This Row],[Entregado]]</f>
        <v>SI</v>
      </c>
      <c r="C15" s="25" t="s">
        <v>27</v>
      </c>
      <c r="D15" s="25" t="s">
        <v>30</v>
      </c>
      <c r="E15"/>
      <c r="G15" t="str">
        <f>DIRECTORES!A8</f>
        <v>Jordi Pallarés</v>
      </c>
      <c r="H15">
        <f>COUNTIF(Tabla22[[Rev1]:[Rev2]],G15)</f>
        <v>3</v>
      </c>
    </row>
    <row r="16" spans="1:20" ht="25" customHeight="1">
      <c r="A16" s="79" t="str">
        <f>Propuestas[[#This Row],[APELLIDOS]]</f>
        <v>RIVADENEIRA RIVERA</v>
      </c>
      <c r="B16" s="72" t="str">
        <f>Propuestas[[#This Row],[Entregado]]</f>
        <v>SI</v>
      </c>
      <c r="C16" s="25" t="s">
        <v>28</v>
      </c>
      <c r="D16" s="25" t="s">
        <v>35</v>
      </c>
      <c r="E16"/>
      <c r="G16" t="str">
        <f>DIRECTORES!A9</f>
        <v>Josep anton Ferré</v>
      </c>
      <c r="H16">
        <f>COUNTIF(Tabla22[[Rev1]:[Rev2]],G16)</f>
        <v>3</v>
      </c>
    </row>
    <row r="17" spans="1:8" ht="25" customHeight="1">
      <c r="A17" s="79" t="str">
        <f>Propuestas[[#This Row],[APELLIDOS]]</f>
        <v>RODAS BAJAÑA</v>
      </c>
      <c r="B17" s="72" t="str">
        <f>Propuestas[[#This Row],[Entregado]]</f>
        <v>SI</v>
      </c>
      <c r="C17" s="25" t="s">
        <v>100</v>
      </c>
      <c r="D17" s="25" t="s">
        <v>32</v>
      </c>
      <c r="E17"/>
      <c r="G17" t="str">
        <f>DIRECTORES!A10</f>
        <v>Manuel martínez</v>
      </c>
      <c r="H17">
        <f>COUNTIF(Tabla22[[Rev1]:[Rev2]],G17)</f>
        <v>4</v>
      </c>
    </row>
    <row r="18" spans="1:8" ht="25" customHeight="1">
      <c r="A18" s="79" t="str">
        <f>Propuestas[[#This Row],[APELLIDOS]]</f>
        <v>SOLORZANO CASTILLO</v>
      </c>
      <c r="B18" s="72" t="str">
        <f>Propuestas[[#This Row],[Entregado]]</f>
        <v>SI</v>
      </c>
      <c r="C18" s="25" t="s">
        <v>34</v>
      </c>
      <c r="D18" s="25" t="s">
        <v>32</v>
      </c>
      <c r="E18"/>
      <c r="G18" t="str">
        <f>DIRECTORES!A11</f>
        <v>Sylvana Varela</v>
      </c>
      <c r="H18">
        <f>COUNTIF(Tabla22[[Rev1]:[Rev2]],G18)</f>
        <v>4</v>
      </c>
    </row>
    <row r="19" spans="1:8" ht="25" customHeight="1">
      <c r="A19" s="79" t="str">
        <f>Propuestas[[#This Row],[APELLIDOS]]</f>
        <v>TOASA PEREZ</v>
      </c>
      <c r="B19" s="72" t="str">
        <f>Propuestas[[#This Row],[Entregado]]</f>
        <v>SI</v>
      </c>
      <c r="C19" s="25" t="s">
        <v>25</v>
      </c>
      <c r="D19" s="25" t="s">
        <v>29</v>
      </c>
      <c r="E19"/>
      <c r="G19" t="str">
        <f>DIRECTORES!A12</f>
        <v>Youssef Stiriba</v>
      </c>
      <c r="H19">
        <f>COUNTIF(Tabla22[[Rev1]:[Rev2]],G19)</f>
        <v>3</v>
      </c>
    </row>
    <row r="20" spans="1:8" ht="25" customHeight="1">
      <c r="A20" s="79" t="str">
        <f>Propuestas[[#This Row],[APELLIDOS]]</f>
        <v>YUNTA ESCRIBANO</v>
      </c>
      <c r="B20" s="72" t="str">
        <f>Propuestas[[#This Row],[Entregado]]</f>
        <v>SI</v>
      </c>
      <c r="C20" s="25" t="s">
        <v>25</v>
      </c>
      <c r="D20" s="25" t="s">
        <v>29</v>
      </c>
      <c r="E20"/>
    </row>
    <row r="21" spans="1:8" ht="25" customHeight="1">
      <c r="A21" s="79">
        <f>Propuestas[[#This Row],[APELLIDOS]]</f>
        <v>0</v>
      </c>
      <c r="B21" s="72" t="e">
        <f>Propuestas[[#This Row],[Entregado]]</f>
        <v>#VALUE!</v>
      </c>
      <c r="C21" s="25" t="s">
        <v>33</v>
      </c>
      <c r="D21" s="25" t="s">
        <v>34</v>
      </c>
      <c r="E21"/>
    </row>
    <row r="22" spans="1:8">
      <c r="A22" s="1"/>
      <c r="B22" s="1"/>
    </row>
    <row r="23" spans="1:8">
      <c r="A23" s="1"/>
      <c r="B23" s="1"/>
    </row>
    <row r="24" spans="1:8">
      <c r="A24" s="1"/>
      <c r="B24" s="1"/>
    </row>
    <row r="25" spans="1:8">
      <c r="A25" s="1"/>
      <c r="B25" s="1"/>
    </row>
    <row r="26" spans="1:8">
      <c r="A26" s="1"/>
      <c r="B26" s="1"/>
    </row>
    <row r="27" spans="1:8">
      <c r="A27" s="1"/>
      <c r="B27" s="1"/>
    </row>
    <row r="28" spans="1:8">
      <c r="A28" s="1"/>
      <c r="B28" s="1"/>
    </row>
    <row r="29" spans="1:8">
      <c r="A29" s="1"/>
      <c r="B29" s="1"/>
    </row>
    <row r="30" spans="1:8">
      <c r="A30" s="1"/>
      <c r="B30" s="1"/>
    </row>
    <row r="31" spans="1:8">
      <c r="A31" s="1"/>
      <c r="B31" s="1"/>
    </row>
    <row r="32" spans="1:8">
      <c r="A32" s="1"/>
      <c r="B32" s="1"/>
    </row>
  </sheetData>
  <conditionalFormatting sqref="C3:D21">
    <cfRule type="cellIs" dxfId="14" priority="5" operator="equal">
      <formula>"R8"</formula>
    </cfRule>
  </conditionalFormatting>
  <dataValidations count="1">
    <dataValidation type="list" allowBlank="1" showInputMessage="1" showErrorMessage="1" sqref="C3:D21" xr:uid="{00000000-0002-0000-0300-000000000000}">
      <formula1>Directores</formula1>
    </dataValidation>
  </dataValidations>
  <pageMargins left="0.75" right="0.75" top="1" bottom="1" header="0.5" footer="0.5"/>
  <pageSetup paperSize="9" orientation="portrait" horizontalDpi="4294967292" verticalDpi="4294967292"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4"/>
  <sheetViews>
    <sheetView zoomScaleNormal="100" zoomScalePageLayoutView="85" workbookViewId="0">
      <selection activeCell="C33" sqref="C33"/>
    </sheetView>
  </sheetViews>
  <sheetFormatPr baseColWidth="10" defaultColWidth="11.5" defaultRowHeight="15"/>
  <cols>
    <col min="1" max="1" width="63.1640625" customWidth="1"/>
    <col min="2" max="2" width="36.83203125" style="20" bestFit="1" customWidth="1"/>
    <col min="3" max="3" width="115.33203125" style="3" customWidth="1"/>
  </cols>
  <sheetData>
    <row r="1" spans="1:20" s="75" customFormat="1" ht="32.25" customHeight="1">
      <c r="A1" s="75" t="s">
        <v>59</v>
      </c>
      <c r="B1" s="78"/>
      <c r="C1" s="77"/>
    </row>
    <row r="2" spans="1:20" ht="34" customHeight="1" thickBot="1">
      <c r="A2" s="5" t="s">
        <v>0</v>
      </c>
      <c r="B2" s="11" t="s">
        <v>1</v>
      </c>
      <c r="C2" s="5" t="s">
        <v>10</v>
      </c>
    </row>
    <row r="3" spans="1:20" ht="99" customHeight="1">
      <c r="A3" s="43" t="str">
        <f>Propuestas[[#This Row],[APELLIDOS]]</f>
        <v>CHACÓN ALTAMIRANO</v>
      </c>
      <c r="B3" s="32" t="str">
        <f>VLOOKUP(TablaRevisiones[[#This Row],[Nombre y Apellidos]],Propuestas[],8,FALSE)</f>
        <v>Fluent</v>
      </c>
      <c r="C3" s="58" t="e">
        <f>VLOOKUP(TablaRevisiones[[#This Row],[OK?]],Veredictos[],2,FALSE)</f>
        <v>#N/A</v>
      </c>
      <c r="E3" s="59" t="s">
        <v>50</v>
      </c>
      <c r="F3" s="60"/>
      <c r="G3" s="60"/>
      <c r="H3" s="60"/>
      <c r="I3" s="60"/>
      <c r="J3" s="60"/>
      <c r="K3" s="60"/>
      <c r="L3" s="60"/>
      <c r="M3" s="60"/>
      <c r="N3" s="60"/>
      <c r="O3" s="60"/>
      <c r="P3" s="60"/>
      <c r="Q3" s="60"/>
      <c r="R3" s="61"/>
      <c r="S3" s="61"/>
      <c r="T3" s="62"/>
    </row>
    <row r="4" spans="1:20" ht="99" customHeight="1">
      <c r="A4" s="43" t="str">
        <f>Propuestas[[#This Row],[APELLIDOS]]</f>
        <v>CHAVEZ BERNUY</v>
      </c>
      <c r="B4" s="32" t="str">
        <f>VLOOKUP(TablaRevisiones[[#This Row],[Nombre y Apellidos]],Propuestas[],8,FALSE)</f>
        <v>Open Foam
Ansys Fluent
Matlab</v>
      </c>
      <c r="C4" s="58" t="e">
        <f>VLOOKUP(TablaRevisiones[[#This Row],[OK?]],Veredictos[],2,FALSE)</f>
        <v>#N/A</v>
      </c>
      <c r="E4" s="63" t="s">
        <v>51</v>
      </c>
      <c r="F4" s="64"/>
      <c r="G4" s="64"/>
      <c r="H4" s="64"/>
      <c r="I4" s="64"/>
      <c r="J4" s="64"/>
      <c r="K4" s="64"/>
      <c r="L4" s="64"/>
      <c r="M4" s="64"/>
      <c r="N4" s="64"/>
      <c r="O4" s="64"/>
      <c r="P4" s="64"/>
      <c r="Q4" s="64"/>
      <c r="R4" s="65"/>
      <c r="S4" s="65"/>
      <c r="T4" s="66"/>
    </row>
    <row r="5" spans="1:20" ht="99" customHeight="1" thickBot="1">
      <c r="A5" s="43" t="str">
        <f>Propuestas[[#This Row],[APELLIDOS]]</f>
        <v>CORREA GUAÑA</v>
      </c>
      <c r="B5" s="32" t="str">
        <f>VLOOKUP(TablaRevisiones[[#This Row],[Nombre y Apellidos]],Propuestas[],8,FALSE)</f>
        <v xml:space="preserve"> </v>
      </c>
      <c r="C5" s="58" t="e">
        <f>VLOOKUP(TablaRevisiones[[#This Row],[OK?]],Veredictos[],2,FALSE)</f>
        <v>#N/A</v>
      </c>
      <c r="E5" s="67" t="s">
        <v>53</v>
      </c>
      <c r="F5" s="68"/>
      <c r="G5" s="68"/>
      <c r="H5" s="68"/>
      <c r="I5" s="68"/>
      <c r="J5" s="68"/>
      <c r="K5" s="68"/>
      <c r="L5" s="68"/>
      <c r="M5" s="68"/>
      <c r="N5" s="68"/>
      <c r="O5" s="68"/>
      <c r="P5" s="68"/>
      <c r="Q5" s="68"/>
      <c r="R5" s="69"/>
      <c r="S5" s="69"/>
      <c r="T5" s="70"/>
    </row>
    <row r="6" spans="1:20" ht="99" customHeight="1">
      <c r="A6" s="43" t="str">
        <f>Propuestas[[#This Row],[APELLIDOS]]</f>
        <v>ESTORACH RUEDAS</v>
      </c>
      <c r="B6" s="32" t="str">
        <f>VLOOKUP(TablaRevisiones[[#This Row],[Nombre y Apellidos]],Propuestas[],8,FALSE)</f>
        <v>Ansys Fluent</v>
      </c>
      <c r="C6" s="58" t="e">
        <f>VLOOKUP(TablaRevisiones[[#This Row],[OK?]],Veredictos[],2,FALSE)</f>
        <v>#N/A</v>
      </c>
      <c r="E6" s="52" t="s">
        <v>54</v>
      </c>
      <c r="F6" s="52"/>
      <c r="G6" s="52"/>
      <c r="H6" s="52"/>
      <c r="I6" s="52"/>
      <c r="J6" s="52"/>
      <c r="K6" s="52"/>
      <c r="L6" s="51"/>
      <c r="M6" s="51"/>
      <c r="N6" s="51"/>
      <c r="O6" s="51"/>
      <c r="P6" s="51"/>
      <c r="Q6" s="51"/>
      <c r="R6" s="51"/>
      <c r="S6" s="51"/>
      <c r="T6" s="51"/>
    </row>
    <row r="7" spans="1:20" ht="99" customHeight="1">
      <c r="A7" s="43" t="str">
        <f>Propuestas[[#This Row],[APELLIDOS]]</f>
        <v>GONZÁLEZ WEIBERLEN</v>
      </c>
      <c r="B7" s="32" t="str">
        <f>VLOOKUP(TablaRevisiones[[#This Row],[Nombre y Apellidos]],Propuestas[],8,FALSE)</f>
        <v>Open Foam</v>
      </c>
      <c r="C7" s="58" t="e">
        <f>VLOOKUP(TablaRevisiones[[#This Row],[OK?]],Veredictos[],2,FALSE)</f>
        <v>#N/A</v>
      </c>
    </row>
    <row r="8" spans="1:20" ht="99" customHeight="1">
      <c r="A8" s="43" t="str">
        <f>Propuestas[[#This Row],[APELLIDOS]]</f>
        <v>GUAQUETA MELO</v>
      </c>
      <c r="B8" s="32" t="str">
        <f>VLOOKUP(TablaRevisiones[[#This Row],[Nombre y Apellidos]],Propuestas[],8,FALSE)</f>
        <v>Open Foam
Ansys Fluent</v>
      </c>
      <c r="C8" s="58" t="e">
        <f>VLOOKUP(TablaRevisiones[[#This Row],[OK?]],Veredictos[],2,FALSE)</f>
        <v>#N/A</v>
      </c>
    </row>
    <row r="9" spans="1:20" ht="99" customHeight="1">
      <c r="A9" s="42" t="str">
        <f>Propuestas[[#This Row],[APELLIDOS]]</f>
        <v>LOPEZ PEREZ, IVAN</v>
      </c>
      <c r="B9" s="32" t="str">
        <f>VLOOKUP(TablaRevisiones[[#This Row],[Nombre y Apellidos]],Propuestas[],8,FALSE)</f>
        <v>Open Foam
ParaView
Matlab
Programas CAD</v>
      </c>
      <c r="C9" s="58" t="e">
        <f>VLOOKUP(TablaRevisiones[[#This Row],[OK?]],Veredictos[],2,FALSE)</f>
        <v>#N/A</v>
      </c>
    </row>
    <row r="10" spans="1:20" ht="99" customHeight="1">
      <c r="A10" s="43" t="str">
        <f>Propuestas[[#This Row],[APELLIDOS]]</f>
        <v>LOPEZ BARBERAN</v>
      </c>
      <c r="B10" s="32" t="str">
        <f>VLOOKUP(TablaRevisiones[[#This Row],[Nombre y Apellidos]],Propuestas[],8,FALSE)</f>
        <v>Ansys Fluent
Open Foam (opcional)
Matlab</v>
      </c>
      <c r="C10" s="58" t="e">
        <f>VLOOKUP(TablaRevisiones[[#This Row],[OK?]],Veredictos[],2,FALSE)</f>
        <v>#N/A</v>
      </c>
    </row>
    <row r="11" spans="1:20" ht="99" customHeight="1">
      <c r="A11" s="43" t="str">
        <f>Propuestas[[#This Row],[APELLIDOS]]</f>
        <v>LOPEZ PEREZ</v>
      </c>
      <c r="B11" s="32" t="str">
        <f>VLOOKUP(TablaRevisiones[[#This Row],[Nombre y Apellidos]],Propuestas[],8,FALSE)</f>
        <v>Ansys Fluent
No descarta otro</v>
      </c>
      <c r="C11" s="58" t="e">
        <f>VLOOKUP(TablaRevisiones[[#This Row],[OK?]],Veredictos[],2,FALSE)</f>
        <v>#N/A</v>
      </c>
    </row>
    <row r="12" spans="1:20" ht="99" customHeight="1">
      <c r="A12" s="43" t="str">
        <f>Propuestas[[#This Row],[APELLIDOS]]</f>
        <v>MARTI CALVO</v>
      </c>
      <c r="B12" s="32" t="str">
        <f>VLOOKUP(TablaRevisiones[[#This Row],[Nombre y Apellidos]],Propuestas[],8,FALSE)</f>
        <v>Ansys Fluent
Catia V5</v>
      </c>
      <c r="C12" s="58" t="e">
        <f>VLOOKUP(TablaRevisiones[[#This Row],[OK?]],Veredictos[],2,FALSE)</f>
        <v>#N/A</v>
      </c>
    </row>
    <row r="13" spans="1:20" ht="99" customHeight="1">
      <c r="A13" s="43" t="str">
        <f>Propuestas[[#This Row],[APELLIDOS]]</f>
        <v>MONTERO CHAVARREA</v>
      </c>
      <c r="B13" s="32" t="str">
        <f>VLOOKUP(TablaRevisiones[[#This Row],[Nombre y Apellidos]],Propuestas[],8,FALSE)</f>
        <v>Ansys Fluent</v>
      </c>
      <c r="C13" s="58" t="e">
        <f>VLOOKUP(TablaRevisiones[[#This Row],[OK?]],Veredictos[],2,FALSE)</f>
        <v>#N/A</v>
      </c>
    </row>
    <row r="14" spans="1:20" ht="99" customHeight="1">
      <c r="A14" s="43" t="str">
        <f>Propuestas[[#This Row],[APELLIDOS]]</f>
        <v>MORADO GARCÍA</v>
      </c>
      <c r="B14" s="32" t="str">
        <f>VLOOKUP(TablaRevisiones[[#This Row],[Nombre y Apellidos]],Propuestas[],8,FALSE)</f>
        <v>Ansys Fluent</v>
      </c>
      <c r="C14" s="58" t="e">
        <f>VLOOKUP(TablaRevisiones[[#This Row],[OK?]],Veredictos[],2,FALSE)</f>
        <v>#N/A</v>
      </c>
    </row>
    <row r="15" spans="1:20" ht="99" customHeight="1">
      <c r="A15" s="42" t="str">
        <f>Propuestas[[#This Row],[APELLIDOS]]</f>
        <v>PAIRÓ I MANERO</v>
      </c>
      <c r="B15" s="32" t="str">
        <f>VLOOKUP(TablaRevisiones[[#This Row],[Nombre y Apellidos]],Propuestas[],8,FALSE)</f>
        <v>Ansys Fluent</v>
      </c>
      <c r="C15" s="58" t="e">
        <f>VLOOKUP(TablaRevisiones[[#This Row],[OK?]],Veredictos[],2,FALSE)</f>
        <v>#N/A</v>
      </c>
    </row>
    <row r="16" spans="1:20" ht="99" customHeight="1">
      <c r="A16" s="43" t="str">
        <f>Propuestas[[#This Row],[APELLIDOS]]</f>
        <v>RIVADENEIRA RIVERA</v>
      </c>
      <c r="B16" s="32" t="str">
        <f>VLOOKUP(TablaRevisiones[[#This Row],[Nombre y Apellidos]],Propuestas[],8,FALSE)</f>
        <v>Modelos matematicos</v>
      </c>
      <c r="C16" s="58" t="e">
        <f>VLOOKUP(TablaRevisiones[[#This Row],[OK?]],Veredictos[],2,FALSE)</f>
        <v>#N/A</v>
      </c>
    </row>
    <row r="17" spans="1:3" ht="99" customHeight="1">
      <c r="A17" s="42" t="str">
        <f>Propuestas[[#This Row],[APELLIDOS]]</f>
        <v>RODAS BAJAÑA</v>
      </c>
      <c r="B17" s="32" t="str">
        <f>VLOOKUP(TablaRevisiones[[#This Row],[Nombre y Apellidos]],Propuestas[],8,FALSE)</f>
        <v xml:space="preserve"> </v>
      </c>
      <c r="C17" s="58" t="e">
        <f>VLOOKUP(TablaRevisiones[[#This Row],[OK?]],Veredictos[],2,FALSE)</f>
        <v>#N/A</v>
      </c>
    </row>
    <row r="18" spans="1:3" ht="99" customHeight="1">
      <c r="A18" s="43" t="str">
        <f>Propuestas[[#This Row],[APELLIDOS]]</f>
        <v>SOLORZANO CASTILLO</v>
      </c>
      <c r="B18" s="32" t="str">
        <f>VLOOKUP(TablaRevisiones[[#This Row],[Nombre y Apellidos]],Propuestas[],8,FALSE)</f>
        <v>Open Foam
ParaView
Matlab</v>
      </c>
      <c r="C18" s="58" t="e">
        <f>VLOOKUP(TablaRevisiones[[#This Row],[OK?]],Veredictos[],2,FALSE)</f>
        <v>#N/A</v>
      </c>
    </row>
    <row r="19" spans="1:3" ht="99" customHeight="1">
      <c r="A19" s="43" t="str">
        <f>Propuestas[[#This Row],[APELLIDOS]]</f>
        <v>TOASA PEREZ</v>
      </c>
      <c r="B19" s="32" t="str">
        <f>VLOOKUP(TablaRevisiones[[#This Row],[Nombre y Apellidos]],Propuestas[],8,FALSE)</f>
        <v>Open Foam</v>
      </c>
      <c r="C19" s="58" t="e">
        <f>VLOOKUP(TablaRevisiones[[#This Row],[OK?]],Veredictos[],2,FALSE)</f>
        <v>#N/A</v>
      </c>
    </row>
    <row r="20" spans="1:3" ht="99" customHeight="1">
      <c r="A20" s="43" t="str">
        <f>Propuestas[[#This Row],[APELLIDOS]]</f>
        <v>YUNTA ESCRIBANO</v>
      </c>
      <c r="B20" s="32" t="str">
        <f>VLOOKUP(TablaRevisiones[[#This Row],[Nombre y Apellidos]],Propuestas[],8,FALSE)</f>
        <v>Ansys Fluent</v>
      </c>
      <c r="C20" s="58" t="e">
        <f>VLOOKUP(TablaRevisiones[[#This Row],[OK?]],Veredictos[],2,FALSE)</f>
        <v>#N/A</v>
      </c>
    </row>
    <row r="21" spans="1:3" ht="99" customHeight="1">
      <c r="A21" s="43">
        <f>Propuestas[[#This Row],[APELLIDOS]]</f>
        <v>0</v>
      </c>
      <c r="B21" s="32" t="e">
        <f>VLOOKUP(TablaRevisiones[[#This Row],[Nombre y Apellidos]],Propuestas[],8,FALSE)</f>
        <v>#N/A</v>
      </c>
      <c r="C21" s="58" t="e">
        <f>VLOOKUP(TablaRevisiones[[#This Row],[OK?]],Veredictos[],2,FALSE)</f>
        <v>#N/A</v>
      </c>
    </row>
    <row r="22" spans="1:3" ht="99" customHeight="1">
      <c r="A22" s="43">
        <f>Propuestas[[#This Row],[APELLIDOS]]</f>
        <v>0</v>
      </c>
      <c r="B22" s="32" t="e">
        <f>VLOOKUP(TablaRevisiones[[#This Row],[Nombre y Apellidos]],Propuestas[],8,FALSE)</f>
        <v>#N/A</v>
      </c>
      <c r="C22" s="58" t="e">
        <f>VLOOKUP(TablaRevisiones[[#This Row],[OK?]],Veredictos[],2,FALSE)</f>
        <v>#N/A</v>
      </c>
    </row>
    <row r="23" spans="1:3" ht="99" customHeight="1">
      <c r="A23" s="42">
        <f>Propuestas[[#This Row],[APELLIDOS]]</f>
        <v>0</v>
      </c>
      <c r="B23" s="32" t="e">
        <f>VLOOKUP(TablaRevisiones[[#This Row],[Nombre y Apellidos]],Propuestas[],8,FALSE)</f>
        <v>#N/A</v>
      </c>
      <c r="C23" s="58" t="e">
        <f>VLOOKUP(TablaRevisiones[[#This Row],[OK?]],Veredictos[],2,FALSE)</f>
        <v>#N/A</v>
      </c>
    </row>
    <row r="24" spans="1:3" ht="99" customHeight="1">
      <c r="A24" s="43">
        <f>Propuestas[[#This Row],[APELLIDOS]]</f>
        <v>0</v>
      </c>
      <c r="B24" s="32" t="e">
        <f>VLOOKUP(TablaRevisiones[[#This Row],[Nombre y Apellidos]],Propuestas[],8,FALSE)</f>
        <v>#N/A</v>
      </c>
      <c r="C24" s="58" t="e">
        <f>VLOOKUP(TablaRevisiones[[#This Row],[OK?]],Veredictos[],2,FALSE)</f>
        <v>#N/A</v>
      </c>
    </row>
    <row r="25" spans="1:3" ht="99" customHeight="1">
      <c r="A25" s="43"/>
      <c r="B25" s="32" t="e">
        <f>VLOOKUP(TablaRevisiones[[#This Row],[Nombre y Apellidos]],Propuestas[],8,FALSE)</f>
        <v>#N/A</v>
      </c>
      <c r="C25" s="58"/>
    </row>
    <row r="27" spans="1:3">
      <c r="A27" s="1" t="s">
        <v>14</v>
      </c>
    </row>
    <row r="28" spans="1:3">
      <c r="A28" s="1" t="s">
        <v>14</v>
      </c>
    </row>
    <row r="29" spans="1:3" ht="17" thickBot="1">
      <c r="B29" s="20" t="s">
        <v>23</v>
      </c>
      <c r="C29" s="3" t="s">
        <v>24</v>
      </c>
    </row>
    <row r="30" spans="1:3" ht="126" customHeight="1">
      <c r="B30" s="33" t="s">
        <v>6</v>
      </c>
      <c r="C30" s="9" t="s">
        <v>21</v>
      </c>
    </row>
    <row r="31" spans="1:3" ht="126" customHeight="1">
      <c r="B31" s="34" t="s">
        <v>5</v>
      </c>
      <c r="C31" s="10" t="s">
        <v>22</v>
      </c>
    </row>
    <row r="32" spans="1:3" ht="134" customHeight="1">
      <c r="B32" s="34" t="s">
        <v>15</v>
      </c>
      <c r="C32" s="10" t="s">
        <v>122</v>
      </c>
    </row>
    <row r="33" spans="2:3" ht="137" customHeight="1">
      <c r="B33" s="44" t="s">
        <v>20</v>
      </c>
      <c r="C33" s="45" t="s">
        <v>123</v>
      </c>
    </row>
    <row r="34" spans="2:3">
      <c r="C34" s="8"/>
    </row>
  </sheetData>
  <conditionalFormatting sqref="B3:B25">
    <cfRule type="containsText" dxfId="13" priority="15" operator="containsText" text="debe mejorar">
      <formula>NOT(ISERROR(SEARCH("debe mejorar",B3)))</formula>
    </cfRule>
    <cfRule type="containsText" dxfId="12" priority="16" operator="containsText" text="Rechazada">
      <formula>NOT(ISERROR(SEARCH("Rechazada",B3)))</formula>
    </cfRule>
    <cfRule type="containsText" dxfId="11" priority="17" operator="containsText" text="Aceptada">
      <formula>NOT(ISERROR(SEARCH("Aceptada",B3)))</formula>
    </cfRule>
  </conditionalFormatting>
  <pageMargins left="0.75" right="0.75" top="1" bottom="1" header="0.5" footer="0.5"/>
  <pageSetup paperSize="9" orientation="portrait" horizontalDpi="4294967292" verticalDpi="4294967292"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Q37"/>
  <sheetViews>
    <sheetView zoomScaleNormal="100" zoomScalePageLayoutView="85" workbookViewId="0">
      <pane ySplit="1" topLeftCell="A2" activePane="bottomLeft" state="frozen"/>
      <selection pane="bottomLeft" activeCell="A21" sqref="A21"/>
    </sheetView>
  </sheetViews>
  <sheetFormatPr baseColWidth="10" defaultColWidth="11.5" defaultRowHeight="15"/>
  <cols>
    <col min="1" max="2" width="39.5" customWidth="1"/>
    <col min="3" max="3" width="23.33203125" customWidth="1"/>
    <col min="4" max="4" width="8.33203125" style="17" customWidth="1"/>
    <col min="5" max="5" width="8.1640625" style="17" customWidth="1"/>
    <col min="6" max="11" width="6.83203125" style="3" customWidth="1"/>
    <col min="12" max="12" width="36.6640625" style="3" customWidth="1"/>
    <col min="13" max="13" width="72" style="20" customWidth="1"/>
  </cols>
  <sheetData>
    <row r="1" spans="1:17" ht="120" customHeight="1">
      <c r="A1" s="5" t="s">
        <v>124</v>
      </c>
      <c r="B1" s="5" t="s">
        <v>125</v>
      </c>
      <c r="C1" s="5" t="s">
        <v>7</v>
      </c>
      <c r="D1" s="15" t="s">
        <v>184</v>
      </c>
      <c r="E1" s="109" t="s">
        <v>185</v>
      </c>
      <c r="F1" s="109" t="s">
        <v>186</v>
      </c>
      <c r="G1" s="109" t="s">
        <v>187</v>
      </c>
      <c r="H1" s="109" t="s">
        <v>188</v>
      </c>
      <c r="I1" s="109" t="s">
        <v>189</v>
      </c>
      <c r="J1" s="110" t="s">
        <v>190</v>
      </c>
      <c r="K1" s="110" t="s">
        <v>191</v>
      </c>
      <c r="L1" s="111" t="s">
        <v>12</v>
      </c>
      <c r="M1" s="112" t="s">
        <v>13</v>
      </c>
    </row>
    <row r="2" spans="1:17" ht="31" customHeight="1">
      <c r="A2" s="2" t="str">
        <f>Propuestas[[#This Row],[APELLIDOS]]</f>
        <v>ALTAMIRANO TRUJILLO</v>
      </c>
      <c r="B2" s="21"/>
      <c r="C2" s="21"/>
      <c r="D2" s="16"/>
      <c r="E2" s="16"/>
      <c r="F2" s="16"/>
      <c r="G2" s="16"/>
      <c r="H2" s="16"/>
      <c r="I2" s="16"/>
      <c r="J2" s="16"/>
      <c r="K2" s="16"/>
      <c r="L2" s="6"/>
      <c r="M2" s="19"/>
    </row>
    <row r="3" spans="1:17" ht="31" customHeight="1">
      <c r="A3" s="2" t="str">
        <f>Propuestas[[#This Row],[APELLIDOS]]</f>
        <v>CHACÓN ALTAMIRANO</v>
      </c>
      <c r="B3" s="21"/>
      <c r="C3" s="21"/>
      <c r="D3" s="16"/>
      <c r="E3" s="16"/>
      <c r="F3" s="16"/>
      <c r="G3" s="16"/>
      <c r="H3" s="16"/>
      <c r="I3" s="16"/>
      <c r="J3" s="16"/>
      <c r="K3" s="16"/>
      <c r="L3" s="18"/>
      <c r="M3" s="19"/>
    </row>
    <row r="4" spans="1:17" ht="31" customHeight="1">
      <c r="A4" s="2" t="str">
        <f>Propuestas[[#This Row],[APELLIDOS]]</f>
        <v>CHAVEZ BERNUY</v>
      </c>
      <c r="B4" s="21"/>
      <c r="C4" s="21"/>
      <c r="D4" s="16"/>
      <c r="E4" s="16"/>
      <c r="F4" s="16"/>
      <c r="G4" s="16"/>
      <c r="H4" s="16"/>
      <c r="I4" s="16"/>
      <c r="J4" s="16"/>
      <c r="K4" s="16"/>
      <c r="L4" s="18"/>
      <c r="M4" s="19"/>
      <c r="P4" t="s">
        <v>192</v>
      </c>
      <c r="Q4" t="s">
        <v>196</v>
      </c>
    </row>
    <row r="5" spans="1:17" ht="31" customHeight="1">
      <c r="A5" s="2" t="str">
        <f>Propuestas[[#This Row],[APELLIDOS]]</f>
        <v>CORREA GUAÑA</v>
      </c>
      <c r="B5" s="21"/>
      <c r="C5" s="21"/>
      <c r="D5" s="16"/>
      <c r="E5" s="16"/>
      <c r="F5" s="16"/>
      <c r="G5" s="16"/>
      <c r="H5" s="16"/>
      <c r="I5" s="16"/>
      <c r="J5" s="16"/>
      <c r="K5" s="16"/>
      <c r="L5" s="6"/>
      <c r="M5" s="19"/>
      <c r="P5" t="s">
        <v>193</v>
      </c>
      <c r="Q5" t="s">
        <v>197</v>
      </c>
    </row>
    <row r="6" spans="1:17" ht="31" customHeight="1">
      <c r="A6" s="2" t="str">
        <f>Propuestas[[#This Row],[APELLIDOS]]</f>
        <v>ESTORACH RUEDAS</v>
      </c>
      <c r="B6" s="21"/>
      <c r="C6" s="21"/>
      <c r="D6" s="16"/>
      <c r="E6" s="16"/>
      <c r="F6" s="16"/>
      <c r="G6" s="16"/>
      <c r="H6" s="16"/>
      <c r="I6" s="16"/>
      <c r="J6" s="16"/>
      <c r="K6" s="16"/>
      <c r="L6" s="6"/>
      <c r="M6" s="19"/>
      <c r="P6" t="s">
        <v>194</v>
      </c>
      <c r="Q6" t="s">
        <v>19</v>
      </c>
    </row>
    <row r="7" spans="1:17" ht="31" customHeight="1">
      <c r="A7" s="2" t="str">
        <f>Propuestas[[#This Row],[APELLIDOS]]</f>
        <v>GONZÁLEZ WEIBERLEN</v>
      </c>
      <c r="B7" s="21"/>
      <c r="C7" s="21"/>
      <c r="D7" s="16"/>
      <c r="E7" s="16"/>
      <c r="F7" s="16"/>
      <c r="G7" s="16"/>
      <c r="H7" s="16"/>
      <c r="I7" s="16"/>
      <c r="J7" s="16"/>
      <c r="K7" s="16"/>
      <c r="L7" s="6"/>
      <c r="M7" s="40"/>
      <c r="P7" t="s">
        <v>195</v>
      </c>
      <c r="Q7" t="s">
        <v>18</v>
      </c>
    </row>
    <row r="8" spans="1:17" ht="31" customHeight="1">
      <c r="A8" s="2" t="str">
        <f>Propuestas[[#This Row],[APELLIDOS]]</f>
        <v>GUAQUETA MELO</v>
      </c>
      <c r="B8" s="21"/>
      <c r="C8" s="21"/>
      <c r="D8" s="16"/>
      <c r="E8" s="16"/>
      <c r="F8" s="16"/>
      <c r="G8" s="16"/>
      <c r="H8" s="16"/>
      <c r="I8" s="16"/>
      <c r="J8" s="16"/>
      <c r="K8" s="16"/>
      <c r="L8" s="6"/>
      <c r="M8" s="41"/>
    </row>
    <row r="9" spans="1:17" ht="31" customHeight="1">
      <c r="A9" s="2" t="str">
        <f>Propuestas[[#This Row],[APELLIDOS]]</f>
        <v>LOPEZ PEREZ, IVAN</v>
      </c>
      <c r="B9" s="21"/>
      <c r="C9" s="21"/>
      <c r="D9" s="16"/>
      <c r="E9" s="16"/>
      <c r="F9" s="16"/>
      <c r="G9" s="16"/>
      <c r="H9" s="16"/>
      <c r="I9" s="16"/>
      <c r="J9" s="16"/>
      <c r="K9" s="16"/>
      <c r="L9" s="18"/>
      <c r="M9" s="39"/>
    </row>
    <row r="10" spans="1:17" ht="31" customHeight="1">
      <c r="A10" s="4" t="str">
        <f>Propuestas[[#This Row],[APELLIDOS]]</f>
        <v>LOPEZ BARBERAN</v>
      </c>
      <c r="B10" s="22"/>
      <c r="C10" s="22"/>
      <c r="D10" s="16"/>
      <c r="E10" s="16"/>
      <c r="F10" s="16"/>
      <c r="G10" s="16"/>
      <c r="H10" s="16"/>
      <c r="I10" s="16"/>
      <c r="J10" s="16"/>
      <c r="K10" s="16"/>
      <c r="L10" s="6"/>
      <c r="M10" s="23"/>
    </row>
    <row r="11" spans="1:17" ht="31" customHeight="1">
      <c r="A11" s="2" t="str">
        <f>Propuestas[[#This Row],[APELLIDOS]]</f>
        <v>LOPEZ PEREZ</v>
      </c>
      <c r="B11" s="21"/>
      <c r="C11" s="21"/>
      <c r="D11" s="16"/>
      <c r="E11" s="16"/>
      <c r="F11" s="16"/>
      <c r="G11" s="16"/>
      <c r="H11" s="16"/>
      <c r="I11" s="16"/>
      <c r="J11" s="16"/>
      <c r="K11" s="16"/>
      <c r="L11" s="6"/>
      <c r="M11" s="19"/>
    </row>
    <row r="12" spans="1:17" ht="31" customHeight="1">
      <c r="A12" s="2" t="str">
        <f>Propuestas[[#This Row],[APELLIDOS]]</f>
        <v>MARTI CALVO</v>
      </c>
      <c r="B12" s="21"/>
      <c r="C12" s="21"/>
      <c r="D12" s="16"/>
      <c r="E12" s="16"/>
      <c r="F12" s="16"/>
      <c r="G12" s="16"/>
      <c r="H12" s="16"/>
      <c r="I12" s="16"/>
      <c r="J12" s="16"/>
      <c r="K12" s="16"/>
      <c r="L12" s="6"/>
      <c r="M12" s="38"/>
    </row>
    <row r="13" spans="1:17" ht="31" customHeight="1">
      <c r="A13" s="2" t="str">
        <f>Propuestas[[#This Row],[APELLIDOS]]</f>
        <v>MONTERO CHAVARREA</v>
      </c>
      <c r="B13" s="21"/>
      <c r="C13" s="21"/>
      <c r="D13" s="16"/>
      <c r="E13" s="16"/>
      <c r="F13" s="16"/>
      <c r="G13" s="16"/>
      <c r="H13" s="16"/>
      <c r="I13" s="16"/>
      <c r="J13" s="16"/>
      <c r="K13" s="16"/>
      <c r="L13" s="6"/>
      <c r="M13" s="19"/>
    </row>
    <row r="14" spans="1:17" ht="31" customHeight="1">
      <c r="A14" s="4" t="str">
        <f>Propuestas[[#This Row],[APELLIDOS]]</f>
        <v>MORADO GARCÍA</v>
      </c>
      <c r="B14" s="22"/>
      <c r="C14" s="22"/>
      <c r="D14" s="16"/>
      <c r="E14" s="16"/>
      <c r="F14" s="16"/>
      <c r="G14" s="16"/>
      <c r="H14" s="16"/>
      <c r="I14" s="16"/>
      <c r="J14" s="16"/>
      <c r="K14" s="16"/>
      <c r="L14" s="6"/>
      <c r="M14" s="38"/>
    </row>
    <row r="15" spans="1:17" ht="31" customHeight="1">
      <c r="A15" s="2" t="str">
        <f>Propuestas[[#This Row],[APELLIDOS]]</f>
        <v>PAIRÓ I MANERO</v>
      </c>
      <c r="B15" s="21"/>
      <c r="C15" s="21"/>
      <c r="D15" s="16"/>
      <c r="E15" s="16"/>
      <c r="F15" s="16"/>
      <c r="G15" s="16"/>
      <c r="H15" s="16"/>
      <c r="I15" s="16"/>
      <c r="J15" s="16"/>
      <c r="K15" s="16"/>
      <c r="L15" s="6"/>
      <c r="M15" s="19"/>
    </row>
    <row r="16" spans="1:17" ht="31" customHeight="1">
      <c r="A16" s="2" t="str">
        <f>Propuestas[[#This Row],[APELLIDOS]]</f>
        <v>RIVADENEIRA RIVERA</v>
      </c>
      <c r="B16" s="21"/>
      <c r="C16" s="21"/>
      <c r="D16" s="16"/>
      <c r="E16" s="16"/>
      <c r="F16" s="16"/>
      <c r="G16" s="16"/>
      <c r="H16" s="16"/>
      <c r="I16" s="16"/>
      <c r="J16" s="16"/>
      <c r="K16" s="16"/>
      <c r="L16" s="18"/>
      <c r="M16" s="19"/>
    </row>
    <row r="17" spans="1:13" ht="31" customHeight="1">
      <c r="A17" s="2" t="str">
        <f>Propuestas[[#This Row],[APELLIDOS]]</f>
        <v>RODAS BAJAÑA</v>
      </c>
      <c r="B17" s="21"/>
      <c r="C17" s="21"/>
      <c r="D17" s="16"/>
      <c r="E17" s="16"/>
      <c r="F17" s="16"/>
      <c r="G17" s="16"/>
      <c r="H17" s="16"/>
      <c r="I17" s="16"/>
      <c r="J17" s="16"/>
      <c r="K17" s="16"/>
      <c r="L17" s="18"/>
      <c r="M17" s="19"/>
    </row>
    <row r="18" spans="1:13" ht="31" customHeight="1">
      <c r="A18" s="2" t="str">
        <f>Propuestas[[#This Row],[APELLIDOS]]</f>
        <v>SOLORZANO CASTILLO</v>
      </c>
      <c r="B18" s="21"/>
      <c r="C18" s="21"/>
      <c r="D18" s="16"/>
      <c r="E18" s="16"/>
      <c r="F18" s="16"/>
      <c r="G18" s="16"/>
      <c r="H18" s="16"/>
      <c r="I18" s="16"/>
      <c r="J18" s="16"/>
      <c r="K18" s="16"/>
      <c r="L18" s="6"/>
      <c r="M18" s="19"/>
    </row>
    <row r="19" spans="1:13" ht="31" customHeight="1">
      <c r="A19" s="2" t="str">
        <f>Propuestas[[#This Row],[APELLIDOS]]</f>
        <v>TOASA PEREZ</v>
      </c>
      <c r="B19" s="21"/>
      <c r="C19" s="21"/>
      <c r="D19" s="16"/>
      <c r="E19" s="16"/>
      <c r="F19" s="16"/>
      <c r="G19" s="16"/>
      <c r="H19" s="16"/>
      <c r="I19" s="16"/>
      <c r="J19" s="16"/>
      <c r="K19" s="16"/>
      <c r="L19" s="18"/>
      <c r="M19" s="19"/>
    </row>
    <row r="20" spans="1:13" ht="31" customHeight="1">
      <c r="A20" s="2" t="str">
        <f>Propuestas[[#This Row],[APELLIDOS]]</f>
        <v>YUNTA ESCRIBANO</v>
      </c>
      <c r="B20" s="21"/>
      <c r="C20" s="21"/>
      <c r="D20" s="16"/>
      <c r="E20" s="16"/>
      <c r="F20" s="16"/>
      <c r="G20" s="16"/>
      <c r="H20" s="16"/>
      <c r="I20" s="16"/>
      <c r="J20" s="16"/>
      <c r="K20" s="16"/>
      <c r="L20" s="6"/>
      <c r="M20" s="41"/>
    </row>
    <row r="21" spans="1:13" ht="31" customHeight="1">
      <c r="A21" s="2">
        <f>Propuestas[[#This Row],[APELLIDOS]]</f>
        <v>0</v>
      </c>
      <c r="B21" s="21"/>
      <c r="C21" s="21"/>
      <c r="D21" s="16"/>
      <c r="E21" s="16"/>
      <c r="F21" s="16"/>
      <c r="G21" s="16"/>
      <c r="H21" s="16"/>
      <c r="I21" s="16"/>
      <c r="J21" s="16"/>
      <c r="K21" s="16"/>
      <c r="L21" s="18"/>
      <c r="M21" s="40"/>
    </row>
    <row r="22" spans="1:13" ht="31" customHeight="1">
      <c r="A22" s="2">
        <f>Propuestas[[#This Row],[APELLIDOS]]</f>
        <v>0</v>
      </c>
      <c r="B22" s="21"/>
      <c r="C22" s="21"/>
      <c r="D22" s="16"/>
      <c r="E22" s="16"/>
      <c r="F22" s="16"/>
      <c r="G22" s="16"/>
      <c r="H22" s="16"/>
      <c r="I22" s="16"/>
      <c r="J22" s="16"/>
      <c r="K22" s="16"/>
      <c r="L22" s="6"/>
      <c r="M22" s="39"/>
    </row>
    <row r="23" spans="1:13" ht="31" customHeight="1">
      <c r="A23" s="2">
        <f>Propuestas[[#This Row],[APELLIDOS]]</f>
        <v>0</v>
      </c>
      <c r="B23" s="21"/>
      <c r="C23" s="21"/>
      <c r="D23" s="16"/>
      <c r="E23" s="16"/>
      <c r="F23" s="16"/>
      <c r="G23" s="16"/>
      <c r="H23" s="16"/>
      <c r="I23" s="16"/>
      <c r="J23" s="16"/>
      <c r="K23" s="16"/>
      <c r="L23" s="37"/>
      <c r="M23" s="40"/>
    </row>
    <row r="24" spans="1:13" ht="31" customHeight="1">
      <c r="A24" s="2">
        <f>Propuestas[[#This Row],[APELLIDOS]]</f>
        <v>0</v>
      </c>
      <c r="B24" s="21"/>
      <c r="C24" s="21"/>
      <c r="D24" s="16"/>
      <c r="E24" s="16"/>
      <c r="F24" s="16"/>
      <c r="G24" s="16"/>
      <c r="H24" s="16"/>
      <c r="I24" s="16"/>
      <c r="J24" s="16"/>
      <c r="K24" s="16"/>
      <c r="L24" s="6"/>
      <c r="M24" s="24"/>
    </row>
    <row r="25" spans="1:13" ht="31" customHeight="1">
      <c r="A25" s="2">
        <f>Propuestas[[#This Row],[APELLIDOS]]</f>
        <v>0</v>
      </c>
      <c r="B25" s="21"/>
      <c r="C25" s="21"/>
      <c r="D25" s="16"/>
      <c r="E25" s="16"/>
      <c r="F25" s="16"/>
      <c r="G25" s="16"/>
      <c r="H25" s="16"/>
      <c r="I25" s="16"/>
      <c r="J25" s="16"/>
      <c r="K25" s="16"/>
      <c r="L25" s="18"/>
      <c r="M25" s="19"/>
    </row>
    <row r="26" spans="1:13" ht="31" customHeight="1">
      <c r="A26" s="2">
        <f>Propuestas[[#This Row],[APELLIDOS]]</f>
        <v>0</v>
      </c>
      <c r="B26" s="21"/>
      <c r="C26" s="21"/>
      <c r="D26" s="16"/>
      <c r="E26" s="16"/>
      <c r="F26" s="16"/>
      <c r="G26" s="16"/>
      <c r="H26" s="16"/>
      <c r="I26" s="16"/>
      <c r="J26" s="16"/>
      <c r="K26" s="16"/>
      <c r="L26" s="6"/>
      <c r="M26" s="19"/>
    </row>
    <row r="27" spans="1:13" ht="31" customHeight="1">
      <c r="A27" s="2">
        <f>Propuestas[[#This Row],[APELLIDOS]]</f>
        <v>0</v>
      </c>
      <c r="B27" s="21"/>
      <c r="C27" s="21"/>
      <c r="D27" s="16"/>
      <c r="E27" s="16"/>
      <c r="F27" s="16"/>
      <c r="G27" s="16"/>
      <c r="H27" s="16"/>
      <c r="I27" s="16"/>
      <c r="J27" s="16"/>
      <c r="K27" s="16"/>
      <c r="L27" s="37"/>
      <c r="M27" s="19"/>
    </row>
    <row r="28" spans="1:13" ht="31" customHeight="1">
      <c r="A28" s="4">
        <f>Propuestas[[#This Row],[APELLIDOS]]</f>
        <v>0</v>
      </c>
      <c r="B28" s="22"/>
      <c r="C28" s="22"/>
      <c r="D28" s="16"/>
      <c r="E28" s="16"/>
      <c r="F28" s="16"/>
      <c r="G28" s="16"/>
      <c r="H28" s="16"/>
      <c r="I28" s="16"/>
      <c r="J28" s="16"/>
      <c r="K28" s="16"/>
      <c r="L28" s="6"/>
      <c r="M28" s="38"/>
    </row>
    <row r="29" spans="1:13" ht="31" customHeight="1">
      <c r="A29" s="2">
        <f>Propuestas[[#This Row],[APELLIDOS]]</f>
        <v>0</v>
      </c>
      <c r="B29" s="21"/>
      <c r="C29" s="21"/>
      <c r="D29" s="16"/>
      <c r="E29" s="16"/>
      <c r="F29" s="16"/>
      <c r="G29" s="16"/>
      <c r="H29" s="16"/>
      <c r="I29" s="16"/>
      <c r="J29" s="16"/>
      <c r="K29" s="16"/>
      <c r="L29" s="6"/>
      <c r="M29" s="38"/>
    </row>
    <row r="30" spans="1:13" ht="31" customHeight="1">
      <c r="A30" s="2">
        <f>Propuestas[[#This Row],[APELLIDOS]]</f>
        <v>0</v>
      </c>
      <c r="B30" s="21"/>
      <c r="C30" s="21"/>
      <c r="D30" s="16"/>
      <c r="E30" s="16"/>
      <c r="F30" s="16"/>
      <c r="G30" s="16"/>
      <c r="H30" s="16"/>
      <c r="I30" s="16"/>
      <c r="J30" s="16"/>
      <c r="K30" s="16"/>
      <c r="L30" s="6"/>
      <c r="M30" s="19"/>
    </row>
    <row r="31" spans="1:13" ht="31" customHeight="1">
      <c r="A31" s="2">
        <f>Propuestas[[#This Row],[APELLIDOS]]</f>
        <v>0</v>
      </c>
      <c r="B31" s="21"/>
      <c r="C31" s="21"/>
      <c r="D31" s="16"/>
      <c r="E31" s="16"/>
      <c r="F31" s="16"/>
      <c r="G31" s="16"/>
      <c r="H31" s="16"/>
      <c r="I31" s="16"/>
      <c r="J31" s="16"/>
      <c r="K31" s="16"/>
      <c r="L31" s="6"/>
      <c r="M31" s="19"/>
    </row>
    <row r="34" spans="3:5" ht="32" customHeight="1">
      <c r="C34" s="3" t="s">
        <v>16</v>
      </c>
      <c r="D34" s="16">
        <v>-1</v>
      </c>
      <c r="E34" s="17">
        <v>-1</v>
      </c>
    </row>
    <row r="35" spans="3:5" ht="36" customHeight="1">
      <c r="C35" s="3" t="s">
        <v>17</v>
      </c>
      <c r="D35" s="16">
        <v>0</v>
      </c>
      <c r="E35" s="17">
        <v>0</v>
      </c>
    </row>
    <row r="36" spans="3:5" ht="36" customHeight="1">
      <c r="C36" s="3" t="s">
        <v>18</v>
      </c>
      <c r="D36" s="16">
        <v>1</v>
      </c>
      <c r="E36" s="17">
        <v>1</v>
      </c>
    </row>
    <row r="37" spans="3:5" ht="36" customHeight="1">
      <c r="C37" s="3" t="s">
        <v>19</v>
      </c>
      <c r="D37" s="16">
        <v>2</v>
      </c>
      <c r="E37" s="17">
        <v>2</v>
      </c>
    </row>
  </sheetData>
  <phoneticPr fontId="12" type="noConversion"/>
  <conditionalFormatting sqref="D2:L37">
    <cfRule type="iconSet" priority="60">
      <iconSet iconSet="4TrafficLights" showValue="0">
        <cfvo type="percent" val="0"/>
        <cfvo type="percent" val="25"/>
        <cfvo type="percent" val="50"/>
        <cfvo type="percent" val="75"/>
      </iconSet>
    </cfRule>
  </conditionalFormatting>
  <pageMargins left="0.75" right="0.75" top="1" bottom="1" header="0.5" footer="0.5"/>
  <pageSetup paperSize="9" orientation="portrait" horizontalDpi="4294967292" verticalDpi="4294967292"/>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CC5F-34B4-684D-8106-FFB8326FE339}">
  <dimension ref="A1:A4"/>
  <sheetViews>
    <sheetView workbookViewId="0">
      <selection activeCell="A2" sqref="A2:A4"/>
    </sheetView>
  </sheetViews>
  <sheetFormatPr baseColWidth="10" defaultRowHeight="15"/>
  <sheetData>
    <row r="1" spans="1:1">
      <c r="A1" t="s">
        <v>146</v>
      </c>
    </row>
    <row r="2" spans="1:1" ht="16">
      <c r="A2" s="99" t="s">
        <v>45</v>
      </c>
    </row>
    <row r="3" spans="1:1" ht="16">
      <c r="A3" s="100" t="s">
        <v>46</v>
      </c>
    </row>
    <row r="4" spans="1:1" ht="16">
      <c r="A4" s="10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INSTRUCCIONES</vt:lpstr>
      <vt:lpstr>ALUMNOS</vt:lpstr>
      <vt:lpstr>REVISORES</vt:lpstr>
      <vt:lpstr>DIRECTORES</vt:lpstr>
      <vt:lpstr>__REVISORES</vt:lpstr>
      <vt:lpstr>Resultado revisión</vt:lpstr>
      <vt:lpstr>PROGRESO</vt:lpstr>
      <vt:lpstr>VALIDACIONES</vt:lpstr>
      <vt:lpstr>Directores</vt:lpstr>
      <vt:lpstr>Resultados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PabloM</dc:creator>
  <cp:lastModifiedBy>Microsoft Office User</cp:lastModifiedBy>
  <dcterms:created xsi:type="dcterms:W3CDTF">2013-03-13T18:29:24Z</dcterms:created>
  <dcterms:modified xsi:type="dcterms:W3CDTF">2020-06-07T08:27:31Z</dcterms:modified>
</cp:coreProperties>
</file>