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D811439F-06E3-4C12-BABF-381ED79FDFB1}" xr6:coauthVersionLast="43" xr6:coauthVersionMax="43" xr10:uidLastSave="{00000000-0000-0000-0000-000000000000}"/>
  <bookViews>
    <workbookView xWindow="3285" yWindow="2730" windowWidth="15360" windowHeight="68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L4" i="1" s="1"/>
  <c r="J7" i="1" l="1"/>
  <c r="L7" i="1" s="1"/>
  <c r="J3" i="1" l="1"/>
  <c r="L3" i="1" s="1"/>
  <c r="J6" i="1" l="1"/>
  <c r="L6" i="1" s="1"/>
  <c r="J5" i="1" l="1"/>
  <c r="L5" i="1" s="1"/>
  <c r="X6" i="1" l="1"/>
  <c r="Y6" i="1" s="1"/>
  <c r="R6" i="1" s="1"/>
  <c r="T6" i="1" s="1"/>
  <c r="R7" i="1"/>
  <c r="T7" i="1" s="1"/>
  <c r="R8" i="1"/>
  <c r="T8" i="1" s="1"/>
  <c r="J2" i="1"/>
  <c r="L2" i="1" s="1"/>
  <c r="J12" i="1" l="1"/>
  <c r="L12" i="1" s="1"/>
  <c r="J9" i="1"/>
  <c r="L9" i="1" s="1"/>
  <c r="J13" i="1"/>
  <c r="L13" i="1" s="1"/>
  <c r="J10" i="1"/>
  <c r="L10" i="1" s="1"/>
  <c r="J8" i="1" l="1"/>
  <c r="L8" i="1" s="1"/>
  <c r="J11" i="1"/>
  <c r="L11" i="1" s="1"/>
  <c r="X2" i="1" l="1"/>
  <c r="Y2" i="1" s="1"/>
  <c r="R2" i="1" s="1"/>
  <c r="T2" i="1" s="1"/>
  <c r="X5" i="1"/>
  <c r="Y5" i="1" s="1"/>
  <c r="R5" i="1" s="1"/>
  <c r="T5" i="1" s="1"/>
  <c r="X4" i="1"/>
  <c r="Y4" i="1" s="1"/>
  <c r="R4" i="1" s="1"/>
  <c r="T4" i="1" s="1"/>
  <c r="X3" i="1"/>
  <c r="Y3" i="1" s="1"/>
  <c r="R3" i="1" s="1"/>
  <c r="T3" i="1" s="1"/>
  <c r="P10" i="1" l="1"/>
</calcChain>
</file>

<file path=xl/sharedStrings.xml><?xml version="1.0" encoding="utf-8"?>
<sst xmlns="http://schemas.openxmlformats.org/spreadsheetml/2006/main" count="130" uniqueCount="109">
  <si>
    <t># NODO</t>
  </si>
  <si>
    <t>PREGUNTAS</t>
  </si>
  <si>
    <t>VALOR DE VERDAD</t>
  </si>
  <si>
    <t>#NODO</t>
  </si>
  <si>
    <t>CONCLUSION</t>
  </si>
  <si>
    <t>CLAUSULA INTERMEDIA</t>
  </si>
  <si>
    <t>NUMERO PREGUNTA</t>
  </si>
  <si>
    <t>NUMERO CONCLUSION</t>
  </si>
  <si>
    <t>NUMERO CLAUSULA</t>
  </si>
  <si>
    <t>¿Tiene pelo?</t>
  </si>
  <si>
    <t>¿Dá leche?</t>
  </si>
  <si>
    <t>¿Tiene plumas?</t>
  </si>
  <si>
    <t>¿Vuela?</t>
  </si>
  <si>
    <t>¿Pone huevos?</t>
  </si>
  <si>
    <t>¿Come carne?</t>
  </si>
  <si>
    <t>¿Tiene dientes agudos?</t>
  </si>
  <si>
    <t>¿Tiene garras?</t>
  </si>
  <si>
    <t>¿Tiene ojos que miran hacia adelante?</t>
  </si>
  <si>
    <t>¿Tiene pezuñas?</t>
  </si>
  <si>
    <t>¿Rumia?</t>
  </si>
  <si>
    <t>¿Es de color leonado?</t>
  </si>
  <si>
    <t>¿Tiene manchas obscuras?</t>
  </si>
  <si>
    <t>¿Tiene franjas negras?</t>
  </si>
  <si>
    <t>¿Tiene patas largas?</t>
  </si>
  <si>
    <t>¿Tiene cuello largo?</t>
  </si>
  <si>
    <t>¿Es de color blanco?</t>
  </si>
  <si>
    <t>¿Es blanca y negra?</t>
  </si>
  <si>
    <t>¿Nada?</t>
  </si>
  <si>
    <t>¿Vuela muy bien?</t>
  </si>
  <si>
    <t>Es una onza</t>
  </si>
  <si>
    <t>Es un tigre</t>
  </si>
  <si>
    <t>Es una jirafa</t>
  </si>
  <si>
    <t>Es una zebra</t>
  </si>
  <si>
    <t>Es un avestruz</t>
  </si>
  <si>
    <t>Es un pingüino</t>
  </si>
  <si>
    <t>Es un albatroz</t>
  </si>
  <si>
    <t>Es mamifero</t>
  </si>
  <si>
    <t>Es ave</t>
  </si>
  <si>
    <t>Es carnivoro</t>
  </si>
  <si>
    <t>Es ungulado</t>
  </si>
  <si>
    <t>CUANTOS</t>
  </si>
  <si>
    <t>TOTALES</t>
  </si>
  <si>
    <t>PLACEHOLDER</t>
  </si>
  <si>
    <t>SALIENTES</t>
  </si>
  <si>
    <t>CONECTIVO</t>
  </si>
  <si>
    <t>(d2, 0)</t>
  </si>
  <si>
    <t>(d1,0)</t>
  </si>
  <si>
    <t>(c3,0) (c5,0)</t>
  </si>
  <si>
    <t>(c4,0)</t>
  </si>
  <si>
    <t>(c6,0)</t>
  </si>
  <si>
    <t>(c7,0)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</si>
  <si>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</si>
  <si>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</si>
  <si>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</si>
  <si>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</si>
  <si>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</si>
  <si>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</si>
  <si>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</si>
  <si>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</si>
  <si>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</si>
  <si>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</si>
  <si>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</si>
  <si>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</si>
  <si>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</si>
  <si>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</si>
  <si>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</si>
  <si>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</si>
  <si>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</si>
  <si>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</si>
  <si>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</si>
  <si>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</si>
  <si>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</si>
  <si>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</si>
  <si>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</si>
  <si>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</si>
  <si>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</si>
  <si>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</si>
  <si>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</si>
  <si>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</si>
  <si>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</si>
  <si>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</si>
  <si>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</si>
  <si>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</si>
  <si>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c1</t>
  </si>
  <si>
    <t>c2</t>
  </si>
  <si>
    <t>c3</t>
  </si>
  <si>
    <t>c4</t>
  </si>
  <si>
    <t>c5</t>
  </si>
  <si>
    <t>c6</t>
  </si>
  <si>
    <t>c7</t>
  </si>
  <si>
    <t>(d9,0) (d8,0)(d11,0)(d12,0)</t>
  </si>
  <si>
    <t>(d4,0)</t>
  </si>
  <si>
    <t>(d7,0)</t>
  </si>
  <si>
    <t>(c3,0)(c4,0)</t>
  </si>
  <si>
    <t>(d10,0)</t>
  </si>
  <si>
    <t>(d6,0) (c5,1) (c6,1)</t>
  </si>
  <si>
    <t>(d6,0)</t>
  </si>
  <si>
    <t>(d8, 0)</t>
  </si>
  <si>
    <t>(d9,0)</t>
  </si>
  <si>
    <t>(d11,0)</t>
  </si>
  <si>
    <t>(d12,0)</t>
  </si>
  <si>
    <t>(d3,0)</t>
  </si>
  <si>
    <t>(d5, 0)</t>
  </si>
  <si>
    <t>(c1,0) (c2, 0) (c3,0)</t>
  </si>
  <si>
    <t>(c1,0) (c3,0)</t>
  </si>
  <si>
    <t>(c2, 0) (c4, 0)</t>
  </si>
  <si>
    <t>(c6,0)(c5,0)</t>
  </si>
  <si>
    <t>(c2,0)(c1,0)</t>
  </si>
  <si>
    <t>(c5,0)(c6,0)(c7,0)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</si>
</sst>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3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/>
    </xf>
    <xf numFmtId="0" fontId="0" fillId="4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0" xfId="0" applyFill="1"/>
    <xf numFmtId="0" fontId="0" fillId="0" borderId="6" xfId="0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2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E1" sqref="E1"/>
    </sheetView>
  </sheetViews>
  <sheetFormatPr defaultColWidth="9.140625" defaultRowHeight="15" x14ac:dyDescent="0.25"/>
  <cols>
    <col min="1" max="1" width="8" bestFit="1" customWidth="1"/>
    <col min="2" max="2" width="11" style="5" customWidth="1"/>
    <col min="3" max="3" width="24.42578125" bestFit="1" customWidth="1"/>
    <col min="4" max="4" width="10.140625" customWidth="1"/>
    <col min="5" max="5" width="25.85546875" customWidth="1"/>
    <col min="6" max="6" width="7.42578125" style="1" customWidth="1"/>
    <col min="7" max="7" width="10.42578125" style="7" customWidth="1"/>
    <col min="8" max="8" width="12" style="7" customWidth="1"/>
    <col min="9" max="9" width="13.42578125" bestFit="1" customWidth="1"/>
    <col min="10" max="10" width="10.28515625" style="7" customWidth="1"/>
    <col min="11" max="11" width="9.42578125" style="7" customWidth="1"/>
    <col min="12" max="12" width="10.7109375" customWidth="1"/>
    <col min="13" max="13" width="24.42578125" style="7" bestFit="1" customWidth="1"/>
    <col min="14" max="14" width="7.85546875" style="1" customWidth="1"/>
    <col min="15" max="16" width="14" style="7" customWidth="1"/>
    <col min="17" max="17" width="14" bestFit="1" customWidth="1"/>
    <col min="18" max="18" width="10.7109375" style="7" customWidth="1"/>
    <col min="19" max="19" width="10.85546875" style="7" customWidth="1"/>
    <col min="20" max="20" width="10.42578125" style="15" customWidth="1"/>
    <col min="21" max="21" width="10.42578125" style="16" customWidth="1"/>
    <col min="22" max="22" width="4.85546875" customWidth="1"/>
    <col min="23" max="23" width="22.28515625" customWidth="1"/>
  </cols>
  <sheetData>
    <row r="1" spans="1:44" s="11" customFormat="1" ht="36" customHeight="1" x14ac:dyDescent="0.25">
      <c r="A1" s="8" t="s">
        <v>0</v>
      </c>
      <c r="B1" s="8" t="s">
        <v>6</v>
      </c>
      <c r="C1" s="8" t="s">
        <v>1</v>
      </c>
      <c r="D1" s="8" t="s">
        <v>2</v>
      </c>
      <c r="E1" s="8" t="s">
        <v>43</v>
      </c>
      <c r="F1" s="9" t="s">
        <v>3</v>
      </c>
      <c r="G1" s="10" t="s">
        <v>8</v>
      </c>
      <c r="H1" s="10" t="s">
        <v>44</v>
      </c>
      <c r="I1" s="8" t="s">
        <v>5</v>
      </c>
      <c r="J1" s="10" t="s">
        <v>40</v>
      </c>
      <c r="K1" s="10" t="s">
        <v>41</v>
      </c>
      <c r="L1" s="8" t="s">
        <v>2</v>
      </c>
      <c r="M1" s="10" t="s">
        <v>43</v>
      </c>
      <c r="N1" s="9" t="s">
        <v>3</v>
      </c>
      <c r="O1" s="10" t="s">
        <v>7</v>
      </c>
      <c r="P1" s="10" t="s">
        <v>44</v>
      </c>
      <c r="Q1" s="8" t="s">
        <v>4</v>
      </c>
      <c r="R1" s="10" t="s">
        <v>40</v>
      </c>
      <c r="S1" s="10" t="s">
        <v>41</v>
      </c>
      <c r="T1" s="8" t="s">
        <v>2</v>
      </c>
      <c r="U1" s="45"/>
      <c r="V1" s="46"/>
      <c r="W1" s="47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</row>
    <row r="2" spans="1:44" x14ac:dyDescent="0.25">
      <c r="A2" s="2">
        <v>1</v>
      </c>
      <c r="B2" s="12" t="s">
        <v>51</v>
      </c>
      <c r="C2" s="14" t="s">
        <v>9</v>
      </c>
      <c r="D2" s="3">
        <v>-1</v>
      </c>
      <c r="E2" s="14" t="s">
        <v>45</v>
      </c>
      <c r="F2" s="4">
        <v>28</v>
      </c>
      <c r="G2" s="13" t="s">
        <v>71</v>
      </c>
      <c r="H2" s="22">
        <v>0</v>
      </c>
      <c r="I2" s="3" t="s">
        <v>36</v>
      </c>
      <c r="J2" s="18">
        <f>IF( AND(L3=0, L4=0), 2, IF(_xlfn.XOR(L3 =0, L4=0), 1,0))</f>
        <v>0</v>
      </c>
      <c r="K2" s="17">
        <v>2</v>
      </c>
      <c r="L2" s="3">
        <f>IF(OR(L3=1,L4=1),1,IF(J2=K2,0,-1))</f>
        <v>-1</v>
      </c>
      <c r="M2" s="6" t="s">
        <v>90</v>
      </c>
      <c r="N2" s="4">
        <v>21</v>
      </c>
      <c r="O2" s="13" t="s">
        <v>83</v>
      </c>
      <c r="P2" s="22">
        <v>1</v>
      </c>
      <c r="Q2" s="3" t="s">
        <v>29</v>
      </c>
      <c r="R2" s="18">
        <f>SUM(L8,D13,D14, Y2)</f>
        <v>0</v>
      </c>
      <c r="S2" s="17">
        <v>3</v>
      </c>
      <c r="T2" s="3">
        <f>IF(R2=S2,1, IF(OR(L5=0, D13=0, D14=0),0,-1))</f>
        <v>-1</v>
      </c>
      <c r="U2" s="20"/>
      <c r="X2" t="str">
        <f>CONCATENATE(L8,D13,D14)</f>
        <v>-1-1-1</v>
      </c>
      <c r="Y2">
        <f>IF(LEN(TRIM(X2))=0,0,LEN(TRIM(X2))-LEN(SUBSTITUTE(X2,"-","")))</f>
        <v>3</v>
      </c>
    </row>
    <row r="3" spans="1:44" x14ac:dyDescent="0.25">
      <c r="A3" s="2">
        <v>2</v>
      </c>
      <c r="B3" s="12" t="s">
        <v>52</v>
      </c>
      <c r="C3" s="14" t="s">
        <v>10</v>
      </c>
      <c r="D3" s="3">
        <v>-1</v>
      </c>
      <c r="E3" s="14" t="s">
        <v>101</v>
      </c>
      <c r="F3" s="4">
        <v>29</v>
      </c>
      <c r="G3" s="13" t="s">
        <v>72</v>
      </c>
      <c r="H3" s="22">
        <v>1</v>
      </c>
      <c r="I3" s="19" t="s">
        <v>42</v>
      </c>
      <c r="J3" s="18">
        <f>IF(D2=1, 1, 0)</f>
        <v>0</v>
      </c>
      <c r="K3" s="17">
        <v>1</v>
      </c>
      <c r="L3" s="3">
        <f>IF(J3=K3, 1, IF(D2=0,0,-1))</f>
        <v>-1</v>
      </c>
      <c r="M3" s="6" t="s">
        <v>46</v>
      </c>
      <c r="N3" s="4">
        <v>22</v>
      </c>
      <c r="O3" s="13" t="s">
        <v>84</v>
      </c>
      <c r="P3" s="22">
        <v>1</v>
      </c>
      <c r="Q3" s="3" t="s">
        <v>30</v>
      </c>
      <c r="R3" s="18">
        <f>SUM(L8, D13, D15, Y3)</f>
        <v>0</v>
      </c>
      <c r="S3" s="17">
        <v>3</v>
      </c>
      <c r="T3" s="3">
        <f>IF(R3=S3,1, IF(OR(L8=0, D13=0, D15=0),0,-1))</f>
        <v>-1</v>
      </c>
      <c r="U3" s="20"/>
      <c r="X3" t="str">
        <f>CONCATENATE(L8,D13,D15)</f>
        <v>-1-1-1</v>
      </c>
      <c r="Y3">
        <f>IF(LEN(TRIM(X3))=0,0,LEN(TRIM(X3))-LEN(SUBSTITUTE(X3,"-","")))</f>
        <v>3</v>
      </c>
    </row>
    <row r="4" spans="1:44" x14ac:dyDescent="0.25">
      <c r="A4" s="2">
        <v>3</v>
      </c>
      <c r="B4" s="12" t="s">
        <v>53</v>
      </c>
      <c r="C4" s="14" t="s">
        <v>11</v>
      </c>
      <c r="D4" s="3">
        <v>-1</v>
      </c>
      <c r="E4" s="14" t="s">
        <v>102</v>
      </c>
      <c r="F4" s="4">
        <v>30</v>
      </c>
      <c r="G4" s="13" t="s">
        <v>73</v>
      </c>
      <c r="H4" s="22">
        <v>1</v>
      </c>
      <c r="I4" s="19" t="s">
        <v>42</v>
      </c>
      <c r="J4" s="18">
        <f>IF(D3=1, 1, 0)</f>
        <v>0</v>
      </c>
      <c r="K4" s="17">
        <v>1</v>
      </c>
      <c r="L4" s="3">
        <f>IF(J4=K4, 1, IF(D3=0,0,-1))</f>
        <v>-1</v>
      </c>
      <c r="M4" s="6" t="s">
        <v>46</v>
      </c>
      <c r="N4" s="4">
        <v>23</v>
      </c>
      <c r="O4" s="13" t="s">
        <v>85</v>
      </c>
      <c r="P4" s="22">
        <v>1</v>
      </c>
      <c r="Q4" s="3" t="s">
        <v>31</v>
      </c>
      <c r="R4" s="18">
        <f>SUM(L11,D16,D17,D13,D14,Y4)</f>
        <v>0</v>
      </c>
      <c r="S4" s="17">
        <v>5</v>
      </c>
      <c r="T4" s="3">
        <f>IF(R4= S4,1, IF(OR(L11=0, D16=0, D17=0, D13=0, D14=0),0,-1))</f>
        <v>-1</v>
      </c>
      <c r="U4" s="20"/>
      <c r="X4" t="str">
        <f>CONCATENATE(L11,D16,D17,D13,D14)</f>
        <v>-1-1-1-1-1</v>
      </c>
      <c r="Y4">
        <f>IF(LEN(TRIM(X4))=0,0,LEN(TRIM(X4))-LEN(SUBSTITUTE(X4,"-","")))</f>
        <v>5</v>
      </c>
    </row>
    <row r="5" spans="1:44" x14ac:dyDescent="0.25">
      <c r="A5" s="2">
        <v>4</v>
      </c>
      <c r="B5" s="12" t="s">
        <v>54</v>
      </c>
      <c r="C5" s="14" t="s">
        <v>12</v>
      </c>
      <c r="D5" s="3">
        <v>-1</v>
      </c>
      <c r="E5" s="14" t="s">
        <v>95</v>
      </c>
      <c r="F5" s="4">
        <v>31</v>
      </c>
      <c r="G5" s="13" t="s">
        <v>74</v>
      </c>
      <c r="H5" s="22">
        <v>0</v>
      </c>
      <c r="I5" s="3" t="s">
        <v>37</v>
      </c>
      <c r="J5" s="18">
        <f>IF( AND(L6=0, L7=0), 2, IF(_xlfn.XOR(L6 =0, L7=0), 1,0))</f>
        <v>0</v>
      </c>
      <c r="K5" s="17">
        <v>2</v>
      </c>
      <c r="L5" s="3">
        <f>IF(OR(L6=1,L7=1),1,IF(J5=K5,0,-1))</f>
        <v>-1</v>
      </c>
      <c r="M5" s="6" t="s">
        <v>108</v>
      </c>
      <c r="N5" s="4">
        <v>24</v>
      </c>
      <c r="O5" s="13" t="s">
        <v>86</v>
      </c>
      <c r="P5" s="22">
        <v>1</v>
      </c>
      <c r="Q5" s="3" t="s">
        <v>32</v>
      </c>
      <c r="R5" s="18">
        <f>SUM(L11,D18,D15,Y5)</f>
        <v>0</v>
      </c>
      <c r="S5" s="17">
        <v>3</v>
      </c>
      <c r="T5" s="3">
        <f>IF(R5 =S5,1, IF(OR(L11=0, D18=0, D15=0),0,-1))</f>
        <v>-1</v>
      </c>
      <c r="U5" s="20"/>
      <c r="X5" t="str">
        <f>CONCATENATE(L11,D18,D15)</f>
        <v>-1-1-1</v>
      </c>
      <c r="Y5">
        <f>IF(LEN(TRIM(X5))=0,0,LEN(TRIM(X5))-LEN(SUBSTITUTE(X5,"-","")))</f>
        <v>3</v>
      </c>
    </row>
    <row r="6" spans="1:44" x14ac:dyDescent="0.25">
      <c r="A6" s="2">
        <v>5</v>
      </c>
      <c r="B6" s="12" t="s">
        <v>55</v>
      </c>
      <c r="C6" s="14" t="s">
        <v>13</v>
      </c>
      <c r="D6" s="3">
        <v>-1</v>
      </c>
      <c r="E6" s="14" t="s">
        <v>96</v>
      </c>
      <c r="F6" s="4">
        <v>32</v>
      </c>
      <c r="G6" s="13" t="s">
        <v>75</v>
      </c>
      <c r="H6" s="22">
        <v>1</v>
      </c>
      <c r="I6" s="19" t="s">
        <v>42</v>
      </c>
      <c r="J6" s="18">
        <f>IF(D4=1, 1, 0)</f>
        <v>0</v>
      </c>
      <c r="K6" s="17">
        <v>1</v>
      </c>
      <c r="L6" s="3">
        <f>IF(J6=K6, 1, IF(D4=0,0,-1))</f>
        <v>-1</v>
      </c>
      <c r="M6" s="6" t="s">
        <v>91</v>
      </c>
      <c r="N6" s="4">
        <v>25</v>
      </c>
      <c r="O6" s="13" t="s">
        <v>87</v>
      </c>
      <c r="P6" s="22">
        <v>1</v>
      </c>
      <c r="Q6" s="3" t="s">
        <v>33</v>
      </c>
      <c r="R6" s="18">
        <f>IF(D5=0,SUM(L5,1,D16,D17,D19,Y6), SUM(L5,D16,D5,D17,D19,Y6))</f>
        <v>0</v>
      </c>
      <c r="S6" s="17">
        <v>5</v>
      </c>
      <c r="T6" s="3">
        <f>IF(R6= S6,1, IF(OR(L5=0, D5=1, D16=0, D17=0, D18=0),0,-1))</f>
        <v>-1</v>
      </c>
      <c r="U6" s="20"/>
      <c r="X6" t="str">
        <f>CONCATENATE(L5,D5,D16,D17,D18)</f>
        <v>-1-1-1-1-1</v>
      </c>
      <c r="Y6">
        <f>IF(LEN(TRIM(X6))=0,0,LEN(TRIM(X6))-LEN(SUBSTITUTE(X6,"-","")))</f>
        <v>5</v>
      </c>
    </row>
    <row r="7" spans="1:44" x14ac:dyDescent="0.25">
      <c r="A7" s="2">
        <v>6</v>
      </c>
      <c r="B7" s="12" t="s">
        <v>56</v>
      </c>
      <c r="C7" s="14" t="s">
        <v>14</v>
      </c>
      <c r="D7" s="3">
        <v>-1</v>
      </c>
      <c r="E7" s="14" t="s">
        <v>97</v>
      </c>
      <c r="F7" s="4">
        <v>33</v>
      </c>
      <c r="G7" s="13" t="s">
        <v>76</v>
      </c>
      <c r="H7" s="22">
        <v>1</v>
      </c>
      <c r="I7" s="19" t="s">
        <v>42</v>
      </c>
      <c r="J7" s="18">
        <f>IF( AND(D5=1, D6=1), 2, IF(_xlfn.XOR(D5 =1, D6=1), 1,0))</f>
        <v>0</v>
      </c>
      <c r="K7" s="17">
        <v>2</v>
      </c>
      <c r="L7" s="3">
        <f>IF(J7=K7,1, IF(_xlfn.XOR(D5=0, D6=0),0,-1))</f>
        <v>-1</v>
      </c>
      <c r="M7" s="6" t="s">
        <v>91</v>
      </c>
      <c r="N7" s="4">
        <v>26</v>
      </c>
      <c r="O7" s="13" t="s">
        <v>88</v>
      </c>
      <c r="P7" s="22">
        <v>1</v>
      </c>
      <c r="Q7" s="3" t="s">
        <v>34</v>
      </c>
      <c r="R7" s="18">
        <f>IF(AND(L5=1, D5=0, D20=1, D19=1), 4, IF( AND(OR( AND(L5=1, D5=0, D20=1), AND(L5=1, D20=1, D19=1), AND(L5=1, D19=1, D5=0), AND(D5=0, L5=1, D19=1))),3,IF( AND( OR( AND(L5=1, D5=0), AND(L5=1,D20=1), AND(L5=1, D19=1), AND(D5=0, D20=1), AND(D5=0, D19=1), AND(D20=1, D19=1))),2,IF(_xlfn.XOR(L5=1, D5=0, D20=1, D19=1),1,0))) )</f>
        <v>0</v>
      </c>
      <c r="S7" s="17">
        <v>4</v>
      </c>
      <c r="T7" s="3">
        <f>IF(R7=S7,1, IF(OR(L5=0, D5=C11, D20=0, D19=0),0,-1))</f>
        <v>-1</v>
      </c>
      <c r="U7" s="20"/>
    </row>
    <row r="8" spans="1:44" x14ac:dyDescent="0.25">
      <c r="A8" s="2">
        <v>7</v>
      </c>
      <c r="B8" s="12" t="s">
        <v>57</v>
      </c>
      <c r="C8" s="14" t="s">
        <v>15</v>
      </c>
      <c r="D8" s="3">
        <v>-1</v>
      </c>
      <c r="E8" s="14" t="s">
        <v>98</v>
      </c>
      <c r="F8" s="4">
        <v>34</v>
      </c>
      <c r="G8" s="13" t="s">
        <v>77</v>
      </c>
      <c r="H8" s="22">
        <v>0</v>
      </c>
      <c r="I8" s="3" t="s">
        <v>38</v>
      </c>
      <c r="J8" s="18">
        <f>IF( AND(L9=0, L10=0), 2, IF(_xlfn.XOR(L9 =0, L10=0), 1,0))</f>
        <v>0</v>
      </c>
      <c r="K8" s="17">
        <v>2</v>
      </c>
      <c r="L8" s="3">
        <f>IF(OR(L9=1,L10=1),1,IF(J8=K8,0,-1))</f>
        <v>-1</v>
      </c>
      <c r="M8" s="6" t="s">
        <v>107</v>
      </c>
      <c r="N8" s="25">
        <v>27</v>
      </c>
      <c r="O8" s="26" t="s">
        <v>89</v>
      </c>
      <c r="P8" s="27">
        <v>1</v>
      </c>
      <c r="Q8" s="31" t="s">
        <v>35</v>
      </c>
      <c r="R8" s="29">
        <f>IF( AND(L5=1, D21=1), 2, IF(_xlfn.XOR(L5 =1, D21=1), 1,0))</f>
        <v>0</v>
      </c>
      <c r="S8" s="30">
        <v>2</v>
      </c>
      <c r="T8" s="31">
        <f>IF(AND(R8, S8=1),1, IF(_xlfn.XOR(L5=0, D21=0),0,-1))</f>
        <v>-1</v>
      </c>
      <c r="U8" s="20"/>
      <c r="W8" s="16"/>
    </row>
    <row r="9" spans="1:44" x14ac:dyDescent="0.25">
      <c r="A9" s="2">
        <v>8</v>
      </c>
      <c r="B9" s="12" t="s">
        <v>58</v>
      </c>
      <c r="C9" s="14" t="s">
        <v>16</v>
      </c>
      <c r="D9" s="3">
        <v>-1</v>
      </c>
      <c r="E9" s="14" t="s">
        <v>98</v>
      </c>
      <c r="F9" s="4">
        <v>35</v>
      </c>
      <c r="G9" s="13" t="s">
        <v>78</v>
      </c>
      <c r="H9" s="22">
        <v>1</v>
      </c>
      <c r="I9" s="19" t="s">
        <v>42</v>
      </c>
      <c r="J9" s="18">
        <f>IF( AND(L2=1, D7=1), 2, IF(_xlfn.XOR(L2 =1, D7=1), 1,0))</f>
        <v>0</v>
      </c>
      <c r="K9" s="17">
        <v>2</v>
      </c>
      <c r="L9" s="3">
        <f>IF(J9=K9,1, IF(_xlfn.XOR(D7=0, L2=0),0,-1))</f>
        <v>-1</v>
      </c>
      <c r="M9" s="42" t="s">
        <v>92</v>
      </c>
      <c r="N9" s="33"/>
      <c r="O9" s="32"/>
      <c r="P9" s="32"/>
      <c r="Q9" s="32"/>
      <c r="R9" s="32"/>
      <c r="S9" s="32"/>
      <c r="T9" s="32"/>
      <c r="U9" s="21"/>
    </row>
    <row r="10" spans="1:44" ht="30.75" customHeight="1" x14ac:dyDescent="0.25">
      <c r="A10" s="2">
        <v>9</v>
      </c>
      <c r="B10" s="12" t="s">
        <v>59</v>
      </c>
      <c r="C10" s="14" t="s">
        <v>17</v>
      </c>
      <c r="D10" s="3">
        <v>-1</v>
      </c>
      <c r="E10" s="14" t="s">
        <v>98</v>
      </c>
      <c r="F10" s="4">
        <v>36</v>
      </c>
      <c r="G10" s="13" t="s">
        <v>79</v>
      </c>
      <c r="H10" s="22">
        <v>1</v>
      </c>
      <c r="I10" s="3" t="s">
        <v>39</v>
      </c>
      <c r="J10" s="18">
        <f>IF(AND(L2=1, D8=1, D9=1, D10=1), 4, IF( AND(OR( AND(L2=1, D8=1, D9=1), AND(L2=1, D9=1, D10=1), AND(L2=1, D10=1, D8=1), AND(D8=1, L2=1, D10=1))),3,IF( AND( OR( AND(L2=1, D8=1), AND(L2=1,D9=1), AND(L2=1, D10=1), AND(D8=1, D9=1), AND(D8=1, D10=1), AND(D9=1, D10=1))),2,IF(_xlfn.XOR(L2=1, D8=1, D9=1, D10=1),1,0))) )</f>
        <v>0</v>
      </c>
      <c r="K10" s="17">
        <v>4</v>
      </c>
      <c r="L10" s="3">
        <f>IF(J10=K10,1, IF(AND(L2=0, D8=0, D9=0, D10=0),0,-1))</f>
        <v>-1</v>
      </c>
      <c r="M10" s="42" t="s">
        <v>92</v>
      </c>
      <c r="N10" s="34"/>
      <c r="O10" s="21"/>
      <c r="P10" s="49" t="str">
        <f>IF( _xlfn.XOR(T2 =1, T3 =1, T4 =1, T5 = 1, T6 = 1, T7 = 1, T8 =1), "FELICIDADES TU ANIMAL HA SIDO ENCONTRADO", "BIENVENIDO")</f>
        <v>BIENVENIDO</v>
      </c>
      <c r="Q10" s="21"/>
      <c r="R10" s="21"/>
      <c r="S10" s="21"/>
      <c r="T10" s="21"/>
      <c r="U10" s="21"/>
      <c r="W10" s="48"/>
    </row>
    <row r="11" spans="1:44" x14ac:dyDescent="0.25">
      <c r="A11" s="2">
        <v>10</v>
      </c>
      <c r="B11" s="12" t="s">
        <v>60</v>
      </c>
      <c r="C11" s="14" t="s">
        <v>18</v>
      </c>
      <c r="D11" s="3">
        <v>-1</v>
      </c>
      <c r="E11" s="14" t="s">
        <v>99</v>
      </c>
      <c r="F11" s="4">
        <v>37</v>
      </c>
      <c r="G11" s="13" t="s">
        <v>80</v>
      </c>
      <c r="H11" s="22">
        <v>0</v>
      </c>
      <c r="I11" s="19" t="s">
        <v>42</v>
      </c>
      <c r="J11" s="18">
        <f>IF( AND(L12=0, L13=0), 2, IF(_xlfn.XOR(L12 =0, L13=0), 1,0))</f>
        <v>0</v>
      </c>
      <c r="K11" s="17">
        <v>2</v>
      </c>
      <c r="L11" s="3">
        <f>IF(OR(L12=1,L3=1),1,IF(J11=K11,0,-1))</f>
        <v>-1</v>
      </c>
      <c r="M11" s="42" t="s">
        <v>93</v>
      </c>
      <c r="N11" s="34"/>
      <c r="O11" s="21"/>
      <c r="P11" s="21"/>
      <c r="Q11" s="21"/>
      <c r="R11" s="21"/>
      <c r="S11" s="21"/>
      <c r="T11" s="21"/>
      <c r="U11" s="21"/>
    </row>
    <row r="12" spans="1:44" x14ac:dyDescent="0.25">
      <c r="A12" s="2">
        <v>11</v>
      </c>
      <c r="B12" s="12" t="s">
        <v>61</v>
      </c>
      <c r="C12" s="14" t="s">
        <v>19</v>
      </c>
      <c r="D12" s="3">
        <v>-1</v>
      </c>
      <c r="E12" s="14" t="s">
        <v>100</v>
      </c>
      <c r="F12" s="4">
        <v>38</v>
      </c>
      <c r="G12" s="13" t="s">
        <v>81</v>
      </c>
      <c r="H12" s="22">
        <v>1</v>
      </c>
      <c r="I12" s="19" t="s">
        <v>42</v>
      </c>
      <c r="J12" s="18">
        <f>IF( AND(L2=1, D11=1), 2, IF(_xlfn.XOR(L2 =1, D11=1), 1,0))</f>
        <v>0</v>
      </c>
      <c r="K12" s="17">
        <v>2</v>
      </c>
      <c r="L12" s="3">
        <f>IF(J12=K12,1, IF(_xlfn.XOR(D11=0, L2=0),0,-1))</f>
        <v>-1</v>
      </c>
      <c r="M12" s="42" t="s">
        <v>94</v>
      </c>
      <c r="N12" s="34"/>
      <c r="O12" s="21"/>
      <c r="P12" s="21"/>
      <c r="Q12" s="21"/>
      <c r="R12" s="21"/>
      <c r="S12" s="21"/>
      <c r="T12" s="21"/>
      <c r="U12" s="21"/>
    </row>
    <row r="13" spans="1:44" ht="15.75" x14ac:dyDescent="0.25">
      <c r="A13" s="2">
        <v>12</v>
      </c>
      <c r="B13" s="12" t="s">
        <v>62</v>
      </c>
      <c r="C13" s="14" t="s">
        <v>20</v>
      </c>
      <c r="D13" s="3">
        <v>-1</v>
      </c>
      <c r="E13" s="14" t="s">
        <v>103</v>
      </c>
      <c r="F13" s="25">
        <v>39</v>
      </c>
      <c r="G13" s="26" t="s">
        <v>82</v>
      </c>
      <c r="H13" s="27">
        <v>1</v>
      </c>
      <c r="I13" s="28" t="s">
        <v>42</v>
      </c>
      <c r="J13" s="29">
        <f>IF( AND(L2=1, D12=1), 2, IF(_xlfn.XOR(L2 =1, D12=1), 1,0))</f>
        <v>0</v>
      </c>
      <c r="K13" s="30">
        <v>2</v>
      </c>
      <c r="L13" s="31">
        <f>IF(J13=K13,1, IF(_xlfn.XOR(D12=0, L2=0),0,-1))</f>
        <v>-1</v>
      </c>
      <c r="M13" s="32" t="s">
        <v>94</v>
      </c>
      <c r="N13" s="44"/>
      <c r="O13" s="21"/>
      <c r="P13" s="50"/>
      <c r="Q13" s="21"/>
      <c r="R13" s="21"/>
      <c r="S13" s="21"/>
      <c r="T13" s="21"/>
      <c r="U13" s="20"/>
    </row>
    <row r="14" spans="1:44" ht="30" x14ac:dyDescent="0.25">
      <c r="A14" s="2">
        <v>13</v>
      </c>
      <c r="B14" s="12" t="s">
        <v>63</v>
      </c>
      <c r="C14" s="14" t="s">
        <v>21</v>
      </c>
      <c r="D14" s="3">
        <v>-1</v>
      </c>
      <c r="E14" s="24" t="s">
        <v>104</v>
      </c>
      <c r="F14" s="33"/>
      <c r="G14" s="32"/>
      <c r="H14" s="32"/>
      <c r="I14" s="32"/>
      <c r="J14" s="32"/>
      <c r="K14" s="32"/>
      <c r="L14" s="32"/>
      <c r="M14" s="32"/>
      <c r="N14" s="43"/>
      <c r="O14" s="21"/>
      <c r="P14" s="21"/>
      <c r="Q14" s="21"/>
      <c r="R14" s="21"/>
      <c r="S14" s="21"/>
      <c r="T14" s="21"/>
      <c r="U14" s="20"/>
    </row>
    <row r="15" spans="1:44" ht="15.75" x14ac:dyDescent="0.25">
      <c r="A15" s="2">
        <v>14</v>
      </c>
      <c r="B15" s="12" t="s">
        <v>64</v>
      </c>
      <c r="C15" s="14" t="s">
        <v>22</v>
      </c>
      <c r="D15" s="3">
        <v>-1</v>
      </c>
      <c r="E15" s="24" t="s">
        <v>105</v>
      </c>
      <c r="F15" s="34"/>
      <c r="G15" s="21"/>
      <c r="H15" s="21"/>
      <c r="I15" s="21"/>
      <c r="J15" s="21"/>
      <c r="K15" s="21"/>
      <c r="L15" s="21"/>
      <c r="M15" s="21"/>
      <c r="N15" s="43"/>
      <c r="O15" s="21"/>
      <c r="P15" s="21"/>
      <c r="Q15" s="21"/>
      <c r="R15" s="21"/>
      <c r="S15" s="21"/>
      <c r="T15" s="21"/>
      <c r="U15" s="20"/>
    </row>
    <row r="16" spans="1:44" ht="15.75" x14ac:dyDescent="0.25">
      <c r="A16" s="2">
        <v>15</v>
      </c>
      <c r="B16" s="12" t="s">
        <v>65</v>
      </c>
      <c r="C16" s="14" t="s">
        <v>23</v>
      </c>
      <c r="D16" s="3">
        <v>-1</v>
      </c>
      <c r="E16" s="24" t="s">
        <v>47</v>
      </c>
      <c r="F16" s="34"/>
      <c r="G16" s="21"/>
      <c r="H16" s="21"/>
      <c r="I16" s="21"/>
      <c r="J16" s="21"/>
      <c r="K16" s="21"/>
      <c r="L16" s="21"/>
      <c r="M16" s="21"/>
      <c r="N16" s="43"/>
      <c r="O16" s="21"/>
      <c r="P16" s="21"/>
      <c r="Q16" s="21"/>
      <c r="R16" s="21"/>
      <c r="S16" s="21"/>
      <c r="T16" s="21"/>
      <c r="U16" s="20"/>
    </row>
    <row r="17" spans="1:43" ht="15.75" x14ac:dyDescent="0.25">
      <c r="A17" s="2">
        <v>16</v>
      </c>
      <c r="B17" s="12" t="s">
        <v>66</v>
      </c>
      <c r="C17" s="14" t="s">
        <v>24</v>
      </c>
      <c r="D17" s="3">
        <v>-1</v>
      </c>
      <c r="E17" s="24" t="s">
        <v>47</v>
      </c>
      <c r="F17" s="34"/>
      <c r="G17" s="21"/>
      <c r="H17" s="21"/>
      <c r="I17" s="21"/>
      <c r="J17" s="21"/>
      <c r="K17" s="21"/>
      <c r="L17" s="21"/>
      <c r="M17" s="21"/>
      <c r="N17" s="43"/>
      <c r="O17" s="21"/>
      <c r="P17" s="21"/>
      <c r="Q17" s="21"/>
      <c r="R17" s="21"/>
      <c r="S17" s="21"/>
      <c r="T17" s="21"/>
      <c r="U17" s="20"/>
    </row>
    <row r="18" spans="1:43" ht="15.75" x14ac:dyDescent="0.25">
      <c r="A18" s="2">
        <v>17</v>
      </c>
      <c r="B18" s="12" t="s">
        <v>67</v>
      </c>
      <c r="C18" s="14" t="s">
        <v>25</v>
      </c>
      <c r="D18" s="3">
        <v>-1</v>
      </c>
      <c r="E18" s="24" t="s">
        <v>48</v>
      </c>
      <c r="F18" s="34"/>
      <c r="G18" s="21"/>
      <c r="H18" s="21"/>
      <c r="I18" s="21"/>
      <c r="J18" s="21"/>
      <c r="K18" s="21"/>
      <c r="L18" s="21"/>
      <c r="M18" s="21"/>
      <c r="N18" s="43"/>
      <c r="O18" s="21"/>
      <c r="P18" s="21"/>
      <c r="Q18" s="21"/>
      <c r="R18" s="21"/>
      <c r="S18" s="21"/>
      <c r="T18" s="21"/>
      <c r="U18" s="20"/>
    </row>
    <row r="19" spans="1:43" ht="15.75" x14ac:dyDescent="0.25">
      <c r="A19" s="2">
        <v>18</v>
      </c>
      <c r="B19" s="12" t="s">
        <v>68</v>
      </c>
      <c r="C19" s="14" t="s">
        <v>26</v>
      </c>
      <c r="D19" s="3">
        <v>-1</v>
      </c>
      <c r="E19" s="24" t="s">
        <v>106</v>
      </c>
      <c r="F19" s="34"/>
      <c r="G19" s="21"/>
      <c r="H19" s="21"/>
      <c r="I19" s="21"/>
      <c r="J19" s="21"/>
      <c r="K19" s="21"/>
      <c r="L19" s="21"/>
      <c r="M19" s="21"/>
      <c r="N19" s="43"/>
      <c r="O19" s="21"/>
      <c r="P19" s="21"/>
      <c r="Q19" s="21"/>
      <c r="R19" s="21"/>
      <c r="S19" s="21"/>
      <c r="T19" s="21"/>
      <c r="U19" s="20"/>
    </row>
    <row r="20" spans="1:43" ht="15.75" x14ac:dyDescent="0.25">
      <c r="A20" s="2">
        <v>19</v>
      </c>
      <c r="B20" s="12" t="s">
        <v>69</v>
      </c>
      <c r="C20" s="14" t="s">
        <v>27</v>
      </c>
      <c r="D20" s="3">
        <v>-1</v>
      </c>
      <c r="E20" s="24" t="s">
        <v>49</v>
      </c>
      <c r="F20" s="34"/>
      <c r="G20" s="21"/>
      <c r="H20" s="21"/>
      <c r="I20" s="21"/>
      <c r="J20" s="21"/>
      <c r="K20" s="21"/>
      <c r="L20" s="21"/>
      <c r="M20" s="21"/>
      <c r="N20" s="43"/>
      <c r="O20" s="21"/>
      <c r="P20" s="21"/>
      <c r="Q20" s="21"/>
      <c r="R20" s="21"/>
      <c r="S20" s="21"/>
      <c r="T20" s="21"/>
      <c r="U20" s="20"/>
    </row>
    <row r="21" spans="1:43" ht="15.75" x14ac:dyDescent="0.25">
      <c r="A21" s="35">
        <v>20</v>
      </c>
      <c r="B21" s="36" t="s">
        <v>70</v>
      </c>
      <c r="C21" s="37" t="s">
        <v>28</v>
      </c>
      <c r="D21" s="3">
        <v>-1</v>
      </c>
      <c r="E21" s="38" t="s">
        <v>50</v>
      </c>
      <c r="F21" s="34"/>
      <c r="G21" s="21"/>
      <c r="H21" s="21"/>
      <c r="I21" s="21"/>
      <c r="J21" s="21"/>
      <c r="K21" s="21"/>
      <c r="L21" s="21"/>
      <c r="M21" s="21"/>
      <c r="N21" s="43"/>
      <c r="O21" s="21"/>
      <c r="P21" s="21"/>
      <c r="Q21" s="21"/>
      <c r="R21" s="21"/>
      <c r="S21" s="21"/>
      <c r="T21" s="21"/>
      <c r="U21" s="20"/>
    </row>
    <row r="22" spans="1:43" s="23" customFormat="1" x14ac:dyDescent="0.25">
      <c r="A22" s="40"/>
      <c r="B22" s="40"/>
      <c r="C22" s="41"/>
      <c r="D22" s="40"/>
      <c r="E22" s="4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7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x14ac:dyDescent="0.25">
      <c r="A23" s="7"/>
      <c r="B23" s="7"/>
      <c r="C23" s="7"/>
      <c r="D23" s="7"/>
      <c r="E23" s="7"/>
      <c r="F23" s="7"/>
      <c r="I23" s="7"/>
      <c r="L23" s="7"/>
      <c r="N23" s="7"/>
      <c r="Q23" s="7"/>
      <c r="T23" s="16"/>
    </row>
    <row r="24" spans="1:43" x14ac:dyDescent="0.25">
      <c r="A24" s="7"/>
      <c r="B24" s="7"/>
      <c r="C24" s="7"/>
      <c r="D24" s="7"/>
      <c r="E24" s="7"/>
      <c r="F24" s="7"/>
      <c r="I24" s="7"/>
      <c r="L24" s="7"/>
      <c r="N24" s="7"/>
      <c r="Q24" s="7"/>
      <c r="T24" s="16"/>
    </row>
    <row r="25" spans="1:43" x14ac:dyDescent="0.25">
      <c r="A25" s="7"/>
      <c r="B25" s="7"/>
      <c r="C25" s="7"/>
      <c r="D25" s="7"/>
      <c r="E25" s="7"/>
      <c r="F25" s="7"/>
      <c r="I25" s="7"/>
      <c r="L25" s="7"/>
      <c r="N25" s="7"/>
      <c r="Q25" s="7"/>
      <c r="T25" s="16"/>
    </row>
    <row r="26" spans="1:43" x14ac:dyDescent="0.25">
      <c r="A26" s="7"/>
      <c r="B26" s="7"/>
      <c r="C26" s="7"/>
      <c r="D26" s="7"/>
      <c r="E26" s="7"/>
      <c r="F26" s="7"/>
      <c r="I26" s="7"/>
      <c r="L26" s="7"/>
      <c r="N26" s="7"/>
      <c r="Q26" s="7"/>
      <c r="T26" s="16"/>
    </row>
    <row r="27" spans="1:43" x14ac:dyDescent="0.25">
      <c r="A27" s="7"/>
      <c r="B27" s="7"/>
      <c r="C27" s="7"/>
      <c r="D27" s="7"/>
      <c r="E27" s="7"/>
      <c r="F27" s="7"/>
      <c r="I27" s="7"/>
      <c r="L27" s="7"/>
      <c r="N27" s="7"/>
      <c r="Q27" s="7"/>
      <c r="T27" s="16"/>
    </row>
    <row r="28" spans="1:43" x14ac:dyDescent="0.25">
      <c r="A28" s="7"/>
      <c r="B28" s="7"/>
      <c r="C28" s="7"/>
      <c r="D28" s="7"/>
      <c r="E28" s="7"/>
      <c r="F28" s="7"/>
      <c r="I28" s="7"/>
      <c r="L28" s="7"/>
      <c r="N28" s="7"/>
      <c r="Q28" s="7"/>
      <c r="T28" s="16"/>
    </row>
    <row r="29" spans="1:43" x14ac:dyDescent="0.25">
      <c r="A29" s="7"/>
      <c r="B29" s="7"/>
      <c r="C29" s="7"/>
      <c r="D29" s="7"/>
      <c r="E29" s="7"/>
      <c r="F29" s="7"/>
      <c r="I29" s="7"/>
      <c r="L29" s="7"/>
      <c r="N29" s="7"/>
      <c r="Q29" s="7"/>
      <c r="T29" s="16"/>
    </row>
    <row r="30" spans="1:43" x14ac:dyDescent="0.25">
      <c r="A30" s="7"/>
      <c r="B30" s="7"/>
      <c r="C30" s="7"/>
      <c r="D30" s="7"/>
      <c r="E30" s="7"/>
      <c r="F30" s="7"/>
      <c r="I30" s="7"/>
      <c r="L30" s="7"/>
      <c r="N30" s="7"/>
      <c r="Q30" s="7"/>
      <c r="T30" s="16"/>
    </row>
    <row r="31" spans="1:43" x14ac:dyDescent="0.25">
      <c r="A31" s="7"/>
      <c r="B31" s="7"/>
      <c r="C31" s="7"/>
      <c r="D31" s="7"/>
      <c r="E31" s="7"/>
      <c r="F31" s="7"/>
      <c r="I31" s="7"/>
      <c r="L31" s="7"/>
      <c r="N31" s="7"/>
      <c r="Q31" s="7"/>
      <c r="T31" s="16"/>
    </row>
    <row r="32" spans="1:43" x14ac:dyDescent="0.25">
      <c r="A32" s="7"/>
      <c r="B32" s="7"/>
      <c r="C32" s="7"/>
      <c r="D32" s="7"/>
      <c r="E32" s="7"/>
      <c r="F32" s="7"/>
      <c r="I32" s="7"/>
      <c r="L32" s="7"/>
      <c r="N32" s="7"/>
      <c r="Q32" s="7"/>
      <c r="T32" s="16"/>
    </row>
    <row r="33" spans="1:20" x14ac:dyDescent="0.25">
      <c r="A33" s="7"/>
      <c r="B33" s="7"/>
      <c r="C33" s="7"/>
      <c r="D33" s="7"/>
      <c r="E33" s="7"/>
      <c r="F33" s="7"/>
      <c r="I33" s="7"/>
      <c r="L33" s="7"/>
      <c r="N33" s="7"/>
      <c r="Q33" s="7"/>
      <c r="T33" s="16"/>
    </row>
    <row r="34" spans="1:20" x14ac:dyDescent="0.25">
      <c r="A34" s="7"/>
      <c r="B34" s="7"/>
      <c r="C34" s="7"/>
      <c r="D34" s="7"/>
      <c r="E34" s="7"/>
      <c r="F34" s="7"/>
      <c r="I34" s="7"/>
      <c r="L34" s="7"/>
      <c r="N34" s="7"/>
      <c r="Q34" s="7"/>
      <c r="T34" s="16"/>
    </row>
    <row r="35" spans="1:20" x14ac:dyDescent="0.25">
      <c r="A35" s="7"/>
      <c r="B35" s="7"/>
      <c r="C35" s="7"/>
      <c r="D35" s="7"/>
      <c r="E35" s="7"/>
      <c r="F35" s="7"/>
      <c r="I35" s="7"/>
      <c r="L35" s="7"/>
      <c r="N35" s="7"/>
      <c r="Q35" s="7"/>
      <c r="T35" s="16"/>
    </row>
    <row r="36" spans="1:20" x14ac:dyDescent="0.25">
      <c r="A36" s="7"/>
      <c r="B36" s="7"/>
      <c r="C36" s="7"/>
      <c r="D36" s="7"/>
      <c r="E36" s="7"/>
      <c r="F36" s="7"/>
      <c r="I36" s="7"/>
      <c r="L36" s="7"/>
      <c r="N36" s="7"/>
      <c r="Q36" s="7"/>
      <c r="T36" s="16"/>
    </row>
    <row r="37" spans="1:20" x14ac:dyDescent="0.25">
      <c r="A37" s="7"/>
      <c r="B37" s="7"/>
      <c r="C37" s="7"/>
      <c r="D37" s="7"/>
      <c r="E37" s="7"/>
      <c r="F37" s="7"/>
      <c r="I37" s="7"/>
      <c r="L37" s="7"/>
      <c r="N37" s="7"/>
      <c r="Q37" s="7"/>
      <c r="T37" s="16"/>
    </row>
    <row r="38" spans="1:20" x14ac:dyDescent="0.25">
      <c r="A38" s="7"/>
      <c r="B38" s="7"/>
      <c r="C38" s="7"/>
      <c r="D38" s="7"/>
      <c r="E38" s="7"/>
      <c r="F38" s="7"/>
      <c r="I38" s="7"/>
      <c r="L38" s="7"/>
      <c r="N38" s="7"/>
      <c r="Q38" s="7"/>
      <c r="T38" s="16"/>
    </row>
    <row r="39" spans="1:20" x14ac:dyDescent="0.25">
      <c r="A39" s="7"/>
      <c r="B39" s="7"/>
      <c r="C39" s="7"/>
      <c r="D39" s="7"/>
      <c r="E39" s="7"/>
      <c r="F39" s="7"/>
      <c r="I39" s="7"/>
      <c r="L39" s="7"/>
      <c r="N39" s="7"/>
      <c r="Q39" s="7"/>
      <c r="T39" s="16"/>
    </row>
    <row r="40" spans="1:20" x14ac:dyDescent="0.25">
      <c r="A40" s="7"/>
      <c r="B40" s="7"/>
      <c r="C40" s="7"/>
      <c r="D40" s="7"/>
      <c r="E40" s="7"/>
      <c r="F40" s="7"/>
      <c r="I40" s="7"/>
      <c r="L40" s="7"/>
      <c r="N40" s="7"/>
      <c r="Q40" s="7"/>
      <c r="T40" s="16"/>
    </row>
    <row r="41" spans="1:20" x14ac:dyDescent="0.25">
      <c r="A41" s="7"/>
      <c r="B41" s="7"/>
      <c r="C41" s="7"/>
      <c r="D41" s="7"/>
      <c r="E41" s="7"/>
      <c r="F41" s="7"/>
      <c r="I41" s="7"/>
      <c r="L41" s="7"/>
      <c r="N41" s="7"/>
      <c r="Q41" s="7"/>
      <c r="T41" s="16"/>
    </row>
    <row r="42" spans="1:20" x14ac:dyDescent="0.25">
      <c r="A42" s="7"/>
      <c r="B42" s="7"/>
      <c r="C42" s="7"/>
      <c r="D42" s="7"/>
      <c r="E42" s="7"/>
      <c r="F42" s="7"/>
      <c r="I42" s="7"/>
      <c r="L42" s="7"/>
      <c r="N42" s="7"/>
      <c r="Q42" s="7"/>
      <c r="T42" s="16"/>
    </row>
    <row r="43" spans="1:20" x14ac:dyDescent="0.25">
      <c r="A43" s="7"/>
      <c r="B43" s="7"/>
      <c r="C43" s="7"/>
      <c r="D43" s="7"/>
      <c r="E43" s="7"/>
      <c r="F43" s="7"/>
      <c r="I43" s="7"/>
      <c r="L43" s="7"/>
      <c r="N43" s="7"/>
      <c r="Q43" s="7"/>
      <c r="T43" s="16"/>
    </row>
    <row r="44" spans="1:20" x14ac:dyDescent="0.25">
      <c r="A44" s="7"/>
      <c r="B44" s="7"/>
      <c r="C44" s="7"/>
      <c r="D44" s="7"/>
      <c r="E44" s="7"/>
      <c r="F44" s="7"/>
      <c r="I44" s="7"/>
      <c r="L44" s="7"/>
      <c r="N44" s="7"/>
      <c r="Q44" s="7"/>
      <c r="T44" s="16"/>
    </row>
    <row r="45" spans="1:20" x14ac:dyDescent="0.25">
      <c r="A45" s="7"/>
      <c r="B45" s="7"/>
      <c r="C45" s="7"/>
      <c r="D45" s="7"/>
      <c r="E45" s="7"/>
      <c r="F45" s="7"/>
      <c r="I45" s="7"/>
      <c r="L45" s="7"/>
      <c r="N45" s="7"/>
      <c r="Q45" s="7"/>
      <c r="T45" s="16"/>
    </row>
    <row r="46" spans="1:20" x14ac:dyDescent="0.25">
      <c r="A46" s="7"/>
      <c r="B46" s="7"/>
      <c r="C46" s="7"/>
      <c r="D46" s="7"/>
      <c r="E46" s="7"/>
      <c r="F46" s="7"/>
      <c r="I46" s="7"/>
      <c r="L46" s="7"/>
      <c r="N46" s="7"/>
      <c r="Q46" s="7"/>
      <c r="T46" s="16"/>
    </row>
    <row r="47" spans="1:20" x14ac:dyDescent="0.25">
      <c r="A47" s="7"/>
      <c r="B47" s="7"/>
      <c r="C47" s="7"/>
      <c r="D47" s="7"/>
      <c r="E47" s="7"/>
      <c r="F47" s="7"/>
      <c r="I47" s="7"/>
      <c r="L47" s="7"/>
      <c r="N47" s="7"/>
      <c r="Q47" s="7"/>
      <c r="T47" s="16"/>
    </row>
    <row r="48" spans="1:20" x14ac:dyDescent="0.25">
      <c r="A48" s="7"/>
      <c r="B48" s="7"/>
      <c r="C48" s="7"/>
      <c r="D48" s="7"/>
      <c r="E48" s="7"/>
      <c r="F48" s="7"/>
      <c r="I48" s="7"/>
      <c r="L48" s="7"/>
      <c r="N48" s="7"/>
      <c r="Q48" s="7"/>
      <c r="T48" s="16"/>
    </row>
    <row r="49" spans="1:20" x14ac:dyDescent="0.25">
      <c r="A49" s="7"/>
      <c r="B49" s="7"/>
      <c r="C49" s="7"/>
      <c r="D49" s="7"/>
      <c r="E49" s="7"/>
      <c r="F49" s="7"/>
      <c r="I49" s="7"/>
      <c r="L49" s="7"/>
      <c r="N49" s="7"/>
      <c r="Q49" s="7"/>
      <c r="T49" s="16"/>
    </row>
    <row r="50" spans="1:20" x14ac:dyDescent="0.25">
      <c r="A50" s="7"/>
      <c r="B50" s="7"/>
      <c r="C50" s="7"/>
      <c r="D50" s="7"/>
      <c r="E50" s="7"/>
      <c r="F50" s="7"/>
      <c r="I50" s="7"/>
      <c r="L50" s="7"/>
      <c r="N50" s="7"/>
      <c r="Q50" s="7"/>
      <c r="T50" s="16"/>
    </row>
    <row r="51" spans="1:20" x14ac:dyDescent="0.25">
      <c r="A51" s="7"/>
      <c r="B51" s="7"/>
      <c r="C51" s="7"/>
      <c r="D51" s="7"/>
      <c r="E51" s="7"/>
      <c r="F51" s="7"/>
      <c r="I51" s="7"/>
      <c r="L51" s="7"/>
      <c r="N51" s="7"/>
      <c r="Q51" s="7"/>
      <c r="T51" s="16"/>
    </row>
    <row r="52" spans="1:20" x14ac:dyDescent="0.25">
      <c r="A52" s="7"/>
      <c r="B52" s="7"/>
      <c r="C52" s="7"/>
      <c r="D52" s="7"/>
      <c r="E52" s="7"/>
      <c r="F52" s="7"/>
      <c r="I52" s="7"/>
      <c r="L52" s="7"/>
      <c r="N52" s="7"/>
      <c r="Q52" s="7"/>
      <c r="T52" s="16"/>
    </row>
    <row r="53" spans="1:20" x14ac:dyDescent="0.25">
      <c r="A53" s="7"/>
      <c r="B53" s="7"/>
      <c r="C53" s="7"/>
      <c r="D53" s="7"/>
      <c r="E53" s="7"/>
      <c r="F53" s="7"/>
      <c r="I53" s="7"/>
      <c r="L53" s="7"/>
      <c r="N53" s="7"/>
      <c r="Q53" s="7"/>
    </row>
    <row r="54" spans="1:20" x14ac:dyDescent="0.25">
      <c r="A54" s="7"/>
      <c r="B54" s="7"/>
      <c r="C54" s="7"/>
      <c r="D54" s="7"/>
      <c r="E54" s="7"/>
      <c r="F54" s="7"/>
      <c r="I54" s="7"/>
      <c r="L54" s="7"/>
      <c r="N54" s="7"/>
      <c r="Q54" s="7"/>
    </row>
    <row r="55" spans="1:20" x14ac:dyDescent="0.25">
      <c r="A55" s="7"/>
      <c r="B55" s="7"/>
      <c r="C55" s="7"/>
      <c r="D55" s="7"/>
      <c r="E55" s="7"/>
      <c r="F55" s="7"/>
      <c r="I55" s="7"/>
      <c r="L55" s="7"/>
      <c r="N55" s="7"/>
      <c r="Q55" s="7"/>
    </row>
    <row r="56" spans="1:20" x14ac:dyDescent="0.25">
      <c r="A56" s="7"/>
      <c r="B56" s="7"/>
      <c r="C56" s="7"/>
      <c r="D56" s="7"/>
      <c r="E56" s="7"/>
      <c r="F56" s="7"/>
      <c r="I56" s="7"/>
      <c r="L56" s="7"/>
      <c r="N56" s="7"/>
      <c r="Q56" s="7"/>
    </row>
    <row r="57" spans="1:20" x14ac:dyDescent="0.25">
      <c r="A57" s="7"/>
      <c r="B57" s="7"/>
      <c r="C57" s="7"/>
      <c r="D57" s="7"/>
      <c r="E57" s="7"/>
      <c r="F57" s="7"/>
      <c r="I57" s="7"/>
      <c r="L57" s="7"/>
      <c r="N57" s="7"/>
      <c r="Q57" s="7"/>
    </row>
    <row r="58" spans="1:20" x14ac:dyDescent="0.25">
      <c r="A58" s="7"/>
      <c r="B58" s="7"/>
      <c r="C58" s="7"/>
      <c r="D58" s="7"/>
      <c r="E58" s="7"/>
      <c r="F58" s="7"/>
      <c r="I58" s="7"/>
      <c r="L58" s="7"/>
      <c r="N58" s="7"/>
      <c r="Q58" s="7"/>
    </row>
    <row r="59" spans="1:20" x14ac:dyDescent="0.25">
      <c r="A59" s="7"/>
      <c r="B59" s="7"/>
      <c r="C59" s="7"/>
      <c r="D59" s="7"/>
      <c r="E59" s="7"/>
      <c r="F59" s="7"/>
      <c r="I59" s="7"/>
      <c r="L59" s="7"/>
      <c r="N59" s="7"/>
      <c r="Q59" s="7"/>
    </row>
    <row r="60" spans="1:20" x14ac:dyDescent="0.25">
      <c r="A60" s="7"/>
      <c r="B60" s="7"/>
      <c r="C60" s="7"/>
      <c r="D60" s="7"/>
      <c r="E60" s="7"/>
      <c r="F60" s="7"/>
      <c r="I60" s="7"/>
      <c r="L60" s="7"/>
      <c r="N60" s="7"/>
      <c r="Q60" s="7"/>
    </row>
    <row r="61" spans="1:20" x14ac:dyDescent="0.25">
      <c r="A61" s="7"/>
      <c r="B61" s="7"/>
      <c r="C61" s="7"/>
      <c r="D61" s="7"/>
      <c r="E61" s="7"/>
      <c r="F61" s="7"/>
      <c r="I61" s="7"/>
      <c r="L61" s="7"/>
      <c r="N61" s="7"/>
      <c r="Q61" s="7"/>
    </row>
    <row r="62" spans="1:20" x14ac:dyDescent="0.25">
      <c r="A62" s="7"/>
      <c r="B62" s="7"/>
      <c r="C62" s="7"/>
      <c r="D62" s="7"/>
      <c r="E62" s="7"/>
      <c r="F62" s="7"/>
      <c r="I62" s="7"/>
      <c r="L62" s="7"/>
      <c r="N62" s="7"/>
      <c r="Q6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2019-04-24T02:59:06Z</dcterms:created>
  <dcterms:modified xsi:type="dcterms:W3CDTF">2019-05-09T06:33:55Z</dcterms:modified>
</cp:coreProperties>
</file>