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\Desktop\Analysis Projects\Croudfunding analysis\"/>
    </mc:Choice>
  </mc:AlternateContent>
  <xr:revisionPtr revIDLastSave="0" documentId="13_ncr:1_{0F18EB71-20D4-429A-AA02-6FE1D795B479}" xr6:coauthVersionLast="44" xr6:coauthVersionMax="44" xr10:uidLastSave="{00000000-0000-0000-0000-000000000000}"/>
  <bookViews>
    <workbookView xWindow="900" yWindow="2190" windowWidth="23535" windowHeight="12750" firstSheet="12" activeTab="14" xr2:uid="{00000000-000D-0000-FFFF-FFFF00000000}"/>
  </bookViews>
  <sheets>
    <sheet name="Kickstarter" sheetId="1" r:id="rId1"/>
    <sheet name="Kickstarter_plays" sheetId="14" r:id="rId2"/>
    <sheet name="Successful U.S. Kickstarters" sheetId="7" r:id="rId3"/>
    <sheet name="Failed U.S. Kickstarters" sheetId="8" r:id="rId4"/>
    <sheet name="Descriptive Statistics Plays" sheetId="9" r:id="rId5"/>
    <sheet name="Chart1" sheetId="11" r:id="rId6"/>
    <sheet name="Successful U.S. Kickstarters 2" sheetId="12" r:id="rId7"/>
    <sheet name="Failed U.S. Kickstarters 2" sheetId="13" r:id="rId8"/>
    <sheet name="Descriptive Statistics Indie Ro" sheetId="10" r:id="rId9"/>
    <sheet name="Category Statistics" sheetId="2" r:id="rId10"/>
    <sheet name="Subcategory Statistics" sheetId="3" r:id="rId11"/>
    <sheet name="Out. based on launch date (old)" sheetId="5" r:id="rId12"/>
    <sheet name="Edinburgh Research" sheetId="6" r:id="rId13"/>
    <sheet name="Outcomes Based on Goals" sheetId="15" r:id="rId14"/>
    <sheet name="Outcomes based on Launch Date" sheetId="17" r:id="rId15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  <pivotCache cacheId="2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2" i="15" l="1"/>
  <c r="D12" i="15"/>
  <c r="C12" i="15"/>
  <c r="B12" i="15"/>
  <c r="E11" i="15"/>
  <c r="D11" i="15"/>
  <c r="C11" i="15"/>
  <c r="B11" i="15"/>
  <c r="E10" i="15"/>
  <c r="D10" i="15"/>
  <c r="C10" i="15"/>
  <c r="B10" i="15"/>
  <c r="F10" i="15" s="1"/>
  <c r="E9" i="15"/>
  <c r="D9" i="15"/>
  <c r="C9" i="15"/>
  <c r="B9" i="15"/>
  <c r="E8" i="15"/>
  <c r="D8" i="15"/>
  <c r="C8" i="15"/>
  <c r="B8" i="15"/>
  <c r="E7" i="15"/>
  <c r="D7" i="15"/>
  <c r="C7" i="15"/>
  <c r="B7" i="15"/>
  <c r="F7" i="15" s="1"/>
  <c r="E6" i="15"/>
  <c r="D6" i="15"/>
  <c r="C6" i="15"/>
  <c r="B6" i="15"/>
  <c r="E5" i="15"/>
  <c r="D5" i="15"/>
  <c r="H5" i="15" s="1"/>
  <c r="C5" i="15"/>
  <c r="G5" i="15" s="1"/>
  <c r="B5" i="15"/>
  <c r="F5" i="15" s="1"/>
  <c r="E4" i="15"/>
  <c r="G4" i="15" s="1"/>
  <c r="D4" i="15"/>
  <c r="C4" i="15"/>
  <c r="B4" i="15"/>
  <c r="E3" i="15"/>
  <c r="D3" i="15"/>
  <c r="C3" i="15"/>
  <c r="G3" i="15" s="1"/>
  <c r="B3" i="15"/>
  <c r="F3" i="15" s="1"/>
  <c r="E2" i="15"/>
  <c r="D2" i="15"/>
  <c r="H2" i="15" s="1"/>
  <c r="C2" i="15"/>
  <c r="B2" i="15"/>
  <c r="F2" i="15" s="1"/>
  <c r="H12" i="15"/>
  <c r="G12" i="15"/>
  <c r="F12" i="15"/>
  <c r="H11" i="15"/>
  <c r="G11" i="15"/>
  <c r="F11" i="15"/>
  <c r="H10" i="15"/>
  <c r="G10" i="15"/>
  <c r="H9" i="15"/>
  <c r="G9" i="15"/>
  <c r="F9" i="15"/>
  <c r="H8" i="15"/>
  <c r="G8" i="15"/>
  <c r="F8" i="15"/>
  <c r="G7" i="15"/>
  <c r="H7" i="15"/>
  <c r="F6" i="15"/>
  <c r="H6" i="15"/>
  <c r="G6" i="15"/>
  <c r="H4" i="15"/>
  <c r="F4" i="15"/>
  <c r="H3" i="15"/>
  <c r="G2" i="15"/>
  <c r="C13" i="10" l="1"/>
  <c r="C12" i="10"/>
  <c r="C11" i="10"/>
  <c r="B13" i="10"/>
  <c r="B12" i="10"/>
  <c r="B11" i="10"/>
  <c r="C6" i="10"/>
  <c r="C5" i="10"/>
  <c r="C4" i="10"/>
  <c r="B6" i="10"/>
  <c r="B5" i="10"/>
  <c r="B4" i="10"/>
  <c r="C10" i="10"/>
  <c r="B10" i="10"/>
  <c r="C9" i="10"/>
  <c r="B9" i="10"/>
  <c r="C3" i="10"/>
  <c r="C2" i="10"/>
  <c r="B3" i="10"/>
  <c r="B2" i="10"/>
  <c r="C14" i="10" l="1"/>
  <c r="B14" i="10"/>
  <c r="C7" i="10"/>
  <c r="B7" i="10"/>
  <c r="C11" i="9"/>
  <c r="B11" i="9"/>
  <c r="C13" i="9"/>
  <c r="C12" i="9"/>
  <c r="C14" i="9"/>
  <c r="B13" i="9"/>
  <c r="B12" i="9"/>
  <c r="C6" i="9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3" i="1"/>
  <c r="S4" i="1"/>
  <c r="S5" i="1"/>
  <c r="S6" i="1"/>
  <c r="S7" i="1"/>
  <c r="S2" i="1"/>
  <c r="B14" i="9" l="1"/>
  <c r="C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2" i="1"/>
</calcChain>
</file>

<file path=xl/sharedStrings.xml><?xml version="1.0" encoding="utf-8"?>
<sst xmlns="http://schemas.openxmlformats.org/spreadsheetml/2006/main" count="48244" uniqueCount="8422">
  <si>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</si>
  <si>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</si>
  <si>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</si>
  <si>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</si>
  <si>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</si>
  <si>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</si>
  <si>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</si>
  <si>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</si>
  <si>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</si>
  <si>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</si>
  <si>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</si>
  <si>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</si>
  <si>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</si>
  <si>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</si>
  <si>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</si>
  <si>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</si>
  <si>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</si>
  <si>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</si>
  <si>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</si>
  <si>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</si>
  <si>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</si>
  <si>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</si>
  <si>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</si>
  <si>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</si>
  <si>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</si>
  <si>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</si>
  <si>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</si>
  <si>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</si>
  <si>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</si>
  <si>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</si>
  <si>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</si>
  <si>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</si>
  <si>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</si>
  <si>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</si>
  <si>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</si>
  <si>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</si>
  <si>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</si>
  <si>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</si>
  <si>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</si>
  <si>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</si>
  <si>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</si>
  <si>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</si>
  <si>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</si>
  <si>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</si>
  <si>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</si>
  <si>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</si>
  <si>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</si>
  <si>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</si>
  <si>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</si>
  <si>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</si>
  <si>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</si>
  <si>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</si>
  <si>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</si>
  <si>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</si>
  <si>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</si>
  <si>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</si>
  <si>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</si>
  <si>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</si>
  <si>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</si>
  <si>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</si>
  <si>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</si>
  <si>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</si>
  <si>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</si>
  <si>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</si>
  <si>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</si>
  <si>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</si>
  <si>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</si>
  <si>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</si>
  <si>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</si>
  <si>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</si>
  <si>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</si>
  <si>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</si>
  <si>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</si>
  <si>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</si>
  <si>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</si>
  <si>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</si>
  <si>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</si>
  <si>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</si>
  <si>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</si>
  <si>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</si>
  <si>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</si>
  <si>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</si>
  <si>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</si>
  <si>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</si>
  <si>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</si>
  <si>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</si>
  <si>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</si>
  <si>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</si>
  <si>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</si>
  <si>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</si>
  <si>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</si>
  <si>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</si>
  <si>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</si>
  <si>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</si>
  <si>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</si>
  <si>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</si>
  <si>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</si>
  <si>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</si>
  <si>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</si>
  <si>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</si>
  <si>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</si>
  <si>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</si>
  <si>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</si>
  <si>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</si>
  <si>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</si>
  <si>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</si>
  <si>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</si>
  <si>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</si>
  <si>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</si>
  <si>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</si>
  <si>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</si>
  <si>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</si>
  <si>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</si>
  <si>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</si>
  <si>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</si>
  <si>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</si>
  <si>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</si>
  <si>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</si>
  <si>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</si>
  <si>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</si>
  <si>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</si>
  <si>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</si>
  <si>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</si>
  <si>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</si>
  <si>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</si>
  <si>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</si>
  <si>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</si>
  <si>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</si>
  <si>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</si>
  <si>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</si>
  <si>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</si>
  <si>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</si>
  <si>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</si>
  <si>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</si>
  <si>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</si>
  <si>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</si>
  <si>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</si>
  <si>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</si>
  <si>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</si>
  <si>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</si>
  <si>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</si>
  <si>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</si>
  <si>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</si>
  <si>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</si>
  <si>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</si>
  <si>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</si>
  <si>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</si>
  <si>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</si>
  <si>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</si>
  <si>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</si>
  <si>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</si>
  <si>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</si>
  <si>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</si>
  <si>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</si>
  <si>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</si>
  <si>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</si>
  <si>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</si>
  <si>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</si>
  <si>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</si>
  <si>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</si>
  <si>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</si>
  <si>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</si>
  <si>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</si>
  <si>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</si>
  <si>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</si>
  <si>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</si>
  <si>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</si>
  <si>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</si>
  <si>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</si>
  <si>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</si>
  <si>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</si>
  <si>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</si>
  <si>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</si>
  <si>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</si>
  <si>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</si>
  <si>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</si>
  <si>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</si>
  <si>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</si>
  <si>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</si>
  <si>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</si>
  <si>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</si>
  <si>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</si>
  <si>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</si>
  <si>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</si>
  <si>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</si>
  <si>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</si>
  <si>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</si>
  <si>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</si>
  <si>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</si>
  <si>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</si>
  <si>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</si>
  <si>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</si>
  <si>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</si>
  <si>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</si>
  <si>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</si>
  <si>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</si>
  <si>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</si>
  <si>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</si>
  <si>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</si>
  <si>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</si>
  <si>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</si>
  <si>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</si>
  <si>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</si>
  <si>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</si>
  <si>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</si>
  <si>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</si>
  <si>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</si>
  <si>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</si>
  <si>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</si>
  <si>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</si>
  <si>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</si>
  <si>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</si>
  <si>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</si>
  <si>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</si>
  <si>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</si>
  <si>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</si>
  <si>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</si>
  <si>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</si>
  <si>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</si>
  <si>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</si>
  <si>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</si>
  <si>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</si>
  <si>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</si>
  <si>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</si>
  <si>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</si>
  <si>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</si>
  <si>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</si>
  <si>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</si>
  <si>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</si>
  <si>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</si>
  <si>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</si>
  <si>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</si>
  <si>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</si>
  <si>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</si>
  <si>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</si>
  <si>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</si>
  <si>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</si>
  <si>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</si>
  <si>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</si>
  <si>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</si>
  <si>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</si>
  <si>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</si>
  <si>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</si>
  <si>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</si>
  <si>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</si>
  <si>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</si>
  <si>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</si>
  <si>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</si>
  <si>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</si>
  <si>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</si>
  <si>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</si>
  <si>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</si>
  <si>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</si>
  <si>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</si>
  <si>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</si>
  <si>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</si>
  <si>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</si>
  <si>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</si>
  <si>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</si>
  <si>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</si>
  <si>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</si>
  <si>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</si>
  <si>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</si>
  <si>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</si>
  <si>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</si>
  <si>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</si>
  <si>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</si>
  <si>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</si>
  <si>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</si>
  <si>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</si>
  <si>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</si>
  <si>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</si>
  <si>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</si>
  <si>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</si>
  <si>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</si>
  <si>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</si>
  <si>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</si>
  <si>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</si>
  <si>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</si>
  <si>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</si>
  <si>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</si>
  <si>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</si>
  <si>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</si>
  <si>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</si>
  <si>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</si>
  <si>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</si>
  <si>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</si>
  <si>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</si>
  <si>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</si>
  <si>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</si>
  <si>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</si>
  <si>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</si>
  <si>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</si>
  <si>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</si>
  <si>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</si>
  <si>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</si>
  <si>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</si>
  <si>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</si>
  <si>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</si>
  <si>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</si>
  <si>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</si>
  <si>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</si>
  <si>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</si>
  <si>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</si>
  <si>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</si>
  <si>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</si>
  <si>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</si>
  <si>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</si>
  <si>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</si>
  <si>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</si>
  <si>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</si>
  <si>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</si>
  <si>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</si>
  <si>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</si>
  <si>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</si>
  <si>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</si>
  <si>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</si>
  <si>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</si>
  <si>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</si>
  <si>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</si>
  <si>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</si>
  <si>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</si>
  <si>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</si>
  <si>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</si>
  <si>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</si>
  <si>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</si>
  <si>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</si>
  <si>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</si>
  <si>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</si>
  <si>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</si>
  <si>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</si>
  <si>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</si>
  <si>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</si>
  <si>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</si>
  <si>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</si>
  <si>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</si>
  <si>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</si>
  <si>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</si>
  <si>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</si>
  <si>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</si>
  <si>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</si>
  <si>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</si>
  <si>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</si>
  <si>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</si>
  <si>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</si>
  <si>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</si>
  <si>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</si>
  <si>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</si>
  <si>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</si>
  <si>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</si>
  <si>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</si>
  <si>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</si>
  <si>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</si>
  <si>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</si>
  <si>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</si>
  <si>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</si>
  <si>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</si>
  <si>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</si>
  <si>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</si>
  <si>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</si>
  <si>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</si>
  <si>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</si>
  <si>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</si>
  <si>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</si>
  <si>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</si>
  <si>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</si>
  <si>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</si>
  <si>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</si>
  <si>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</si>
  <si>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</si>
  <si>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</si>
  <si>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</si>
  <si>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</si>
  <si>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</si>
  <si>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</si>
  <si>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</si>
  <si>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</si>
  <si>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</si>
  <si>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</si>
  <si>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</si>
  <si>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</si>
  <si>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</si>
  <si>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</si>
  <si>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</si>
  <si>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</si>
  <si>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</si>
  <si>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</si>
  <si>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</si>
  <si>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</si>
  <si>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</si>
  <si>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</si>
  <si>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</si>
  <si>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</si>
  <si>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</si>
  <si>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</si>
  <si>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</si>
  <si>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</si>
  <si>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</si>
  <si>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</si>
  <si>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</si>
  <si>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</si>
  <si>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</si>
  <si>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</si>
  <si>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</si>
  <si>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</si>
  <si>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</si>
  <si>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</si>
  <si>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</si>
  <si>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</si>
  <si>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</si>
  <si>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</si>
  <si>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</si>
  <si>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</si>
  <si>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</si>
  <si>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</si>
  <si>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</si>
  <si>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</si>
  <si>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</si>
  <si>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</si>
  <si>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</si>
  <si>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</si>
  <si>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</si>
  <si>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</si>
  <si>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</si>
  <si>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</si>
  <si>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</si>
  <si>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</si>
  <si>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</si>
  <si>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</si>
  <si>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</si>
  <si>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</si>
  <si>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</si>
  <si>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</si>
  <si>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</si>
  <si>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</si>
  <si>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</si>
  <si>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</si>
  <si>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</si>
  <si>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</si>
  <si>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</si>
  <si>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</si>
  <si>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</si>
  <si>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</si>
  <si>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</si>
  <si>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</si>
  <si>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</si>
  <si>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</si>
  <si>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</si>
  <si>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</si>
  <si>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</si>
  <si>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</si>
  <si>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</si>
  <si>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</si>
  <si>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</si>
  <si>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</si>
  <si>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</si>
  <si>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</si>
  <si>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</si>
  <si>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</si>
  <si>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</si>
  <si>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</si>
  <si>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</si>
  <si>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</si>
  <si>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</si>
  <si>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</si>
  <si>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</si>
  <si>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</si>
  <si>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</si>
  <si>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</si>
  <si>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</si>
  <si>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</si>
  <si>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</si>
  <si>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</si>
  <si>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</si>
  <si>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</si>
  <si>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</si>
  <si>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</si>
  <si>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</si>
  <si>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</si>
  <si>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</si>
  <si>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</si>
  <si>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</si>
  <si>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</si>
  <si>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</si>
  <si>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</si>
  <si>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</si>
  <si>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</si>
  <si>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</si>
  <si>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</si>
  <si>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</si>
  <si>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</si>
  <si>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</si>
  <si>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</si>
  <si>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</si>
  <si>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</si>
  <si>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</si>
  <si>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</si>
  <si>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</si>
  <si>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</si>
  <si>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</si>
  <si>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</si>
  <si>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</si>
  <si>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</si>
  <si>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</si>
  <si>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</si>
  <si>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</si>
  <si>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</si>
  <si>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</si>
  <si>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</si>
  <si>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</si>
  <si>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</si>
  <si>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</si>
  <si>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</si>
  <si>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</si>
  <si>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</si>
  <si>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</si>
  <si>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</si>
  <si>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</si>
  <si>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</si>
  <si>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</si>
  <si>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</si>
  <si>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</si>
  <si>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</si>
  <si>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</si>
  <si>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</si>
  <si>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</si>
  <si>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</si>
  <si>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</si>
  <si>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</si>
  <si>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</si>
  <si>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</si>
  <si>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</si>
  <si>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</si>
  <si>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</si>
  <si>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</si>
  <si>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</si>
  <si>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</si>
  <si>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</si>
  <si>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</si>
  <si>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</si>
  <si>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</si>
  <si>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</si>
  <si>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</si>
  <si>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</si>
  <si>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</si>
  <si>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</si>
  <si>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</si>
  <si>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</si>
  <si>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</si>
  <si>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</si>
  <si>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</si>
  <si>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</si>
  <si>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</si>
  <si>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</si>
  <si>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</si>
  <si>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</si>
  <si>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</si>
  <si>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</si>
  <si>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</si>
  <si>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</si>
  <si>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</si>
  <si>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</si>
  <si>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</si>
  <si>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</si>
  <si>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</si>
  <si>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</si>
  <si>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</si>
  <si>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</si>
  <si>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</si>
  <si>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</si>
  <si>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</si>
  <si>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</si>
  <si>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</si>
  <si>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</si>
  <si>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</si>
  <si>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</si>
  <si>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</si>
  <si>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</si>
  <si>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</si>
  <si>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</si>
  <si>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</si>
  <si>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</si>
  <si>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</si>
  <si>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</si>
  <si>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</si>
  <si>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</si>
  <si>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</si>
  <si>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</si>
  <si>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</si>
  <si>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</si>
  <si>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</si>
  <si>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</si>
  <si>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</si>
  <si>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</si>
  <si>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</si>
  <si>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</si>
  <si>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</si>
  <si>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</si>
  <si>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</si>
  <si>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</si>
  <si>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</si>
  <si>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</si>
  <si>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</si>
  <si>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</si>
  <si>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</si>
  <si>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</si>
  <si>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</si>
  <si>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</si>
  <si>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</si>
  <si>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</si>
  <si>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</si>
  <si>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</si>
  <si>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</si>
  <si>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</si>
  <si>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</si>
  <si>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</si>
  <si>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</si>
  <si>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</si>
  <si>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</si>
  <si>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</si>
  <si>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</si>
  <si>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</si>
  <si>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</si>
  <si>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</si>
  <si>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</si>
  <si>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</si>
  <si>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</si>
  <si>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</si>
  <si>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</si>
  <si>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</si>
  <si>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</si>
  <si>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</si>
  <si>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</si>
  <si>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</si>
  <si>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</si>
  <si>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</si>
  <si>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</si>
  <si>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</si>
  <si>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</si>
  <si>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</si>
  <si>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</si>
  <si>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</si>
  <si>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</si>
  <si>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</si>
  <si>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</si>
  <si>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</si>
  <si>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</si>
  <si>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</si>
  <si>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</si>
  <si>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</si>
  <si>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</si>
  <si>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</si>
  <si>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</si>
  <si>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</si>
  <si>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</si>
  <si>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</si>
  <si>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</si>
  <si>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</si>
  <si>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</si>
  <si>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</si>
  <si>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</si>
  <si>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</si>
  <si>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</si>
  <si>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</si>
  <si>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</si>
  <si>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</si>
  <si>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</si>
  <si>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</si>
  <si>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</si>
  <si>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</si>
  <si>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</si>
  <si>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</si>
  <si>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</si>
  <si>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</si>
  <si>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</si>
  <si>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</si>
  <si>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</si>
  <si>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</si>
  <si>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</si>
  <si>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</si>
  <si>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</si>
  <si>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</si>
  <si>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</si>
  <si>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</si>
  <si>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</si>
  <si>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</si>
  <si>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</si>
  <si>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</si>
  <si>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</si>
  <si>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</si>
  <si>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</si>
  <si>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</si>
  <si>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</si>
  <si>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</si>
  <si>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</si>
  <si>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</si>
  <si>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</si>
  <si>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</si>
  <si>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</si>
  <si>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</si>
  <si>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</si>
  <si>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</si>
  <si>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</si>
  <si>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</si>
  <si>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</si>
  <si>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</si>
  <si>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</si>
  <si>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</si>
  <si>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</si>
  <si>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</si>
  <si>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</si>
  <si>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</si>
  <si>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</si>
  <si>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</si>
  <si>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</si>
  <si>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</si>
  <si>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</si>
  <si>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</si>
  <si>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</si>
  <si>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</si>
  <si>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</si>
  <si>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</si>
  <si>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</si>
  <si>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</si>
  <si>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</si>
  <si>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</si>
  <si>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</si>
  <si>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</si>
  <si>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</si>
  <si>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</si>
  <si>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</si>
  <si>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</si>
  <si>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</si>
  <si>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</si>
  <si>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</si>
  <si>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</si>
  <si>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</si>
  <si>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</si>
  <si>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</si>
  <si>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</si>
  <si>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</si>
  <si>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</si>
  <si>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</si>
  <si>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</si>
  <si>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</si>
  <si>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</si>
  <si>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</si>
  <si>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</si>
  <si>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</si>
  <si>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</si>
  <si>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</si>
  <si>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</si>
  <si>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</si>
  <si>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</si>
  <si>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</si>
  <si>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</si>
  <si>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</si>
  <si>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</si>
  <si>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</si>
  <si>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</si>
  <si>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</si>
  <si>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</si>
  <si>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</si>
  <si>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</si>
  <si>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</si>
  <si>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</si>
  <si>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</si>
  <si>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</si>
  <si>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</si>
  <si>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</si>
  <si>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</si>
  <si>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</si>
  <si>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</si>
  <si>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</si>
  <si>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</si>
  <si>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</si>
  <si>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</si>
  <si>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</si>
  <si>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</si>
  <si>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</si>
  <si>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</si>
  <si>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</si>
  <si>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</si>
  <si>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</si>
  <si>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</si>
  <si>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</si>
  <si>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</si>
  <si>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</si>
  <si>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</si>
  <si>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</si>
  <si>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</si>
  <si>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</si>
  <si>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</si>
  <si>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</si>
  <si>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</si>
  <si>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</si>
  <si>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</si>
  <si>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</si>
  <si>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</si>
  <si>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</si>
  <si>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</si>
  <si>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</si>
  <si>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</si>
  <si>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</si>
  <si>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</si>
  <si>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</si>
  <si>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</si>
  <si>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</si>
  <si>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</si>
  <si>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</si>
  <si>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</si>
  <si>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</si>
  <si>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</si>
  <si>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</si>
  <si>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</si>
  <si>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</si>
  <si>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</si>
  <si>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</si>
  <si>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</si>
  <si>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</si>
  <si>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</si>
  <si>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</si>
  <si>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</si>
  <si>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</si>
  <si>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</si>
  <si>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</si>
  <si>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</si>
  <si>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</si>
  <si>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</si>
  <si>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</si>
  <si>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</si>
  <si>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</si>
  <si>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</si>
  <si>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</si>
  <si>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</si>
  <si>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</si>
  <si>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</si>
  <si>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</si>
  <si>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</si>
  <si>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</si>
  <si>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</si>
  <si>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</si>
  <si>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</si>
  <si>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</si>
  <si>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</si>
  <si>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</si>
  <si>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</si>
  <si>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</si>
  <si>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</si>
  <si>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</si>
  <si>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</si>
  <si>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</si>
  <si>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</si>
  <si>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</si>
  <si>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</si>
  <si>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</si>
  <si>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</si>
  <si>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</si>
  <si>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</si>
  <si>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</si>
  <si>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</si>
  <si>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</si>
  <si>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</si>
  <si>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</si>
  <si>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</si>
  <si>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</si>
  <si>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</si>
  <si>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</si>
  <si>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</si>
  <si>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</si>
  <si>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</si>
  <si>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</si>
  <si>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</si>
  <si>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</si>
  <si>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</si>
  <si>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</si>
  <si>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</si>
  <si>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</si>
  <si>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</si>
  <si>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</si>
  <si>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</si>
  <si>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</si>
  <si>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</si>
  <si>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</si>
  <si>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</si>
  <si>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</si>
  <si>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</si>
  <si>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</si>
  <si>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</si>
  <si>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</si>
  <si>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</si>
  <si>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</si>
  <si>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</si>
  <si>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</si>
  <si>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</si>
  <si>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</si>
  <si>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</si>
  <si>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</si>
  <si>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</si>
  <si>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</si>
  <si>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</si>
  <si>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</si>
  <si>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</si>
  <si>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</si>
  <si>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</si>
  <si>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</si>
  <si>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</si>
  <si>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</si>
  <si>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</si>
  <si>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</si>
  <si>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</si>
  <si>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</si>
  <si>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</si>
  <si>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</si>
  <si>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</si>
  <si>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</si>
  <si>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</si>
  <si>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</si>
  <si>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</si>
  <si>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</si>
  <si>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</si>
  <si>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</si>
  <si>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</si>
  <si>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</si>
  <si>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</si>
  <si>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</si>
  <si>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</si>
  <si>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</si>
  <si>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</si>
  <si>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</si>
  <si>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</si>
  <si>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</si>
  <si>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</si>
  <si>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</si>
  <si>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</si>
  <si>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</si>
  <si>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</si>
  <si>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</si>
  <si>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</si>
  <si>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</si>
  <si>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</si>
  <si>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</si>
  <si>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</si>
  <si>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</si>
  <si>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</si>
  <si>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</si>
  <si>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</si>
  <si>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</si>
  <si>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</si>
  <si>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</si>
  <si>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</si>
  <si>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</si>
  <si>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</si>
  <si>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</si>
  <si>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</si>
  <si>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</si>
  <si>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</si>
  <si>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</si>
  <si>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</si>
  <si>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</si>
  <si>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</si>
  <si>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</si>
  <si>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</si>
  <si>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</si>
  <si>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</si>
  <si>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</si>
  <si>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</si>
  <si>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</si>
  <si>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</si>
  <si>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</si>
  <si>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</si>
  <si>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</si>
  <si>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</si>
  <si>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</si>
  <si>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</si>
  <si>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</si>
  <si>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</si>
  <si>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</si>
  <si>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</si>
  <si>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</si>
  <si>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</si>
  <si>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</si>
  <si>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</si>
  <si>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</si>
  <si>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</si>
  <si>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</si>
  <si>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</si>
  <si>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</si>
  <si>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</si>
  <si>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</si>
  <si>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</si>
  <si>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</si>
  <si>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</si>
  <si>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</si>
  <si>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</si>
  <si>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</si>
  <si>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</si>
  <si>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</si>
  <si>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</si>
  <si>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</si>
  <si>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</si>
  <si>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</si>
  <si>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</si>
  <si>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</si>
  <si>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</si>
  <si>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</si>
  <si>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</si>
  <si>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</si>
  <si>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</si>
  <si>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</si>
  <si>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</si>
  <si>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</si>
  <si>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</si>
  <si>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</si>
  <si>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</si>
  <si>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</si>
  <si>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</si>
  <si>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</si>
  <si>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</si>
  <si>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</si>
  <si>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</si>
  <si>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</si>
  <si>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</si>
  <si>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</si>
  <si>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</si>
  <si>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</si>
  <si>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</si>
  <si>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</si>
  <si>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</si>
  <si>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</si>
  <si>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</si>
  <si>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</si>
  <si>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</si>
  <si>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</si>
  <si>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</si>
  <si>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</si>
  <si>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</si>
  <si>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</si>
  <si>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</si>
  <si>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</si>
  <si>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</si>
  <si>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</si>
  <si>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</si>
  <si>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</si>
  <si>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</si>
  <si>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</si>
  <si>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</si>
  <si>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</si>
  <si>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</si>
  <si>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</si>
  <si>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</si>
  <si>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</si>
  <si>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</si>
  <si>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</si>
  <si>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</si>
  <si>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</si>
  <si>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</si>
  <si>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</si>
  <si>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</si>
  <si>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</si>
  <si>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</si>
  <si>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</si>
  <si>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</si>
  <si>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</si>
  <si>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</si>
  <si>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</si>
  <si>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</si>
  <si>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</si>
  <si>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</si>
  <si>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</si>
  <si>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</si>
  <si>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</si>
  <si>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</si>
  <si>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</si>
  <si>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</si>
  <si>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</si>
  <si>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</si>
  <si>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</si>
  <si>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</si>
  <si>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</si>
  <si>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</si>
  <si>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</si>
  <si>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</si>
  <si>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</si>
  <si>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</si>
  <si>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</si>
  <si>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</si>
  <si>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</si>
  <si>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</si>
  <si>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</si>
  <si>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</si>
  <si>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</si>
  <si>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</si>
  <si>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</si>
  <si>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</si>
  <si>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</si>
  <si>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</si>
  <si>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</si>
  <si>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</si>
  <si>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</si>
  <si>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</si>
  <si>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</si>
  <si>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</si>
  <si>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</si>
  <si>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</si>
  <si>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</si>
  <si>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</si>
  <si>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</si>
  <si>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</si>
  <si>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</si>
  <si>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</si>
  <si>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</si>
  <si>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</si>
  <si>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</si>
  <si>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</si>
  <si>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</si>
  <si>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</si>
  <si>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</si>
  <si>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</si>
  <si>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</si>
  <si>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</si>
  <si>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</si>
  <si>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</si>
  <si>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</si>
  <si>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</si>
  <si>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</si>
  <si>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</si>
  <si>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</si>
  <si>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</si>
  <si>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</si>
  <si>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</si>
  <si>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</si>
  <si>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</si>
  <si>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</si>
  <si>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</si>
  <si>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</si>
  <si>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</si>
  <si>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</si>
  <si>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</si>
  <si>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</si>
  <si>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</si>
  <si>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</si>
  <si>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</si>
  <si>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</si>
  <si>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</si>
  <si>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</si>
  <si>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</si>
  <si>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</si>
  <si>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</si>
  <si>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</si>
  <si>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</si>
  <si>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</si>
  <si>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</si>
  <si>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</si>
  <si>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</si>
  <si>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</si>
  <si>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</si>
  <si>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</si>
  <si>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</si>
  <si>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</si>
  <si>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</si>
  <si>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</si>
  <si>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</si>
  <si>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</si>
  <si>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</si>
  <si>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</si>
  <si>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</si>
  <si>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</si>
  <si>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</si>
  <si>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</si>
  <si>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</si>
  <si>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</si>
  <si>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</si>
  <si>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</si>
  <si>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</si>
  <si>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</si>
  <si>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</si>
  <si>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</si>
  <si>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</si>
  <si>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</si>
  <si>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</si>
  <si>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</si>
  <si>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</si>
  <si>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</si>
  <si>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</si>
  <si>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</si>
  <si>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</si>
  <si>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</si>
  <si>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</si>
  <si>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</si>
  <si>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</si>
  <si>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</si>
  <si>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</si>
  <si>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</si>
  <si>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</si>
  <si>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</si>
  <si>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</si>
  <si>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</si>
  <si>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</si>
  <si>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</si>
  <si>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</si>
  <si>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</si>
  <si>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</si>
  <si>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</si>
  <si>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</si>
  <si>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</si>
  <si>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</si>
  <si>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</si>
  <si>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</si>
  <si>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</si>
  <si>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</si>
  <si>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</si>
  <si>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</si>
  <si>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</si>
  <si>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</si>
  <si>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</si>
  <si>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</si>
  <si>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</si>
  <si>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</si>
  <si>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</si>
  <si>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</si>
  <si>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</si>
  <si>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</si>
  <si>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</si>
  <si>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</si>
  <si>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</si>
  <si>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</si>
  <si>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</si>
  <si>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</si>
  <si>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</si>
  <si>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</si>
  <si>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</si>
  <si>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</si>
  <si>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</si>
  <si>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</si>
  <si>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</si>
  <si>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</si>
  <si>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</si>
  <si>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</si>
  <si>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</si>
  <si>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</si>
  <si>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</si>
  <si>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</si>
  <si>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</si>
  <si>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</si>
  <si>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</si>
  <si>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</si>
  <si>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</si>
  <si>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</si>
  <si>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</si>
  <si>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</si>
  <si>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</si>
  <si>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</si>
  <si>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</si>
  <si>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</si>
  <si>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</si>
  <si>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</si>
  <si>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</si>
  <si>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</si>
  <si>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</si>
  <si>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</si>
  <si>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</si>
  <si>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</si>
  <si>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</si>
  <si>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</si>
  <si>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</si>
  <si>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</si>
  <si>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</si>
  <si>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</si>
  <si>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</si>
  <si>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</si>
  <si>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</si>
  <si>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</si>
  <si>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</si>
  <si>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</si>
  <si>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</si>
  <si>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</si>
  <si>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</si>
  <si>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</si>
  <si>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</si>
  <si>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</si>
  <si>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</si>
  <si>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</si>
  <si>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</si>
  <si>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</si>
  <si>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</si>
  <si>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</si>
  <si>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</si>
  <si>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</si>
  <si>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</si>
  <si>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</si>
  <si>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</si>
  <si>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</si>
  <si>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</si>
  <si>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</si>
  <si>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</si>
  <si>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</si>
  <si>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</si>
  <si>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</si>
  <si>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</si>
  <si>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</si>
  <si>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</si>
  <si>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</si>
  <si>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</si>
  <si>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</si>
  <si>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</si>
  <si>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</si>
  <si>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</si>
  <si>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</si>
  <si>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</si>
  <si>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</si>
  <si>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</si>
  <si>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</si>
  <si>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</si>
  <si>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</si>
  <si>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</si>
  <si>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</si>
  <si>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</si>
  <si>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</si>
  <si>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</si>
  <si>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</si>
  <si>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</si>
  <si>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</si>
  <si>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</si>
  <si>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</si>
  <si>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</si>
  <si>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</si>
  <si>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</si>
  <si>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</si>
  <si>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</si>
  <si>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</si>
  <si>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</si>
  <si>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</si>
  <si>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</si>
  <si>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</si>
  <si>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</si>
  <si>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</si>
  <si>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</si>
  <si>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</si>
  <si>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</si>
  <si>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</si>
  <si>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</si>
  <si>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</si>
  <si>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</si>
  <si>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</si>
  <si>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</si>
  <si>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</si>
  <si>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</si>
  <si>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</si>
  <si>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</si>
  <si>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</si>
  <si>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</si>
  <si>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</si>
  <si>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</si>
  <si>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</si>
  <si>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</si>
  <si>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</si>
  <si>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</si>
  <si>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</si>
  <si>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</si>
  <si>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</si>
  <si>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</si>
  <si>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</si>
  <si>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</si>
  <si>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</si>
  <si>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</si>
  <si>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</si>
  <si>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</si>
  <si>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</si>
  <si>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</si>
  <si>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</si>
  <si>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</si>
  <si>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</si>
  <si>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</si>
  <si>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</si>
  <si>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</si>
  <si>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</si>
  <si>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</si>
  <si>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</si>
  <si>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</si>
  <si>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</si>
  <si>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</si>
  <si>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</si>
  <si>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</si>
  <si>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</si>
  <si>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</si>
  <si>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</si>
  <si>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</si>
  <si>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</si>
  <si>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</si>
  <si>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</si>
  <si>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</si>
  <si>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</si>
  <si>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</si>
  <si>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</si>
  <si>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</si>
  <si>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</si>
  <si>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</si>
  <si>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</si>
  <si>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</si>
  <si>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</si>
  <si>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</si>
  <si>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</si>
  <si>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</si>
  <si>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</si>
  <si>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</si>
  <si>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</si>
  <si>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</si>
  <si>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</si>
  <si>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</si>
  <si>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</si>
  <si>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</si>
  <si>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</si>
  <si>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</si>
  <si>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</si>
  <si>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</si>
  <si>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</si>
  <si>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</si>
  <si>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</si>
  <si>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</si>
  <si>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</si>
  <si>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</si>
  <si>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</si>
  <si>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</si>
  <si>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</si>
  <si>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</si>
  <si>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</si>
  <si>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</si>
  <si>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</si>
  <si>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</si>
  <si>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</si>
  <si>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</si>
  <si>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</si>
  <si>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</si>
  <si>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</si>
  <si>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</si>
  <si>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</si>
  <si>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</si>
  <si>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</si>
  <si>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</si>
  <si>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</si>
  <si>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</si>
  <si>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</si>
  <si>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</si>
  <si>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</si>
  <si>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</si>
  <si>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</si>
  <si>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</si>
  <si>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</si>
  <si>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</si>
  <si>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</si>
  <si>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</si>
  <si>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</si>
  <si>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</si>
  <si>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</si>
  <si>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</si>
  <si>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</si>
  <si>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</si>
  <si>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</si>
  <si>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</si>
  <si>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</si>
  <si>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</si>
  <si>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</si>
  <si>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</si>
  <si>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</si>
  <si>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</si>
  <si>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</si>
  <si>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</si>
  <si>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</si>
  <si>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</si>
  <si>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</si>
  <si>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</si>
  <si>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</si>
  <si>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</si>
  <si>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</si>
  <si>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</si>
  <si>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</si>
  <si>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</si>
  <si>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</si>
  <si>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</si>
  <si>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</si>
  <si>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</si>
  <si>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</si>
  <si>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</si>
  <si>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</si>
  <si>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</si>
  <si>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</si>
  <si>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</si>
  <si>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</si>
  <si>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</si>
  <si>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</si>
  <si>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</si>
  <si>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</si>
  <si>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</si>
  <si>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</si>
  <si>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</si>
  <si>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</si>
  <si>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</si>
  <si>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</si>
  <si>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</si>
  <si>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</si>
  <si>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</si>
  <si>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</si>
  <si>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</si>
  <si>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</si>
  <si>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</si>
  <si>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</si>
  <si>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</si>
  <si>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</si>
  <si>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</si>
  <si>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</si>
  <si>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</si>
  <si>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</si>
  <si>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</si>
  <si>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</si>
  <si>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</si>
  <si>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</si>
  <si>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</si>
  <si>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</si>
  <si>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</si>
  <si>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</si>
  <si>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</si>
  <si>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</si>
  <si>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</si>
  <si>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</si>
  <si>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</si>
  <si>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</si>
  <si>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</si>
  <si>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</si>
  <si>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</si>
  <si>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</si>
  <si>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</si>
  <si>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</si>
  <si>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</si>
  <si>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</si>
  <si>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</si>
  <si>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</si>
  <si>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</si>
  <si>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</si>
  <si>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</si>
  <si>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</si>
  <si>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</si>
  <si>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</si>
  <si>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</si>
  <si>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</si>
  <si>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</si>
  <si>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</si>
  <si>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</si>
  <si>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</si>
  <si>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</si>
  <si>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</si>
  <si>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</si>
  <si>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</si>
  <si>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</si>
  <si>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</si>
  <si>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</si>
  <si>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</si>
  <si>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</si>
  <si>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</si>
  <si>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</si>
  <si>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</si>
  <si>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</si>
  <si>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</si>
  <si>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</si>
  <si>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</si>
  <si>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</si>
  <si>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</si>
  <si>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</si>
  <si>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</si>
  <si>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</si>
  <si>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</si>
  <si>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</si>
  <si>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</si>
  <si>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</si>
  <si>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</si>
  <si>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</si>
  <si>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</si>
  <si>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</si>
  <si>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</si>
  <si>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</si>
  <si>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</si>
  <si>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</si>
  <si>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</si>
  <si>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</si>
  <si>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</si>
  <si>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</si>
  <si>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</si>
  <si>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</si>
  <si>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</si>
  <si>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</si>
  <si>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</si>
  <si>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</si>
  <si>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</si>
  <si>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</si>
  <si>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</si>
  <si>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</si>
  <si>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</si>
  <si>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</si>
  <si>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</si>
  <si>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</si>
  <si>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</si>
  <si>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</si>
  <si>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</si>
  <si>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</si>
  <si>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</si>
  <si>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</si>
  <si>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</si>
  <si>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</si>
  <si>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</si>
  <si>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</si>
  <si>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</si>
  <si>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</si>
  <si>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</si>
  <si>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</si>
  <si>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</si>
  <si>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</si>
  <si>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</si>
  <si>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</si>
  <si>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</si>
  <si>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</si>
  <si>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</si>
  <si>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</si>
  <si>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</si>
  <si>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</si>
  <si>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</si>
  <si>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</si>
  <si>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</si>
  <si>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</si>
  <si>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</si>
  <si>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</si>
  <si>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</si>
  <si>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</si>
  <si>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</si>
  <si>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</si>
  <si>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</si>
  <si>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</si>
  <si>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</si>
  <si>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</si>
  <si>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</si>
  <si>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</si>
  <si>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</si>
  <si>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</si>
  <si>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</si>
  <si>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</si>
  <si>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</si>
  <si>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</si>
  <si>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</si>
  <si>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</si>
  <si>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</si>
  <si>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</si>
  <si>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</si>
  <si>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</si>
  <si>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</si>
  <si>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</si>
  <si>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</si>
  <si>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</si>
  <si>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</si>
  <si>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</si>
  <si>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</si>
  <si>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</si>
  <si>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</si>
  <si>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</si>
  <si>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</si>
  <si>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</si>
  <si>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</si>
  <si>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</si>
  <si>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</si>
  <si>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</si>
  <si>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</si>
  <si>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</si>
  <si>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</si>
  <si>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</si>
  <si>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</si>
  <si>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</si>
  <si>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</si>
  <si>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</si>
  <si>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</si>
  <si>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</si>
  <si>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</si>
  <si>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</si>
  <si>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</si>
  <si>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</si>
  <si>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</si>
  <si>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</si>
  <si>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</si>
  <si>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</si>
  <si>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</si>
  <si>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</si>
  <si>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</si>
  <si>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</si>
  <si>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</si>
  <si>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</si>
  <si>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</si>
  <si>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</si>
  <si>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</si>
  <si>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</si>
  <si>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</si>
  <si>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</si>
  <si>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</si>
  <si>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</si>
  <si>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</si>
  <si>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</si>
  <si>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</si>
  <si>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</si>
  <si>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</si>
  <si>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</si>
  <si>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</si>
  <si>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</si>
  <si>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</si>
  <si>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</si>
  <si>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</si>
  <si>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</si>
  <si>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</si>
  <si>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</si>
  <si>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</si>
  <si>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</si>
  <si>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</si>
  <si>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</si>
  <si>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</si>
  <si>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</si>
  <si>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</si>
  <si>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</si>
  <si>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</si>
  <si>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</si>
  <si>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</si>
  <si>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</si>
  <si>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</si>
  <si>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</si>
  <si>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</si>
  <si>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</si>
  <si>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</si>
  <si>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</si>
  <si>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</si>
  <si>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</si>
  <si>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</si>
  <si>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</si>
  <si>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</si>
  <si>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</si>
  <si>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</si>
  <si>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</si>
  <si>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</si>
  <si>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</si>
  <si>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</si>
  <si>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</si>
  <si>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</si>
  <si>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</si>
  <si>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</si>
  <si>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</si>
  <si>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</si>
  <si>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</si>
  <si>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</si>
  <si>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</si>
  <si>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</si>
  <si>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</si>
  <si>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</si>
  <si>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</si>
  <si>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</si>
  <si>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</si>
  <si>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</si>
  <si>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</si>
  <si>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</si>
  <si>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</si>
  <si>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</si>
  <si>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</si>
  <si>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</si>
  <si>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</si>
  <si>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</si>
  <si>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</si>
  <si>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</si>
  <si>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</si>
  <si>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</si>
  <si>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</si>
  <si>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</si>
  <si>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</si>
  <si>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</si>
  <si>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</si>
  <si>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</si>
  <si>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</si>
  <si>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</si>
  <si>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</si>
  <si>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</si>
  <si>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</si>
  <si>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</si>
  <si>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</si>
  <si>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</si>
  <si>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</si>
  <si>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</si>
  <si>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</si>
  <si>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</si>
  <si>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</si>
  <si>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</si>
  <si>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</si>
  <si>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</si>
  <si>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</si>
  <si>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</si>
  <si>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</si>
  <si>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</si>
  <si>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</si>
  <si>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</si>
  <si>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</si>
  <si>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</si>
  <si>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</si>
  <si>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</si>
  <si>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</si>
  <si>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</si>
  <si>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</si>
  <si>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</si>
  <si>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</si>
  <si>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</si>
  <si>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</si>
  <si>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</si>
  <si>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</si>
  <si>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</si>
  <si>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</si>
  <si>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</si>
  <si>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</si>
  <si>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</si>
  <si>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</si>
  <si>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</si>
  <si>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</si>
  <si>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</si>
  <si>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</si>
  <si>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</si>
  <si>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</si>
  <si>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</si>
  <si>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</si>
  <si>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</si>
  <si>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</si>
  <si>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</si>
  <si>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</si>
  <si>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</si>
  <si>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</si>
  <si>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</si>
  <si>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</si>
  <si>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</si>
  <si>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</si>
  <si>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</si>
  <si>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</si>
  <si>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</si>
  <si>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</si>
  <si>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</si>
  <si>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</si>
  <si>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</si>
  <si>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</si>
  <si>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</si>
  <si>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</si>
  <si>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</si>
  <si>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</si>
  <si>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</si>
  <si>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</si>
  <si>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</si>
  <si>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</si>
  <si>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</si>
  <si>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</si>
  <si>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</si>
  <si>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</si>
  <si>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</si>
  <si>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</si>
  <si>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</si>
  <si>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</si>
  <si>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</si>
  <si>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</si>
  <si>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</si>
  <si>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</si>
  <si>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</si>
  <si>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</si>
  <si>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</si>
  <si>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</si>
  <si>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</si>
  <si>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</si>
  <si>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</si>
  <si>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</si>
  <si>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</si>
  <si>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</si>
  <si>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</si>
  <si>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</si>
  <si>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</si>
  <si>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</si>
  <si>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</si>
  <si>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</si>
  <si>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</si>
  <si>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</si>
  <si>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</si>
  <si>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</si>
  <si>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</si>
  <si>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</si>
  <si>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</si>
  <si>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</si>
  <si>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</si>
  <si>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</si>
  <si>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</si>
  <si>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</si>
  <si>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</si>
  <si>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</si>
  <si>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</si>
  <si>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</si>
  <si>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</si>
  <si>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</si>
  <si>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</si>
  <si>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</si>
  <si>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</si>
  <si>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</si>
  <si>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</si>
  <si>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</si>
  <si>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</si>
  <si>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</si>
  <si>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</si>
  <si>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</si>
  <si>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</si>
  <si>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</si>
  <si>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</si>
  <si>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</si>
  <si>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</si>
  <si>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</si>
  <si>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</si>
  <si>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</si>
  <si>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</si>
  <si>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</si>
  <si>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</si>
  <si>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</si>
  <si>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</si>
  <si>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</si>
  <si>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</si>
  <si>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</si>
  <si>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</si>
  <si>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</si>
  <si>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</si>
  <si>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</si>
  <si>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</si>
  <si>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</si>
  <si>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</si>
  <si>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</si>
  <si>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</si>
  <si>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</si>
  <si>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</si>
  <si>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</si>
  <si>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</si>
  <si>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</si>
  <si>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</si>
  <si>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</si>
  <si>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</si>
  <si>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</si>
  <si>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</si>
  <si>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</si>
  <si>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</si>
  <si>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</si>
  <si>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</si>
  <si>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</si>
  <si>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</si>
  <si>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</si>
  <si>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</si>
  <si>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</si>
  <si>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</si>
  <si>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</si>
  <si>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</si>
  <si>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</si>
  <si>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</si>
  <si>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</si>
  <si>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</si>
  <si>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</si>
  <si>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</si>
  <si>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</si>
  <si>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</si>
  <si>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</si>
  <si>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</si>
  <si>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</si>
  <si>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</si>
  <si>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</si>
  <si>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</si>
  <si>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</si>
  <si>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</si>
  <si>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</si>
  <si>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</si>
  <si>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</si>
  <si>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</si>
  <si>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</si>
  <si>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</si>
  <si>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</si>
  <si>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</si>
  <si>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</si>
  <si>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</si>
  <si>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</si>
  <si>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</si>
  <si>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</si>
  <si>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</si>
  <si>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</si>
  <si>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</si>
  <si>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</si>
  <si>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</si>
  <si>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</si>
  <si>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</si>
  <si>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</si>
  <si>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</si>
  <si>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</si>
  <si>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</si>
  <si>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</si>
  <si>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</si>
  <si>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</si>
  <si>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</si>
  <si>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</si>
  <si>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</si>
  <si>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</si>
  <si>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</si>
  <si>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</si>
  <si>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</si>
  <si>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</si>
  <si>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</si>
  <si>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</si>
  <si>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</si>
  <si>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</si>
  <si>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</si>
  <si>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</si>
  <si>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</si>
  <si>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</si>
  <si>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</si>
  <si>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</si>
  <si>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</si>
  <si>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</si>
  <si>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</si>
  <si>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</si>
  <si>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</si>
  <si>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</si>
  <si>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</si>
  <si>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</si>
  <si>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</si>
  <si>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</si>
  <si>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</si>
  <si>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</si>
  <si>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</si>
  <si>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</si>
  <si>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</si>
  <si>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</si>
  <si>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</si>
  <si>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</si>
  <si>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</si>
  <si>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</si>
  <si>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</si>
  <si>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</si>
  <si>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</si>
  <si>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</si>
  <si>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</si>
  <si>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</si>
  <si>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</si>
  <si>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</si>
  <si>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</si>
  <si>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</si>
  <si>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</si>
  <si>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</si>
  <si>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</si>
  <si>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</si>
  <si>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</si>
  <si>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</si>
  <si>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</si>
  <si>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</si>
  <si>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</si>
  <si>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</si>
  <si>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</si>
  <si>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</si>
  <si>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</si>
  <si>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</si>
  <si>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</si>
  <si>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</si>
  <si>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</si>
  <si>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</si>
  <si>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</si>
  <si>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</si>
  <si>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</si>
  <si>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</si>
  <si>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</si>
  <si>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</si>
  <si>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</si>
  <si>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</si>
  <si>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</si>
  <si>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</si>
  <si>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</si>
  <si>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</si>
  <si>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</si>
  <si>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</si>
  <si>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</si>
  <si>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</si>
  <si>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</si>
  <si>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</si>
  <si>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</si>
  <si>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</si>
  <si>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</si>
  <si>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</si>
  <si>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</si>
  <si>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</si>
  <si>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</si>
  <si>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</si>
  <si>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</si>
  <si>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</si>
  <si>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</si>
  <si>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</si>
  <si>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</si>
  <si>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</si>
  <si>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</si>
  <si>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</si>
  <si>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</si>
  <si>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</si>
  <si>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</si>
  <si>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</si>
  <si>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</si>
  <si>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</si>
  <si>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</si>
  <si>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</si>
  <si>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</si>
  <si>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</si>
  <si>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</si>
  <si>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</si>
  <si>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</si>
  <si>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</si>
  <si>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</si>
  <si>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</si>
  <si>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</si>
  <si>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</si>
  <si>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</si>
  <si>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</si>
  <si>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</si>
  <si>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</si>
  <si>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</si>
  <si>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</si>
  <si>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</si>
  <si>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</si>
  <si>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</si>
  <si>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</si>
  <si>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</si>
  <si>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</si>
  <si>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</si>
  <si>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</si>
  <si>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</si>
  <si>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</si>
  <si>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</si>
  <si>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</si>
  <si>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</si>
  <si>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</si>
  <si>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</si>
  <si>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</si>
  <si>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</si>
  <si>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</si>
  <si>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</si>
  <si>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</si>
  <si>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</si>
  <si>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</si>
  <si>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</si>
  <si>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</si>
  <si>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</si>
  <si>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</si>
  <si>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</si>
  <si>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</si>
  <si>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</si>
  <si>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</si>
  <si>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</si>
  <si>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</si>
  <si>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</si>
  <si>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</si>
  <si>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</si>
  <si>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</si>
  <si>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</si>
  <si>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</si>
  <si>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</si>
  <si>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</si>
  <si>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</si>
  <si>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</si>
  <si>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</si>
  <si>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</si>
  <si>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</si>
  <si>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</si>
  <si>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</si>
  <si>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</si>
  <si>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</si>
  <si>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</si>
  <si>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</si>
  <si>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</si>
  <si>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</si>
  <si>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</si>
  <si>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</si>
  <si>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</si>
  <si>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</si>
  <si>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</si>
  <si>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</si>
  <si>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</si>
  <si>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</si>
  <si>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</si>
  <si>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</si>
  <si>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</si>
  <si>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</si>
  <si>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</si>
  <si>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</si>
  <si>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</si>
  <si>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</si>
  <si>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</si>
  <si>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</si>
  <si>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</si>
  <si>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</si>
  <si>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</si>
  <si>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</si>
  <si>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</si>
  <si>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</si>
  <si>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</si>
  <si>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</si>
  <si>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</si>
  <si>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</si>
  <si>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</si>
  <si>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</si>
  <si>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</si>
  <si>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</si>
  <si>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</si>
  <si>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</si>
  <si>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</si>
  <si>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</si>
  <si>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</si>
  <si>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</si>
  <si>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</si>
  <si>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</si>
  <si>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</si>
  <si>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</si>
  <si>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</si>
  <si>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</si>
  <si>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</si>
  <si>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</si>
  <si>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</si>
  <si>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</si>
  <si>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</si>
  <si>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</si>
  <si>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</si>
  <si>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</si>
  <si>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</si>
  <si>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</si>
  <si>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</si>
  <si>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</si>
  <si>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</si>
  <si>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</si>
  <si>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</si>
  <si>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</si>
  <si>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</si>
  <si>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</si>
  <si>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</si>
  <si>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</si>
  <si>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</si>
  <si>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</si>
  <si>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</si>
  <si>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</si>
  <si>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</si>
  <si>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</si>
  <si>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</si>
  <si>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</si>
  <si>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</si>
  <si>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</si>
  <si>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</si>
  <si>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</si>
  <si>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</si>
  <si>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</si>
  <si>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</si>
  <si>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</si>
  <si>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</si>
  <si>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</si>
  <si>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</si>
  <si>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</si>
  <si>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</si>
  <si>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</si>
  <si>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</si>
  <si>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</si>
  <si>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</si>
  <si>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</si>
  <si>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</si>
  <si>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</si>
  <si>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</si>
  <si>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</si>
  <si>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</si>
  <si>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</si>
  <si>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</si>
  <si>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</si>
  <si>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</si>
  <si>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</si>
  <si>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</si>
  <si>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</si>
  <si>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</si>
  <si>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</si>
  <si>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</si>
  <si>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</si>
  <si>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</si>
  <si>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</si>
  <si>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</si>
  <si>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</si>
  <si>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</si>
  <si>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</si>
  <si>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</si>
  <si>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</si>
  <si>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</si>
  <si>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</si>
  <si>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</si>
  <si>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</si>
  <si>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</si>
  <si>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</si>
  <si>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</si>
  <si>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</si>
  <si>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</si>
  <si>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</si>
  <si>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</si>
  <si>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</si>
  <si>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</si>
  <si>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</si>
  <si>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</si>
  <si>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</si>
  <si>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</si>
  <si>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</si>
  <si>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</si>
  <si>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</si>
  <si>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</si>
  <si>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</si>
  <si>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</si>
  <si>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</si>
  <si>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</si>
  <si>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</si>
  <si>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</si>
  <si>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</si>
  <si>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</si>
  <si>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</si>
  <si>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</si>
  <si>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</si>
  <si>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</si>
  <si>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</si>
  <si>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</si>
  <si>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</si>
  <si>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</si>
  <si>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</si>
  <si>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</si>
  <si>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</si>
  <si>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</si>
  <si>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</si>
  <si>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</si>
  <si>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</si>
  <si>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</si>
  <si>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</si>
  <si>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</si>
  <si>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</si>
  <si>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</si>
  <si>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</si>
  <si>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</si>
  <si>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</si>
  <si>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</si>
  <si>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</si>
  <si>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</si>
  <si>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</si>
  <si>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</si>
  <si>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</si>
  <si>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</si>
  <si>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</si>
  <si>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</si>
  <si>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</si>
  <si>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</si>
  <si>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</si>
  <si>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</si>
  <si>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</si>
  <si>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</si>
  <si>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</si>
  <si>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</si>
  <si>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</si>
  <si>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</si>
  <si>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</si>
  <si>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</si>
  <si>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</si>
  <si>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</si>
  <si>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</si>
  <si>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</si>
  <si>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</si>
  <si>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</si>
  <si>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</si>
  <si>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</si>
  <si>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</si>
  <si>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</si>
  <si>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</si>
  <si>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</si>
  <si>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</si>
  <si>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</si>
  <si>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</si>
  <si>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</si>
  <si>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</si>
  <si>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</si>
  <si>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</si>
  <si>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</si>
  <si>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</si>
  <si>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</si>
  <si>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</si>
  <si>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</si>
  <si>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</si>
  <si>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</si>
  <si>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</si>
  <si>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</si>
  <si>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</si>
  <si>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</si>
  <si>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</si>
  <si>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</si>
  <si>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</si>
  <si>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</si>
  <si>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</si>
  <si>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</si>
  <si>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</si>
  <si>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</si>
  <si>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</si>
  <si>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</si>
  <si>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</si>
  <si>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</si>
  <si>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</si>
  <si>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</si>
  <si>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</si>
  <si>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</si>
  <si>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</si>
  <si>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</si>
  <si>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</si>
  <si>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</si>
  <si>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</si>
  <si>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</si>
  <si>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</si>
  <si>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</si>
  <si>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</si>
  <si>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</si>
  <si>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</si>
  <si>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</si>
  <si>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</si>
  <si>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</si>
  <si>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</si>
  <si>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</si>
  <si>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</si>
  <si>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</si>
  <si>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</si>
  <si>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</si>
  <si>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</si>
  <si>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</si>
  <si>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</si>
  <si>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</si>
  <si>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</si>
  <si>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</si>
  <si>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</si>
  <si>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</si>
  <si>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</si>
  <si>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</si>
  <si>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</si>
  <si>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</si>
  <si>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</si>
  <si>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</si>
  <si>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</si>
  <si>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</si>
  <si>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</si>
  <si>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</si>
  <si>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</si>
  <si>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</si>
  <si>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</si>
  <si>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</si>
  <si>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</si>
  <si>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</si>
  <si>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</si>
  <si>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</si>
  <si>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</si>
  <si>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</si>
  <si>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</si>
  <si>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</si>
  <si>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</si>
  <si>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</si>
  <si>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</si>
  <si>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</si>
  <si>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</si>
  <si>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</si>
  <si>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</si>
  <si>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</si>
  <si>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</si>
  <si>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</si>
  <si>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</si>
  <si>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</si>
  <si>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</si>
  <si>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</si>
  <si>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</si>
  <si>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</si>
  <si>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</si>
  <si>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</si>
  <si>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</si>
  <si>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</si>
  <si>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</si>
  <si>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</si>
  <si>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</si>
  <si>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</si>
  <si>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</si>
  <si>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</si>
  <si>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</si>
  <si>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</si>
  <si>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</si>
  <si>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</si>
  <si>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</si>
  <si>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</si>
  <si>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</si>
  <si>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</si>
  <si>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</si>
  <si>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</si>
  <si>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</si>
  <si>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</si>
  <si>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</si>
  <si>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</si>
  <si>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</si>
  <si>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</si>
  <si>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</si>
  <si>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</si>
  <si>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</si>
  <si>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</si>
  <si>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</si>
  <si>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</si>
  <si>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</si>
  <si>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</si>
  <si>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</si>
  <si>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</si>
  <si>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</si>
  <si>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</si>
  <si>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</si>
  <si>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</si>
  <si>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</si>
  <si>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</si>
  <si>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</si>
  <si>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</si>
  <si>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</si>
  <si>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</si>
  <si>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</si>
  <si>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</si>
  <si>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</si>
  <si>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</si>
  <si>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</si>
  <si>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</si>
  <si>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</si>
  <si>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</si>
  <si>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</si>
  <si>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</si>
  <si>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</si>
  <si>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</si>
  <si>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</si>
  <si>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</si>
  <si>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</si>
  <si>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</si>
  <si>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</si>
  <si>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</si>
  <si>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</si>
  <si>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</si>
  <si>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</si>
  <si>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</si>
  <si>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</si>
  <si>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</si>
  <si>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</si>
  <si>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</si>
  <si>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</si>
  <si>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</si>
  <si>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</si>
  <si>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</si>
  <si>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</si>
  <si>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</si>
  <si>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</si>
  <si>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</si>
  <si>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</si>
  <si>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</si>
  <si>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</si>
  <si>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</si>
  <si>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</si>
  <si>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</si>
  <si>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</si>
  <si>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</si>
  <si>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</si>
  <si>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</si>
  <si>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</si>
  <si>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</si>
  <si>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</si>
  <si>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</si>
  <si>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</si>
  <si>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</si>
  <si>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</si>
  <si>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</si>
  <si>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</si>
  <si>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</si>
  <si>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</si>
  <si>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</si>
  <si>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</si>
  <si>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</si>
  <si>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</si>
  <si>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</si>
  <si>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</si>
  <si>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</si>
  <si>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</si>
  <si>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</si>
  <si>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</si>
  <si>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</si>
  <si>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</si>
  <si>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</si>
  <si>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</si>
  <si>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</si>
  <si>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</si>
  <si>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</si>
  <si>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</si>
  <si>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</si>
  <si>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</si>
  <si>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</si>
  <si>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</si>
  <si>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</si>
  <si>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</si>
  <si>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</si>
  <si>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</si>
  <si>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</si>
  <si>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</si>
  <si>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</si>
  <si>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</si>
  <si>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</si>
  <si>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</si>
  <si>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</si>
  <si>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</si>
  <si>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</si>
  <si>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</si>
  <si>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</si>
  <si>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</si>
  <si>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</si>
  <si>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</si>
  <si>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</si>
  <si>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</si>
  <si>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</si>
  <si>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</si>
  <si>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</si>
  <si>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</si>
  <si>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</si>
  <si>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</si>
  <si>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</si>
  <si>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</si>
  <si>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</si>
  <si>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</si>
  <si>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</si>
  <si>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</si>
  <si>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</si>
  <si>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</si>
  <si>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</si>
  <si>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</si>
  <si>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</si>
  <si>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</si>
  <si>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</si>
  <si>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</si>
  <si>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</si>
  <si>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</si>
  <si>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</si>
  <si>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</si>
  <si>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</si>
  <si>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</si>
  <si>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</si>
  <si>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</si>
  <si>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</si>
  <si>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</si>
  <si>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</si>
  <si>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</si>
  <si>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</si>
  <si>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</si>
  <si>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</si>
  <si>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</si>
  <si>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</si>
  <si>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</si>
  <si>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</si>
  <si>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</si>
  <si>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</si>
  <si>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</si>
  <si>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</si>
  <si>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</si>
  <si>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</si>
  <si>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</si>
  <si>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</si>
  <si>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</si>
  <si>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</si>
  <si>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</si>
  <si>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</si>
  <si>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</si>
  <si>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</si>
  <si>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</si>
  <si>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</si>
  <si>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</si>
  <si>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</si>
  <si>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</si>
  <si>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</si>
  <si>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</si>
  <si>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</si>
  <si>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</si>
  <si>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</si>
  <si>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</si>
  <si>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</si>
  <si>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</si>
  <si>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</si>
  <si>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</si>
  <si>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</si>
  <si>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</si>
  <si>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</si>
  <si>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</si>
  <si>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</si>
  <si>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</si>
  <si>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</si>
  <si>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</si>
  <si>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</si>
  <si>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</si>
  <si>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</si>
  <si>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</si>
  <si>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</si>
  <si>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</si>
  <si>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</si>
  <si>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</si>
  <si>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</si>
  <si>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</si>
  <si>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</si>
  <si>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</si>
  <si>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</si>
  <si>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</si>
  <si>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</si>
  <si>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</si>
  <si>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</si>
  <si>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</si>
  <si>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</si>
  <si>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</si>
  <si>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</si>
  <si>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</si>
  <si>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</si>
  <si>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</si>
  <si>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</si>
  <si>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</si>
  <si>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</si>
  <si>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</si>
  <si>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</si>
  <si>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</si>
  <si>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</si>
  <si>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</si>
  <si>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</si>
  <si>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</si>
  <si>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</si>
  <si>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</si>
  <si>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</si>
  <si>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</si>
  <si>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</si>
  <si>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</si>
  <si>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</si>
  <si>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</si>
  <si>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</si>
  <si>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</si>
  <si>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</si>
  <si>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</si>
  <si>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</si>
  <si>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</si>
  <si>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</si>
  <si>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</si>
  <si>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</si>
  <si>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</si>
  <si>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</si>
  <si>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</si>
  <si>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</si>
  <si>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</si>
  <si>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</si>
  <si>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</si>
  <si>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</si>
  <si>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</si>
  <si>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</si>
  <si>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</si>
  <si>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</si>
  <si>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</si>
  <si>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</si>
  <si>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</si>
  <si>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</si>
  <si>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</si>
  <si>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</si>
  <si>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</si>
  <si>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</si>
  <si>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</si>
  <si>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</si>
  <si>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</si>
  <si>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</si>
  <si>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</si>
  <si>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</si>
  <si>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</si>
  <si>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</si>
  <si>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</si>
  <si>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</si>
  <si>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</si>
  <si>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</si>
  <si>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</si>
  <si>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</si>
  <si>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</si>
  <si>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</si>
  <si>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</si>
  <si>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</si>
  <si>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</si>
  <si>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</si>
  <si>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</si>
  <si>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</si>
  <si>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</si>
  <si>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</si>
  <si>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</si>
  <si>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</si>
  <si>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</si>
  <si>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</si>
  <si>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</si>
  <si>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</si>
  <si>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</si>
  <si>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</si>
  <si>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</si>
  <si>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</si>
  <si>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</si>
  <si>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</si>
  <si>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</si>
  <si>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</si>
  <si>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</si>
  <si>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</si>
  <si>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</si>
  <si>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</si>
  <si>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</si>
  <si>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</si>
  <si>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</si>
  <si>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</si>
  <si>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</si>
  <si>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</si>
  <si>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</si>
  <si>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</si>
  <si>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</si>
  <si>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</si>
  <si>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</si>
  <si>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</si>
  <si>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</si>
  <si>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</si>
  <si>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</si>
  <si>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</si>
  <si>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</si>
  <si>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</si>
  <si>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</si>
  <si>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</si>
  <si>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</si>
  <si>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</si>
  <si>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</si>
  <si>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</si>
  <si>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</si>
  <si>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</si>
  <si>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</si>
  <si>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</si>
  <si>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</si>
  <si>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</si>
  <si>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</si>
  <si>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</si>
  <si>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</si>
  <si>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</si>
  <si>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</si>
  <si>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</si>
  <si>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</si>
  <si>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</si>
  <si>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</si>
  <si>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</si>
  <si>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</si>
  <si>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</si>
  <si>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</si>
  <si>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</si>
  <si>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</si>
  <si>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</si>
  <si>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</si>
  <si>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</si>
  <si>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</si>
  <si>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</si>
  <si>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</si>
  <si>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</si>
  <si>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</si>
  <si>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</si>
  <si>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</si>
  <si>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</si>
  <si>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</si>
  <si>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</si>
  <si>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</si>
  <si>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</si>
  <si>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</si>
  <si>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</si>
  <si>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</si>
  <si>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</si>
  <si>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</si>
  <si>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</si>
  <si>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</si>
  <si>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</si>
  <si>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</si>
  <si>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</si>
  <si>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</si>
  <si>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</si>
  <si>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</si>
  <si>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</si>
  <si>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</si>
  <si>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</si>
  <si>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</si>
  <si>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</si>
  <si>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</si>
  <si>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</si>
  <si>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</si>
  <si>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</si>
  <si>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</si>
  <si>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</si>
  <si>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</si>
  <si>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</si>
  <si>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</si>
  <si>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</si>
  <si>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</si>
  <si>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</si>
  <si>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</si>
  <si>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</si>
  <si>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</si>
  <si>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</si>
  <si>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</si>
  <si>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</si>
  <si>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</si>
  <si>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</si>
  <si>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</si>
  <si>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</si>
  <si>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</si>
  <si>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</si>
  <si>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</si>
  <si>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</si>
  <si>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</si>
  <si>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</si>
  <si>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</si>
  <si>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</si>
  <si>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</si>
  <si>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</si>
  <si>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</si>
  <si>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</si>
  <si>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</si>
  <si>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</si>
  <si>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</si>
  <si>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</si>
  <si>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</si>
  <si>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</si>
  <si>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</si>
  <si>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</si>
  <si>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</si>
  <si>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</si>
  <si>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</si>
  <si>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</si>
  <si>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</si>
  <si>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</si>
  <si>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</si>
  <si>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</si>
  <si>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</si>
  <si>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</si>
  <si>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</si>
  <si>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</si>
  <si>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</si>
  <si>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</si>
  <si>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</si>
  <si>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</si>
  <si>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</si>
  <si>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</si>
  <si>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</si>
  <si>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</si>
  <si>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</si>
  <si>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</si>
  <si>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</si>
  <si>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</si>
  <si>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</si>
  <si>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</si>
  <si>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</si>
  <si>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</si>
  <si>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</si>
  <si>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</si>
  <si>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</si>
  <si>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</si>
  <si>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</si>
  <si>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</si>
  <si>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</si>
  <si>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</si>
  <si>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</si>
  <si>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</si>
  <si>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</si>
  <si>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</si>
  <si>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</si>
  <si>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</si>
  <si>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</si>
  <si>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</si>
  <si>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</si>
  <si>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</si>
  <si>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</si>
  <si>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</si>
  <si>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</si>
  <si>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</si>
  <si>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</si>
  <si>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</si>
  <si>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</si>
  <si>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</si>
  <si>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</si>
  <si>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</si>
  <si>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</si>
  <si>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</si>
  <si>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</si>
  <si>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</si>
  <si>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</si>
  <si>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</si>
  <si>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</si>
  <si>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</si>
  <si>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</si>
  <si>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</si>
  <si>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</si>
  <si>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</si>
  <si>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</si>
  <si>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</si>
  <si>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</si>
  <si>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</si>
  <si>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</si>
  <si>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</si>
  <si>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</si>
  <si>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</si>
  <si>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</si>
  <si>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</si>
  <si>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</si>
  <si>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</si>
  <si>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</si>
  <si>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</si>
  <si>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</si>
  <si>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</si>
  <si>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</si>
  <si>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</si>
  <si>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</si>
  <si>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</si>
  <si>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</si>
  <si>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</si>
  <si>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</si>
  <si>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</si>
  <si>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</si>
  <si>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</si>
  <si>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</si>
  <si>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</si>
  <si>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</si>
  <si>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</si>
  <si>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</si>
  <si>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</si>
  <si>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</si>
  <si>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</si>
  <si>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</si>
  <si>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</si>
  <si>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</si>
  <si>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</si>
  <si>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</si>
  <si>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</si>
  <si>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</si>
  <si>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</si>
  <si>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</si>
  <si>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</si>
  <si>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</si>
  <si>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</si>
  <si>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</si>
  <si>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</si>
  <si>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</si>
  <si>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</si>
  <si>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</si>
  <si>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</si>
  <si>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</si>
  <si>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</si>
  <si>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</si>
  <si>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</si>
  <si>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</si>
  <si>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</si>
  <si>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</si>
  <si>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</si>
  <si>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</si>
  <si>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</si>
  <si>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</si>
  <si>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</si>
  <si>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</si>
  <si>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</si>
  <si>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</si>
  <si>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</si>
  <si>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</si>
  <si>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</si>
  <si>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</si>
  <si>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</si>
  <si>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</si>
  <si>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</si>
  <si>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</si>
  <si>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</si>
  <si>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</si>
  <si>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</si>
  <si>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</si>
  <si>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</si>
  <si>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</si>
  <si>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</si>
  <si>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</si>
  <si>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</si>
  <si>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</si>
  <si>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</si>
  <si>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</si>
  <si>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</si>
  <si>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</si>
  <si>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</si>
  <si>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</si>
  <si>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</si>
  <si>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</si>
  <si>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</si>
  <si>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</si>
  <si>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</si>
  <si>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</si>
  <si>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</si>
  <si>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</si>
  <si>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</si>
  <si>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</si>
  <si>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</si>
  <si>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</si>
  <si>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</si>
  <si>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</si>
  <si>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</si>
  <si>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</si>
  <si>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</si>
  <si>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</si>
  <si>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</si>
  <si>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</si>
  <si>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</si>
  <si>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</si>
  <si>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</si>
  <si>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</si>
  <si>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</si>
  <si>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</si>
  <si>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</si>
  <si>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</si>
  <si>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</si>
  <si>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</si>
  <si>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</si>
  <si>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</si>
  <si>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</si>
  <si>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</si>
  <si>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</si>
  <si>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</si>
  <si>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</si>
  <si>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</si>
  <si>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</si>
  <si>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</si>
  <si>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</si>
  <si>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</si>
  <si>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</si>
  <si>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</si>
  <si>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</si>
  <si>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</si>
  <si>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</si>
  <si>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</si>
  <si>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</si>
  <si>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</si>
  <si>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</si>
  <si>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</si>
  <si>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</si>
  <si>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</si>
  <si>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</si>
  <si>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</si>
  <si>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</si>
  <si>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</si>
  <si>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</si>
  <si>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</si>
  <si>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</si>
  <si>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</si>
  <si>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</si>
  <si>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</si>
  <si>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</si>
  <si>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</si>
  <si>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</si>
  <si>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</si>
  <si>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</si>
  <si>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</si>
  <si>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</si>
  <si>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</si>
  <si>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</si>
  <si>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</si>
  <si>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</si>
  <si>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</si>
  <si>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</si>
  <si>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</si>
  <si>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</si>
  <si>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</si>
  <si>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</si>
  <si>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</si>
  <si>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</si>
  <si>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</si>
  <si>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</si>
  <si>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</si>
  <si>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</si>
  <si>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</si>
  <si>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</si>
  <si>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</si>
  <si>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</si>
  <si>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</si>
  <si>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</si>
  <si>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</si>
  <si>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</si>
  <si>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</si>
  <si>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</si>
  <si>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</si>
  <si>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</si>
  <si>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</si>
  <si>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</si>
  <si>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</si>
  <si>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</si>
  <si>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</si>
  <si>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</si>
  <si>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</si>
  <si>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</si>
  <si>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</si>
  <si>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</si>
  <si>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</si>
  <si>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</si>
  <si>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</si>
  <si>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</si>
  <si>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</si>
  <si>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</si>
  <si>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</si>
  <si>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</si>
  <si>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</si>
  <si>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</si>
  <si>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</si>
  <si>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</si>
  <si>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</si>
  <si>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</si>
  <si>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</si>
  <si>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</si>
  <si>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</si>
  <si>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</si>
  <si>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</si>
  <si>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</si>
  <si>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</si>
  <si>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</si>
  <si>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</si>
  <si>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</si>
  <si>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</si>
  <si>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</si>
  <si>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</si>
  <si>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</si>
  <si>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</si>
  <si>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</si>
  <si>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</si>
  <si>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</si>
  <si>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</si>
  <si>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</si>
  <si>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</si>
  <si>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</si>
  <si>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</si>
  <si>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</si>
  <si>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</si>
  <si>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</si>
  <si>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</si>
  <si>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</si>
  <si>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</si>
  <si>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</si>
  <si>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</si>
  <si>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</si>
  <si>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</si>
  <si>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</si>
  <si>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</si>
  <si>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</si>
  <si>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</si>
  <si>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</si>
  <si>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</si>
  <si>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</si>
  <si>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</si>
  <si>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</si>
  <si>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</si>
  <si>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</si>
  <si>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</si>
  <si>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</si>
  <si>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</si>
  <si>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</si>
  <si>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</si>
  <si>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</si>
  <si>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</si>
  <si>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</si>
  <si>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</si>
  <si>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</si>
  <si>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</si>
  <si>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</si>
  <si>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</si>
  <si>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</si>
  <si>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</si>
  <si>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</si>
  <si>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</si>
  <si>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</si>
  <si>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</si>
  <si>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</si>
  <si>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</si>
  <si>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</si>
  <si>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</si>
  <si>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</si>
  <si>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</si>
  <si>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</si>
  <si>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</si>
  <si>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</si>
  <si>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</si>
  <si>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</si>
  <si>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</si>
  <si>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</si>
  <si>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</si>
  <si>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</si>
  <si>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</si>
  <si>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</si>
  <si>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</si>
  <si>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</si>
  <si>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</si>
  <si>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</si>
  <si>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</si>
  <si>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</si>
  <si>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</si>
  <si>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</si>
  <si>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</si>
  <si>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</si>
  <si>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</si>
  <si>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</si>
  <si>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</si>
  <si>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</si>
  <si>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</si>
  <si>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</si>
  <si>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</si>
  <si>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</si>
  <si>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</si>
  <si>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</si>
  <si>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</si>
  <si>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</si>
  <si>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</si>
  <si>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</si>
  <si>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</si>
  <si>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</si>
  <si>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</si>
  <si>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</si>
  <si>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</si>
  <si>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</si>
  <si>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</si>
  <si>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</si>
  <si>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</si>
  <si>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</si>
  <si>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</si>
  <si>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</si>
  <si>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</si>
  <si>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</si>
  <si>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</si>
  <si>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</si>
  <si>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</si>
  <si>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</si>
  <si>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</si>
  <si>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</si>
  <si>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</si>
  <si>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</si>
  <si>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</si>
  <si>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</si>
  <si>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</si>
  <si>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</si>
  <si>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</si>
  <si>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</si>
  <si>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</si>
  <si>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</si>
  <si>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</si>
  <si>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</si>
  <si>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</si>
  <si>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</si>
  <si>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</si>
  <si>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</si>
  <si>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</si>
  <si>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</si>
  <si>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</si>
  <si>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</si>
  <si>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</si>
  <si>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</si>
  <si>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</si>
  <si>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</si>
  <si>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</si>
  <si>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</si>
  <si>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</si>
  <si>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</si>
  <si>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</si>
  <si>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</si>
  <si>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</si>
  <si>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</si>
  <si>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</si>
  <si>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</si>
  <si>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</si>
  <si>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</si>
  <si>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</si>
  <si>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</si>
  <si>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</si>
  <si>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</si>
  <si>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</si>
  <si>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</si>
  <si>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</si>
  <si>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</si>
  <si>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</si>
  <si>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</si>
  <si>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</si>
  <si>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</si>
  <si>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</si>
  <si>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</si>
  <si>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</si>
  <si>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</si>
  <si>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</si>
  <si>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</si>
  <si>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</si>
  <si>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</si>
  <si>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</si>
  <si>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</si>
  <si>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</si>
  <si>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</si>
  <si>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</si>
  <si>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</si>
  <si>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</si>
  <si>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</si>
  <si>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</si>
  <si>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</si>
  <si>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</si>
  <si>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</si>
  <si>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</si>
  <si>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</si>
  <si>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</si>
  <si>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</si>
  <si>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</si>
  <si>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</si>
  <si>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</si>
  <si>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</si>
  <si>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</si>
  <si>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</si>
  <si>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</si>
  <si>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</si>
  <si>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</si>
  <si>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</si>
  <si>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</si>
  <si>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</si>
  <si>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</si>
  <si>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</si>
  <si>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</si>
  <si>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</si>
  <si>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</si>
  <si>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</si>
  <si>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</si>
  <si>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</si>
  <si>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</si>
  <si>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</si>
  <si>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</si>
  <si>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</si>
  <si>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</si>
  <si>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</si>
  <si>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</si>
  <si>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</si>
  <si>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</si>
  <si>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</si>
  <si>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</si>
  <si>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</si>
  <si>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</si>
  <si>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</si>
  <si>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</si>
  <si>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</si>
  <si>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</si>
  <si>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</si>
  <si>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</si>
  <si>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</si>
  <si>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</si>
  <si>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</si>
  <si>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</si>
  <si>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</si>
  <si>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</si>
  <si>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</si>
  <si>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</si>
  <si>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</si>
  <si>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</si>
  <si>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</si>
  <si>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</si>
  <si>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</si>
  <si>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</si>
  <si>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</si>
  <si>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</si>
  <si>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</si>
  <si>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</si>
  <si>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</si>
  <si>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</si>
  <si>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</si>
  <si>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</si>
  <si>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</si>
  <si>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</si>
  <si>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</si>
  <si>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</si>
  <si>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</si>
  <si>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</si>
  <si>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</si>
  <si>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</si>
  <si>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</si>
  <si>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</si>
  <si>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</si>
  <si>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</si>
  <si>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</si>
  <si>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</si>
  <si>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</si>
  <si>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</si>
  <si>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</si>
  <si>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</si>
  <si>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</si>
  <si>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</si>
  <si>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</si>
  <si>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</si>
  <si>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</si>
  <si>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</si>
  <si>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</si>
  <si>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</si>
  <si>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</si>
  <si>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</si>
  <si>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</si>
  <si>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</si>
  <si>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</si>
  <si>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</si>
  <si>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</si>
  <si>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</si>
  <si>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</si>
  <si>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</si>
  <si>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</si>
  <si>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</si>
  <si>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</si>
  <si>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</si>
  <si>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</si>
  <si>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</si>
  <si>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</si>
  <si>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</si>
  <si>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</si>
  <si>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</si>
  <si>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</si>
  <si>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</si>
  <si>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</si>
  <si>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</si>
  <si>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</si>
  <si>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</si>
  <si>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</si>
  <si>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</si>
  <si>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</si>
  <si>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</si>
  <si>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</si>
  <si>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</si>
  <si>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</si>
  <si>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</si>
  <si>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</si>
  <si>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</si>
  <si>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</si>
  <si>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</si>
  <si>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</si>
  <si>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</si>
  <si>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</si>
  <si>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</si>
  <si>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</si>
  <si>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</si>
  <si>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</si>
  <si>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</si>
  <si>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</si>
  <si>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</si>
  <si>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</si>
  <si>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</si>
  <si>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</si>
  <si>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</si>
  <si>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</si>
  <si>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</si>
  <si>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</si>
  <si>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</si>
  <si>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</si>
  <si>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</si>
  <si>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</si>
  <si>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</si>
  <si>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</si>
  <si>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</si>
  <si>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</si>
  <si>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</si>
  <si>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</si>
  <si>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</si>
  <si>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</si>
  <si>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</si>
  <si>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</si>
  <si>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</si>
  <si>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</si>
  <si>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</si>
  <si>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</si>
  <si>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</si>
  <si>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</si>
  <si>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</si>
  <si>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</si>
  <si>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</si>
  <si>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</si>
  <si>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</si>
  <si>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</si>
  <si>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</si>
  <si>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</si>
  <si>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</si>
  <si>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</si>
  <si>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</si>
  <si>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</si>
  <si>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</si>
  <si>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</si>
  <si>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</si>
  <si>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</si>
  <si>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</si>
  <si>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</si>
  <si>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</si>
  <si>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</si>
  <si>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</si>
  <si>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</si>
  <si>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</si>
  <si>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</si>
  <si>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</si>
  <si>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</si>
  <si>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</si>
  <si>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</si>
  <si>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</si>
  <si>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</si>
  <si>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</si>
  <si>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</si>
  <si>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</si>
  <si>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</si>
  <si>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</si>
  <si>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</si>
  <si>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</si>
  <si>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</si>
  <si>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</si>
  <si>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</si>
  <si>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</si>
  <si>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</si>
  <si>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</si>
  <si>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</si>
  <si>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</si>
  <si>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</si>
  <si>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</si>
  <si>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</si>
  <si>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</si>
  <si>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</si>
  <si>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</si>
  <si>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</si>
  <si>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</si>
  <si>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</si>
  <si>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</si>
  <si>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</si>
  <si>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</si>
  <si>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</si>
  <si>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</si>
  <si>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</si>
  <si>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</si>
  <si>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</si>
  <si>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</si>
  <si>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</si>
  <si>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</si>
  <si>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</si>
  <si>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</si>
  <si>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</si>
  <si>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</si>
  <si>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</si>
  <si>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</si>
  <si>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</si>
  <si>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</si>
  <si>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</si>
  <si>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</si>
  <si>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</si>
  <si>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</si>
  <si>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</si>
  <si>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</si>
  <si>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</si>
  <si>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</si>
  <si>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</si>
  <si>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</si>
  <si>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</si>
  <si>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</si>
  <si>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</si>
  <si>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</si>
  <si>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</si>
  <si>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</si>
  <si>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</si>
  <si>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</si>
  <si>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</si>
  <si>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</si>
  <si>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</si>
  <si>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</si>
  <si>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</si>
  <si>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</si>
  <si>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</si>
  <si>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</si>
  <si>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</si>
  <si>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</si>
  <si>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</si>
  <si>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</si>
  <si>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</si>
  <si>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</si>
  <si>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</si>
  <si>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</si>
  <si>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</si>
  <si>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</si>
  <si>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</si>
  <si>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</si>
  <si>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</si>
  <si>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</si>
  <si>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</si>
  <si>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</si>
  <si>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</si>
  <si>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</si>
  <si>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</si>
  <si>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</si>
  <si>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</si>
  <si>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</si>
  <si>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</si>
  <si>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</si>
  <si>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</si>
  <si>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</si>
  <si>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</si>
  <si>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</si>
  <si>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</si>
  <si>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</si>
  <si>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</si>
  <si>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</si>
  <si>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</si>
  <si>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</si>
  <si>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</si>
  <si>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</si>
  <si>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</si>
  <si>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</si>
  <si>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</si>
  <si>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</si>
  <si>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</si>
  <si>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</si>
  <si>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</si>
  <si>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</si>
  <si>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</si>
  <si>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</si>
  <si>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</si>
  <si>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</si>
  <si>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</si>
  <si>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</si>
  <si>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</si>
  <si>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</si>
  <si>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</si>
  <si>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</si>
  <si>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</si>
  <si>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</si>
  <si>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</si>
  <si>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</si>
  <si>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</si>
  <si>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</si>
  <si>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</si>
  <si>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</si>
  <si>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</si>
  <si>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</si>
  <si>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</si>
  <si>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</si>
  <si>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</si>
  <si>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</si>
  <si>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</si>
  <si>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</si>
  <si>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</si>
  <si>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</si>
  <si>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</si>
  <si>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</si>
  <si>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</si>
  <si>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</si>
  <si>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</si>
  <si>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</si>
  <si>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</si>
  <si>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</si>
  <si>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</si>
  <si>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</si>
  <si>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</si>
  <si>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</si>
  <si>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</si>
  <si>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</si>
  <si>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</si>
  <si>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</si>
  <si>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</si>
  <si>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</si>
  <si>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</si>
  <si>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</si>
  <si>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</si>
  <si>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</si>
  <si>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</si>
  <si>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</si>
  <si>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</si>
  <si>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</si>
  <si>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</si>
  <si>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</si>
  <si>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</si>
  <si>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</si>
  <si>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</si>
  <si>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</si>
  <si>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</si>
  <si>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</si>
  <si>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</si>
  <si>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</si>
  <si>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</si>
  <si>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</si>
  <si>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</si>
  <si>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</si>
  <si>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</si>
  <si>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</si>
  <si>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</si>
  <si>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</si>
  <si>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</si>
  <si>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</si>
  <si>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</si>
  <si>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</si>
  <si>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</si>
  <si>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</si>
  <si>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</si>
  <si>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</si>
  <si>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</si>
  <si>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</si>
  <si>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</si>
  <si>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</si>
  <si>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</si>
  <si>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</si>
  <si>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</si>
  <si>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</si>
  <si>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</si>
  <si>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</si>
  <si>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</si>
  <si>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</si>
  <si>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</si>
  <si>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</si>
  <si>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</si>
  <si>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</si>
  <si>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</si>
  <si>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</si>
  <si>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</si>
  <si>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</si>
  <si>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</si>
  <si>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</si>
  <si>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</si>
  <si>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</si>
  <si>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</si>
  <si>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</si>
  <si>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</si>
  <si>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</si>
  <si>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</si>
  <si>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</si>
  <si>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</si>
  <si>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</si>
  <si>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</si>
  <si>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</si>
  <si>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</si>
  <si>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</si>
  <si>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</si>
  <si>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</si>
  <si>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</si>
  <si>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</si>
  <si>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</si>
  <si>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</si>
  <si>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</si>
  <si>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</si>
  <si>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</si>
  <si>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</si>
  <si>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</si>
  <si>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</si>
  <si>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</si>
  <si>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</si>
  <si>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</si>
  <si>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</si>
  <si>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</si>
  <si>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</si>
  <si>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</si>
  <si>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</si>
  <si>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</si>
  <si>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</si>
  <si>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</si>
  <si>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</si>
  <si>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</si>
  <si>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</si>
  <si>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</si>
  <si>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</si>
  <si>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</si>
  <si>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</si>
  <si>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</si>
  <si>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</si>
  <si>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</si>
  <si>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</si>
  <si>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</si>
  <si>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</si>
  <si>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</si>
  <si>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</si>
  <si>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</si>
  <si>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</si>
  <si>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</si>
  <si>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</si>
  <si>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</si>
  <si>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</si>
  <si>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</si>
  <si>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</si>
  <si>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</si>
  <si>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</si>
  <si>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</si>
  <si>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</si>
  <si>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</si>
  <si>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</si>
  <si>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</si>
  <si>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</si>
  <si>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</si>
  <si>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</si>
  <si>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</si>
  <si>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</si>
  <si>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</si>
  <si>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</si>
  <si>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</si>
  <si>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</si>
  <si>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</si>
  <si>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</si>
  <si>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</si>
  <si>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</si>
  <si>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</si>
  <si>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</si>
  <si>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</si>
  <si>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</si>
  <si>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</si>
  <si>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</si>
  <si>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</si>
  <si>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</si>
  <si>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</si>
  <si>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</si>
  <si>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</si>
  <si>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</si>
  <si>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</si>
  <si>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</si>
  <si>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</si>
  <si>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</si>
  <si>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</si>
  <si>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</si>
  <si>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</si>
  <si>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</si>
  <si>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</si>
  <si>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</si>
  <si>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</si>
  <si>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</si>
  <si>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</si>
  <si>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</si>
  <si>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</si>
  <si>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</si>
  <si>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</si>
  <si>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</si>
  <si>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</si>
  <si>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</si>
  <si>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</si>
  <si>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</si>
  <si>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</si>
  <si>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</si>
  <si>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</si>
  <si>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</si>
  <si>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</si>
  <si>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</si>
  <si>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</si>
  <si>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</si>
  <si>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</si>
  <si>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</si>
  <si>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</si>
  <si>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</si>
  <si>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</si>
  <si>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</si>
  <si>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</si>
  <si>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</si>
  <si>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</si>
  <si>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</si>
  <si>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</si>
  <si>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</si>
  <si>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</si>
  <si>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</si>
  <si>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</si>
  <si>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</si>
  <si>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</si>
  <si>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</si>
  <si>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</si>
  <si>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</si>
  <si>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</si>
  <si>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</si>
  <si>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</si>
  <si>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</si>
  <si>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</si>
  <si>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</si>
  <si>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</si>
  <si>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</si>
  <si>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</si>
  <si>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</si>
  <si>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</si>
  <si>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</si>
  <si>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</si>
  <si>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</si>
  <si>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</si>
  <si>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</si>
  <si>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</si>
  <si>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</si>
  <si>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</si>
  <si>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</si>
  <si>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</si>
  <si>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</si>
  <si>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</si>
  <si>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</si>
  <si>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</si>
  <si>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</si>
  <si>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</si>
  <si>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</si>
  <si>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</si>
  <si>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</si>
  <si>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</si>
  <si>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</si>
  <si>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</si>
  <si>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</si>
  <si>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</si>
  <si>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</si>
  <si>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</si>
  <si>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</si>
  <si>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</si>
  <si>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</si>
  <si>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</si>
  <si>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</si>
  <si>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</si>
  <si>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</si>
  <si>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</si>
  <si>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</si>
  <si>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</si>
  <si>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</si>
  <si>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</si>
  <si>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</si>
  <si>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</si>
  <si>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</si>
  <si>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</si>
  <si>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</si>
  <si>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</si>
  <si>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</si>
  <si>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</si>
  <si>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</si>
  <si>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</si>
  <si>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</si>
  <si>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</si>
  <si>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</si>
  <si>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</si>
  <si>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</si>
  <si>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</si>
  <si>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</si>
  <si>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</si>
  <si>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</si>
  <si>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</si>
  <si>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</si>
  <si>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</si>
  <si>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</si>
  <si>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</si>
  <si>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</si>
  <si>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</si>
  <si>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</si>
  <si>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</si>
  <si>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</si>
  <si>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</si>
  <si>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</si>
  <si>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</si>
  <si>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</si>
  <si>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</si>
  <si>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</si>
  <si>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</si>
  <si>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</si>
  <si>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</si>
  <si>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</si>
  <si>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</si>
  <si>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</si>
  <si>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</si>
  <si>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</si>
  <si>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</si>
  <si>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</si>
  <si>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</si>
  <si>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</si>
  <si>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</si>
  <si>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</si>
  <si>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</si>
  <si>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</si>
  <si>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</si>
  <si>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</si>
  <si>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</si>
  <si>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</si>
  <si>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</si>
  <si>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</si>
  <si>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</si>
  <si>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</si>
  <si>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</si>
  <si>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</si>
  <si>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</si>
  <si>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</si>
  <si>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</si>
  <si>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</si>
  <si>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</si>
  <si>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</si>
  <si>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</si>
  <si>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</si>
  <si>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</si>
  <si>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</si>
  <si>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</si>
  <si>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</si>
  <si>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</si>
  <si>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</si>
  <si>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</si>
  <si>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</si>
  <si>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</si>
  <si>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</si>
  <si>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</si>
  <si>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</si>
  <si>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</si>
  <si>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</si>
  <si>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</si>
  <si>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</si>
  <si>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</si>
  <si>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</si>
  <si>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</si>
  <si>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</si>
  <si>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</si>
  <si>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</si>
  <si>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</si>
  <si>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</si>
  <si>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</si>
  <si>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</si>
  <si>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</si>
  <si>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</si>
  <si>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</si>
  <si>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</si>
  <si>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</si>
  <si>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</si>
  <si>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</si>
  <si>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</si>
  <si>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</si>
  <si>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</si>
  <si>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</si>
  <si>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</si>
  <si>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</si>
  <si>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</si>
  <si>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</si>
  <si>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</si>
  <si>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</si>
  <si>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</si>
  <si>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</si>
  <si>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</si>
  <si>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</si>
  <si>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</si>
  <si>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</si>
  <si>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</si>
  <si>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</si>
  <si>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</si>
  <si>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</si>
  <si>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</si>
  <si>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</si>
  <si>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</si>
  <si>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</si>
  <si>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</si>
  <si>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</si>
  <si>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</si>
  <si>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</si>
  <si>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</si>
  <si>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</si>
  <si>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</si>
  <si>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</si>
  <si>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</si>
  <si>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</si>
  <si>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</si>
  <si>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</si>
  <si>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</si>
  <si>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</si>
  <si>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</si>
  <si>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</si>
  <si>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</si>
  <si>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</si>
  <si>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</si>
  <si>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</si>
  <si>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</si>
  <si>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</si>
  <si>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</si>
  <si>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</si>
  <si>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</si>
  <si>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</si>
  <si>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</si>
  <si>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</si>
  <si>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</si>
  <si>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</si>
  <si>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</si>
  <si>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</si>
  <si>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</si>
  <si>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</si>
  <si>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</si>
  <si>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</si>
  <si>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</si>
  <si>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</si>
  <si>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</si>
  <si>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</si>
  <si>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</si>
  <si>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</si>
  <si>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</si>
  <si>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</si>
  <si>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</si>
  <si>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</si>
  <si>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</si>
  <si>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</si>
  <si>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</si>
  <si>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</si>
  <si>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</si>
  <si>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</si>
  <si>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</si>
  <si>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</si>
  <si>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</si>
  <si>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</si>
  <si>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</si>
  <si>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</si>
  <si>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</si>
  <si>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</si>
  <si>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</si>
  <si>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</si>
  <si>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</si>
  <si>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</si>
  <si>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</si>
  <si>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</si>
  <si>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</si>
  <si>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</si>
  <si>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</si>
  <si>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</si>
  <si>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</si>
  <si>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</si>
  <si>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</si>
  <si>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</si>
  <si>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</si>
  <si>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</si>
  <si>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</si>
  <si>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</si>
  <si>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</si>
  <si>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</si>
  <si>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</si>
  <si>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</si>
  <si>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</si>
  <si>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</si>
  <si>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</si>
  <si>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</si>
  <si>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</si>
  <si>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</si>
  <si>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</si>
  <si>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</si>
  <si>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</si>
  <si>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</si>
  <si>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</si>
  <si>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</si>
  <si>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</si>
  <si>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</si>
  <si>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</si>
  <si>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</si>
  <si>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</si>
  <si>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</si>
  <si>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</si>
  <si>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</si>
  <si>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</si>
  <si>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</si>
  <si>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</si>
  <si>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</si>
  <si>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</si>
  <si>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</si>
  <si>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</si>
  <si>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</si>
  <si>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</si>
  <si>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</si>
  <si>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</si>
  <si>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</si>
  <si>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</si>
  <si>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</si>
  <si>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</si>
  <si>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</si>
  <si>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</si>
  <si>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</si>
  <si>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</si>
  <si>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</si>
  <si>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</si>
  <si>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</si>
  <si>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</si>
  <si>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</si>
  <si>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</si>
  <si>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</si>
  <si>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</si>
  <si>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</si>
  <si>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</si>
  <si>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</si>
  <si>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</si>
  <si>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</si>
  <si>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</si>
  <si>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</si>
  <si>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</si>
  <si>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</si>
  <si>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</si>
  <si>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</si>
  <si>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</si>
  <si>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</si>
  <si>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</si>
  <si>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</si>
  <si>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</si>
  <si>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</si>
  <si>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</si>
  <si>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</si>
  <si>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</si>
  <si>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</si>
  <si>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</si>
  <si>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</si>
  <si>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</si>
  <si>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</si>
  <si>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</si>
  <si>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</si>
  <si>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</si>
  <si>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</si>
  <si>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</si>
  <si>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</si>
  <si>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</si>
  <si>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</si>
  <si>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</si>
  <si>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</si>
  <si>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</si>
  <si>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</si>
  <si>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</si>
  <si>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</si>
  <si>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</si>
  <si>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</si>
  <si>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</si>
  <si>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</si>
  <si>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</si>
  <si>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</si>
  <si>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</si>
  <si>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</si>
  <si>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</si>
  <si>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</si>
  <si>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</si>
  <si>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</si>
  <si>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</si>
  <si>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</si>
  <si>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</si>
  <si>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</si>
  <si>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</si>
  <si>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</si>
  <si>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</si>
  <si>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</si>
  <si>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</si>
  <si>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</si>
  <si>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</si>
  <si>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</si>
  <si>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</si>
  <si>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</si>
  <si>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</si>
  <si>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</si>
  <si>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</si>
  <si>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</si>
  <si>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</si>
  <si>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</si>
  <si>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</si>
  <si>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</si>
  <si>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</si>
  <si>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</si>
  <si>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</si>
  <si>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</si>
  <si>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</si>
  <si>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</si>
  <si>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</si>
  <si>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</si>
  <si>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</si>
  <si>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</si>
  <si>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</si>
  <si>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</si>
  <si>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</si>
  <si>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</si>
  <si>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</si>
  <si>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</si>
  <si>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</si>
  <si>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</si>
  <si>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</si>
  <si>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</si>
  <si>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</si>
  <si>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</si>
  <si>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</si>
  <si>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</si>
  <si>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</si>
  <si>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</si>
  <si>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</si>
  <si>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</si>
  <si>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</si>
  <si>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</si>
  <si>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</si>
  <si>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</si>
  <si>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</si>
  <si>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</si>
  <si>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</si>
  <si>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</si>
  <si>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</si>
  <si>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</si>
  <si>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</si>
  <si>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</si>
  <si>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</si>
  <si>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</si>
  <si>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</si>
  <si>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</si>
  <si>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</si>
  <si>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</si>
  <si>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</si>
  <si>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</si>
  <si>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</si>
  <si>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</si>
  <si>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</si>
  <si>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</si>
  <si>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</si>
  <si>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</si>
  <si>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</si>
  <si>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</si>
  <si>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</si>
  <si>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</si>
  <si>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</si>
  <si>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</si>
  <si>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</si>
  <si>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</si>
  <si>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</si>
  <si>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</si>
  <si>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</si>
  <si>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</si>
  <si>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</si>
  <si>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</si>
  <si>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</si>
  <si>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</si>
  <si>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</si>
  <si>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</si>
  <si>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</si>
  <si>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</si>
  <si>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</si>
  <si>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</si>
  <si>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</si>
  <si>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</si>
  <si>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</si>
  <si>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</si>
  <si>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</si>
  <si>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</si>
  <si>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</si>
  <si>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</si>
  <si>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</si>
  <si>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</si>
  <si>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</si>
  <si>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</si>
  <si>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</si>
  <si>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</si>
  <si>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</si>
  <si>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</si>
  <si>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</si>
  <si>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</si>
  <si>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</si>
  <si>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</si>
  <si>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</si>
  <si>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</si>
  <si>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</si>
  <si>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</si>
  <si>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</si>
  <si>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</si>
  <si>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</si>
  <si>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</si>
  <si>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</si>
  <si>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</si>
  <si>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</si>
  <si>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</si>
  <si>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</si>
  <si>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</si>
  <si>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</si>
  <si>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</si>
  <si>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</si>
  <si>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</si>
  <si>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</si>
  <si>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</si>
  <si>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</si>
  <si>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</si>
  <si>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</si>
  <si>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</si>
  <si>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</si>
  <si>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</si>
  <si>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</si>
  <si>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</si>
  <si>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</si>
  <si>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</si>
  <si>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</si>
  <si>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</si>
  <si>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</si>
  <si>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</si>
  <si>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</si>
  <si>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</si>
  <si>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</si>
  <si>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</si>
  <si>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</si>
  <si>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</si>
  <si>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</si>
  <si>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</si>
  <si>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</si>
  <si>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</si>
  <si>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</si>
  <si>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</si>
  <si>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</si>
  <si>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</si>
  <si>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</si>
  <si>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</si>
  <si>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</si>
  <si>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</si>
  <si>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</si>
  <si>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</si>
  <si>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</si>
  <si>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</si>
  <si>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</si>
  <si>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</si>
  <si>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</si>
  <si>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</si>
  <si>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</si>
  <si>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</si>
  <si>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</si>
  <si>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</si>
  <si>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</si>
  <si>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</si>
  <si>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</si>
  <si>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</si>
  <si>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</si>
  <si>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</si>
  <si>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</si>
  <si>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</si>
  <si>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</si>
  <si>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</si>
  <si>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</si>
  <si>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</si>
  <si>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</si>
  <si>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</si>
  <si>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</si>
  <si>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</si>
  <si>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</si>
  <si>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</si>
  <si>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</si>
  <si>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</si>
  <si>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</si>
  <si>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</si>
  <si>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</si>
  <si>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</si>
  <si>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</si>
  <si>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</si>
  <si>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</si>
  <si>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</si>
  <si>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</si>
  <si>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</si>
  <si>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</si>
  <si>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</si>
  <si>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</si>
  <si>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</si>
  <si>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</si>
  <si>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</si>
  <si>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</si>
  <si>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</si>
  <si>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</si>
  <si>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</si>
  <si>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</si>
  <si>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</si>
  <si>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</si>
  <si>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</si>
  <si>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</si>
  <si>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</si>
  <si>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</si>
  <si>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</si>
  <si>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</si>
  <si>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</si>
  <si>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</si>
  <si>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</si>
  <si>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</si>
  <si>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</si>
  <si>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</si>
  <si>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</si>
  <si>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</si>
  <si>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</si>
  <si>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</si>
  <si>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</si>
  <si>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</si>
  <si>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</si>
  <si>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</si>
  <si>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</si>
  <si>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</si>
  <si>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</si>
  <si>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</si>
  <si>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</si>
  <si>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</si>
  <si>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</si>
  <si>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</si>
  <si>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</si>
  <si>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</si>
  <si>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</si>
  <si>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</si>
  <si>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</si>
  <si>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</si>
  <si>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</si>
  <si>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</si>
  <si>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</si>
  <si>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</si>
  <si>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</si>
  <si>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</si>
  <si>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</si>
  <si>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</si>
  <si>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</si>
  <si>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</si>
  <si>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</si>
  <si>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</si>
  <si>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</si>
  <si>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</si>
  <si>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</si>
  <si>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</si>
  <si>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</si>
  <si>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</si>
  <si>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</si>
  <si>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</si>
  <si>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</si>
  <si>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</si>
  <si>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</si>
  <si>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</si>
  <si>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</si>
  <si>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</si>
  <si>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</si>
  <si>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</si>
  <si>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</si>
  <si>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</si>
  <si>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</si>
  <si>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</si>
  <si>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</si>
  <si>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</si>
  <si>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</si>
  <si>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</si>
  <si>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</si>
  <si>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</si>
  <si>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</si>
  <si>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</si>
  <si>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</si>
  <si>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</si>
  <si>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</si>
  <si>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</si>
  <si>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</si>
  <si>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</si>
  <si>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</si>
  <si>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</si>
  <si>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</si>
  <si>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</si>
  <si>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</si>
  <si>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</si>
  <si>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</si>
  <si>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</si>
  <si>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</si>
  <si>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</si>
  <si>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</si>
  <si>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</si>
  <si>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</si>
  <si>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</si>
  <si>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</si>
  <si>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</si>
  <si>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</si>
  <si>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</si>
  <si>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</si>
  <si>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</si>
  <si>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</si>
  <si>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</si>
  <si>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</si>
  <si>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</si>
  <si>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</si>
  <si>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</si>
  <si>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</si>
  <si>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</si>
  <si>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</si>
  <si>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</si>
  <si>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</si>
  <si>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</si>
  <si>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</si>
  <si>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</si>
  <si>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</si>
  <si>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</si>
  <si>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</si>
  <si>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</si>
  <si>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</si>
  <si>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</si>
  <si>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</si>
  <si>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</si>
  <si>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</si>
  <si>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</si>
  <si>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</si>
  <si>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</si>
  <si>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</si>
  <si>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</si>
  <si>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</si>
  <si>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</si>
  <si>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</si>
  <si>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</si>
  <si>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</si>
  <si>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</si>
  <si>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</si>
  <si>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</si>
  <si>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</si>
  <si>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</si>
  <si>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</si>
  <si>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</si>
  <si>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</si>
  <si>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</si>
  <si>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</si>
  <si>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</si>
  <si>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</si>
  <si>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</si>
  <si>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</si>
  <si>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</si>
  <si>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</si>
  <si>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</si>
  <si>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</si>
  <si>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</si>
  <si>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</si>
  <si>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</si>
  <si>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</si>
  <si>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</si>
  <si>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</si>
  <si>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</si>
  <si>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</si>
  <si>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</si>
  <si>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</si>
  <si>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</si>
  <si>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</si>
  <si>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</si>
  <si>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</si>
  <si>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</si>
  <si>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</si>
  <si>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</si>
  <si>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</si>
  <si>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</si>
  <si>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</si>
  <si>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</si>
  <si>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</si>
  <si>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</si>
  <si>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</si>
  <si>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</si>
  <si>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</si>
  <si>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</si>
  <si>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</si>
  <si>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</si>
  <si>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</si>
  <si>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</si>
  <si>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</si>
  <si>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</si>
  <si>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</si>
  <si>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</si>
  <si>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</si>
  <si>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</si>
  <si>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</si>
  <si>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</si>
  <si>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</si>
  <si>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</si>
  <si>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</si>
  <si>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</si>
  <si>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</si>
  <si>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</si>
  <si>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</si>
  <si>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</si>
  <si>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</si>
  <si>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</si>
  <si>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</si>
  <si>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</si>
  <si>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</si>
  <si>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</si>
  <si>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</si>
  <si>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</si>
  <si>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</si>
  <si>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</si>
  <si>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</si>
  <si>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</si>
  <si>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</si>
  <si>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</si>
  <si>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</si>
  <si>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</si>
  <si>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</si>
  <si>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</si>
  <si>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</si>
  <si>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</si>
  <si>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</si>
  <si>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</si>
  <si>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</si>
  <si>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</si>
  <si>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</si>
  <si>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</si>
  <si>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</si>
  <si>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</si>
  <si>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</si>
  <si>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</si>
  <si>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</si>
  <si>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</si>
  <si>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</si>
  <si>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</si>
  <si>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</si>
  <si>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</si>
  <si>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</si>
  <si>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</si>
  <si>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</si>
  <si>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</si>
  <si>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</si>
  <si>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</si>
  <si>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</si>
  <si>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</si>
  <si>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</si>
  <si>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</si>
  <si>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</si>
  <si>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</si>
  <si>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</si>
  <si>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</si>
  <si>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</si>
  <si>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</si>
  <si>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</si>
  <si>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</si>
  <si>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</si>
  <si>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</si>
  <si>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</si>
  <si>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</si>
  <si>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</si>
  <si>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</si>
  <si>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</si>
  <si>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</si>
  <si>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</si>
  <si>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</si>
  <si>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</si>
  <si>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</si>
  <si>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</si>
  <si>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</si>
  <si>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</si>
  <si>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</si>
  <si>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</si>
  <si>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</si>
  <si>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</si>
  <si>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</si>
  <si>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</si>
  <si>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</si>
  <si>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</si>
  <si>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</si>
  <si>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</si>
  <si>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</si>
  <si>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</si>
  <si>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</si>
  <si>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</si>
  <si>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</si>
  <si>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</si>
  <si>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</si>
  <si>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</si>
  <si>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</si>
  <si>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</si>
  <si>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</si>
  <si>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</si>
  <si>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</si>
  <si>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</si>
  <si>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</si>
  <si>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</si>
  <si>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</si>
  <si>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</si>
  <si>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</si>
  <si>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</si>
  <si>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</si>
  <si>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</si>
  <si>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</si>
  <si>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</si>
  <si>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</si>
  <si>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</si>
  <si>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</si>
  <si>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</si>
  <si>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</si>
  <si>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</si>
  <si>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</si>
  <si>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</si>
  <si>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</si>
  <si>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</si>
  <si>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</si>
  <si>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</si>
  <si>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</si>
  <si>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</si>
  <si>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</si>
  <si>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</si>
  <si>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</si>
  <si>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</si>
  <si>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</si>
  <si>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</si>
  <si>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</si>
  <si>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</si>
  <si>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</si>
  <si>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</si>
  <si>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</si>
  <si>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</si>
  <si>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</si>
  <si>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</si>
  <si>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</si>
  <si>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</si>
  <si>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</si>
  <si>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</si>
  <si>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</si>
  <si>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</si>
  <si>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</si>
  <si>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</si>
  <si>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</si>
  <si>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</si>
  <si>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</si>
  <si>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</si>
  <si>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</si>
  <si>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</si>
  <si>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</si>
  <si>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</si>
  <si>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</si>
  <si>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</si>
  <si>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</si>
  <si>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</si>
  <si>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</si>
  <si>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</si>
  <si>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</si>
  <si>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</si>
  <si>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</si>
  <si>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</si>
  <si>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</si>
  <si>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</si>
  <si>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</si>
  <si>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</si>
  <si>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</si>
  <si>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</si>
  <si>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</si>
  <si>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</si>
  <si>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</si>
  <si>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</si>
  <si>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</si>
  <si>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</si>
  <si>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</si>
  <si>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</si>
  <si>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</si>
  <si>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</si>
  <si>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</si>
  <si>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</si>
  <si>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</si>
  <si>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</si>
  <si>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</si>
  <si>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</si>
  <si>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</si>
  <si>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</si>
  <si>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</si>
  <si>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</si>
  <si>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</si>
  <si>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</si>
  <si>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</si>
  <si>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</si>
  <si>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</si>
  <si>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</si>
  <si>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</si>
  <si>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</si>
  <si>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</si>
  <si>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</si>
  <si>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</si>
  <si>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</si>
  <si>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</si>
  <si>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</si>
  <si>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</si>
  <si>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</si>
  <si>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</si>
  <si>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</si>
  <si>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</si>
  <si>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</si>
  <si>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</si>
  <si>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</si>
  <si>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</si>
  <si>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</si>
  <si>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</si>
  <si>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</si>
  <si>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</si>
  <si>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</si>
  <si>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</si>
  <si>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</si>
  <si>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</si>
  <si>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</si>
  <si>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</si>
  <si>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</si>
  <si>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</si>
  <si>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</si>
  <si>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</si>
  <si>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</si>
  <si>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</si>
  <si>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</si>
  <si>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</si>
  <si>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</si>
  <si>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</si>
  <si>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</si>
  <si>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</si>
  <si>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</si>
  <si>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</si>
  <si>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</si>
  <si>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</si>
  <si>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</si>
  <si>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</si>
  <si>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</si>
  <si>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</si>
  <si>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</si>
  <si>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</si>
  <si>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</si>
  <si>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</si>
  <si>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</si>
  <si>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</si>
  <si>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</si>
  <si>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</si>
  <si>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</si>
  <si>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</si>
  <si>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</si>
  <si>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</si>
  <si>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</si>
  <si>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</si>
  <si>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</si>
  <si>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</si>
  <si>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</si>
  <si>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</si>
  <si>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</si>
  <si>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</si>
  <si>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</si>
  <si>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</si>
  <si>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</si>
  <si>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</si>
  <si>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</si>
  <si>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</si>
  <si>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</si>
  <si>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</si>
  <si>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</si>
  <si>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</si>
  <si>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</si>
  <si>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</si>
  <si>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</si>
  <si>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</si>
  <si>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</si>
  <si>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</si>
  <si>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</si>
  <si>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</si>
  <si>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</si>
  <si>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</si>
  <si>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</si>
  <si>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</si>
  <si>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</si>
  <si>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</si>
  <si>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</si>
  <si>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</si>
  <si>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</si>
  <si>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</si>
  <si>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</si>
  <si>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</si>
  <si>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</si>
  <si>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</si>
  <si>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</si>
  <si>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</si>
  <si>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</si>
  <si>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</si>
  <si>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</si>
  <si>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</si>
  <si>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</si>
  <si>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</si>
  <si>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</si>
  <si>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</si>
  <si>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</si>
  <si>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</si>
  <si>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</si>
  <si>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</si>
  <si>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</si>
  <si>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</si>
  <si>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</si>
  <si>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</si>
  <si>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</si>
  <si>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</si>
  <si>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</si>
  <si>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</si>
  <si>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</si>
  <si>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</si>
  <si>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</si>
  <si>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</si>
  <si>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</si>
  <si>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</si>
  <si>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</si>
  <si>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</si>
  <si>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</si>
  <si>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</si>
  <si>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</si>
  <si>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</si>
  <si>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</si>
  <si>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</si>
  <si>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</si>
  <si>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</si>
  <si>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</si>
  <si>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</si>
  <si>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</si>
  <si>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</si>
  <si>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</si>
  <si>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</si>
  <si>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</si>
  <si>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</si>
  <si>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</si>
  <si>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</si>
  <si>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</si>
  <si>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</si>
  <si>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</si>
  <si>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</si>
  <si>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</si>
  <si>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</si>
  <si>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</si>
  <si>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</si>
  <si>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</si>
  <si>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</si>
  <si>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</si>
  <si>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</si>
  <si>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</si>
  <si>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</si>
  <si>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</si>
  <si>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</si>
  <si>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</si>
  <si>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</si>
  <si>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</si>
  <si>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</si>
  <si>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</si>
  <si>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</si>
  <si>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</si>
  <si>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</si>
  <si>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</si>
  <si>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</si>
  <si>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</si>
  <si>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</si>
  <si>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</si>
  <si>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</si>
  <si>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</si>
  <si>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</si>
  <si>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</si>
  <si>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</si>
  <si>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</si>
  <si>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</si>
  <si>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</si>
  <si>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</si>
  <si>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</si>
  <si>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</si>
  <si>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</si>
  <si>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</si>
  <si>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</si>
  <si>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</si>
  <si>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</si>
  <si>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</si>
  <si>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</si>
  <si>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</si>
  <si>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</si>
  <si>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</si>
  <si>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</si>
  <si>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</si>
  <si>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</si>
  <si>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</si>
  <si>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</si>
  <si>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</si>
  <si>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</si>
  <si>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</si>
  <si>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</si>
  <si>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</si>
  <si>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</si>
  <si>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</si>
  <si>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</si>
  <si>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</si>
  <si>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</si>
  <si>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</si>
  <si>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</si>
  <si>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</si>
  <si>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</si>
  <si>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</si>
  <si>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</si>
  <si>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</si>
  <si>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</si>
  <si>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</si>
  <si>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</si>
  <si>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</si>
  <si>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</si>
  <si>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</si>
  <si>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</si>
  <si>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</si>
  <si>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</si>
  <si>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</si>
  <si>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</si>
  <si>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</si>
  <si>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</si>
  <si>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</si>
  <si>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</si>
  <si>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</si>
  <si>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</si>
  <si>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</si>
  <si>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</si>
  <si>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</si>
  <si>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</si>
  <si>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</si>
  <si>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</si>
  <si>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</si>
  <si>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</si>
  <si>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</si>
  <si>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</si>
  <si>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</si>
  <si>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</si>
  <si>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</si>
  <si>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</si>
  <si>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</si>
  <si>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</si>
  <si>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</si>
  <si>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</si>
  <si>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</si>
  <si>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</si>
  <si>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</si>
  <si>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</si>
  <si>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</si>
  <si>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</si>
  <si>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</si>
  <si>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</si>
  <si>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</si>
  <si>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</si>
  <si>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</si>
  <si>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</si>
  <si>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</si>
  <si>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</si>
  <si>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</si>
  <si>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</si>
  <si>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</si>
  <si>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</si>
  <si>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</si>
  <si>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</si>
  <si>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</si>
  <si>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</si>
  <si>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</si>
  <si>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</si>
  <si>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</si>
  <si>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</si>
  <si>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</si>
  <si>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</si>
  <si>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</si>
  <si>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</si>
  <si>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</si>
  <si>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</si>
  <si>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</si>
  <si>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</si>
  <si>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</si>
  <si>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</si>
  <si>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</si>
  <si>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</si>
  <si>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</si>
  <si>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</si>
  <si>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</si>
  <si>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</si>
  <si>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</si>
  <si>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</si>
  <si>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</si>
  <si>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</si>
  <si>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</si>
  <si>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</si>
  <si>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</si>
  <si>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</si>
  <si>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</si>
  <si>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</si>
  <si>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</si>
  <si>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</si>
  <si>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</si>
  <si>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</si>
  <si>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</si>
  <si>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</si>
  <si>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</si>
  <si>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</si>
  <si>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</si>
  <si>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</si>
  <si>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</si>
  <si>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</si>
  <si>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</si>
  <si>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</si>
  <si>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</si>
  <si>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</si>
  <si>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</si>
  <si>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</si>
  <si>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</si>
  <si>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</si>
  <si>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</si>
  <si>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</si>
  <si>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</si>
  <si>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</si>
  <si>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</si>
  <si>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</si>
  <si>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</si>
  <si>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</si>
  <si>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</si>
  <si>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</si>
  <si>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</si>
  <si>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</si>
  <si>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</si>
  <si>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</si>
  <si>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</si>
  <si>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</si>
  <si>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</si>
  <si>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</si>
  <si>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</si>
  <si>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</si>
  <si>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</si>
  <si>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</si>
  <si>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</si>
  <si>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</si>
  <si>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</si>
  <si>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</si>
  <si>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</si>
  <si>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</si>
  <si>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</si>
  <si>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</si>
  <si>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</si>
  <si>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</si>
  <si>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</si>
  <si>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</si>
  <si>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</si>
  <si>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</si>
  <si>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</si>
  <si>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</si>
  <si>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</si>
  <si>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</si>
  <si>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</si>
  <si>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</si>
  <si>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</si>
  <si>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</si>
  <si>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</si>
  <si>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</si>
  <si>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</si>
  <si>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</si>
  <si>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</si>
  <si>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</si>
  <si>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</si>
  <si>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</si>
  <si>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</si>
  <si>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</si>
  <si>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</si>
  <si>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</si>
  <si>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</si>
  <si>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</si>
  <si>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</si>
  <si>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</si>
  <si>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</si>
  <si>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</si>
  <si>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</si>
  <si>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</si>
  <si>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</si>
  <si>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</si>
  <si>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</si>
  <si>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</si>
  <si>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</si>
  <si>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</si>
  <si>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</si>
  <si>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</si>
  <si>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</si>
  <si>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</si>
  <si>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</si>
  <si>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</si>
  <si>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</si>
  <si>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</si>
  <si>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</si>
  <si>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</si>
  <si>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</si>
  <si>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</si>
  <si>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</si>
  <si>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</si>
  <si>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</si>
  <si>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</si>
  <si>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</si>
  <si>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</si>
  <si>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</si>
  <si>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</si>
  <si>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</si>
  <si>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</si>
  <si>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</si>
  <si>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</si>
  <si>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</si>
  <si>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</si>
  <si>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</si>
  <si>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</si>
  <si>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</si>
  <si>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</si>
  <si>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</si>
  <si>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</si>
  <si>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</si>
  <si>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</si>
  <si>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</si>
  <si>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</si>
  <si>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</si>
  <si>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</si>
  <si>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</si>
  <si>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</si>
  <si>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</si>
  <si>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</si>
  <si>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</si>
  <si>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</si>
  <si>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</si>
  <si>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</si>
  <si>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</si>
  <si>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</si>
  <si>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</si>
  <si>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</si>
  <si>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</si>
  <si>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</si>
  <si>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</si>
  <si>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</si>
  <si>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</si>
  <si>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</si>
  <si>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</si>
  <si>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</si>
  <si>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</si>
  <si>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</si>
  <si>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</si>
  <si>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</si>
  <si>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</si>
  <si>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</si>
  <si>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</si>
  <si>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</si>
  <si>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</si>
  <si>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</si>
  <si>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</si>
  <si>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</si>
  <si>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</si>
  <si>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</si>
  <si>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</si>
  <si>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</si>
  <si>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</si>
  <si>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</si>
  <si>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</si>
  <si>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</si>
  <si>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</si>
  <si>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</si>
  <si>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</si>
  <si>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</si>
  <si>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</si>
  <si>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</si>
  <si>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</si>
  <si>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</si>
  <si>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</si>
  <si>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</si>
  <si>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</si>
  <si>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</si>
  <si>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</si>
  <si>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</si>
  <si>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</si>
  <si>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</si>
  <si>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</si>
  <si>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</si>
  <si>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</si>
  <si>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</si>
  <si>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</si>
  <si>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</si>
  <si>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</si>
  <si>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</si>
  <si>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</si>
  <si>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</si>
  <si>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</si>
  <si>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</si>
  <si>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</si>
  <si>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</si>
  <si>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</si>
  <si>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</si>
  <si>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</si>
  <si>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</si>
  <si>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</si>
  <si>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</si>
  <si>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</si>
  <si>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</si>
  <si>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</si>
  <si>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</si>
  <si>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</si>
  <si>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</si>
  <si>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</si>
  <si>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</si>
  <si>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</si>
  <si>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</si>
  <si>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</si>
  <si>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</si>
  <si>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</si>
  <si>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</si>
  <si>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</si>
  <si>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</si>
  <si>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</si>
  <si>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</si>
  <si>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</si>
  <si>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</si>
  <si>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</si>
  <si>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</si>
  <si>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</si>
  <si>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</si>
  <si>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</si>
  <si>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</si>
  <si>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</si>
  <si>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</si>
  <si>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</si>
  <si>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</si>
  <si>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</si>
  <si>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</si>
  <si>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</si>
  <si>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</si>
  <si>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</si>
  <si>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</si>
  <si>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</si>
  <si>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</si>
  <si>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</si>
  <si>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</si>
  <si>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</si>
  <si>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</si>
  <si>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</si>
  <si>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</si>
  <si>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</si>
  <si>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</si>
  <si>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</si>
  <si>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</si>
  <si>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</si>
  <si>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</si>
  <si>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</si>
  <si>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</si>
  <si>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</si>
  <si>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</si>
  <si>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</si>
  <si>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</si>
  <si>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</si>
  <si>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</si>
  <si>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</si>
  <si>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</si>
  <si>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</si>
  <si>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</si>
  <si>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</si>
  <si>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</si>
  <si>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</si>
  <si>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</si>
  <si>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</si>
  <si>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</si>
  <si>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</si>
  <si>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</si>
  <si>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</si>
  <si>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</si>
  <si>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</si>
  <si>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</si>
  <si>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</si>
  <si>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</si>
  <si>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</si>
  <si>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</si>
  <si>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</si>
  <si>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</si>
  <si>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</si>
  <si>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</si>
  <si>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</si>
  <si>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</si>
  <si>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</si>
  <si>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</si>
  <si>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</si>
  <si>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</si>
  <si>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</si>
  <si>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</si>
  <si>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</si>
  <si>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</si>
  <si>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</si>
  <si>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</si>
  <si>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</si>
  <si>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</si>
  <si>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</si>
  <si>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</si>
  <si>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</si>
  <si>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</si>
  <si>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</si>
  <si>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</si>
  <si>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</si>
  <si>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</si>
  <si>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</si>
  <si>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</si>
  <si>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</si>
  <si>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</si>
  <si>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</si>
  <si>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</si>
  <si>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</si>
  <si>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</si>
  <si>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</si>
  <si>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</si>
  <si>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</si>
  <si>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</si>
  <si>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</si>
  <si>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</si>
  <si>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</si>
  <si>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</si>
  <si>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</si>
  <si>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</si>
  <si>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</si>
  <si>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</si>
  <si>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</si>
  <si>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</si>
  <si>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</si>
  <si>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</si>
  <si>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</si>
  <si>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</si>
  <si>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</si>
  <si>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</si>
  <si>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</si>
  <si>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</si>
  <si>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</si>
  <si>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</si>
  <si>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</si>
  <si>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</si>
  <si>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</si>
  <si>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</si>
  <si>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</si>
  <si>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</si>
  <si>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</si>
  <si>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</si>
  <si>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</si>
  <si>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</si>
  <si>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</si>
  <si>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</si>
  <si>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</si>
  <si>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</si>
  <si>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</si>
  <si>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</si>
  <si>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</si>
  <si>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</si>
  <si>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</si>
  <si>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</si>
  <si>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</si>
  <si>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</si>
  <si>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</si>
  <si>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</si>
  <si>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</si>
  <si>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</si>
  <si>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</si>
  <si>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</si>
  <si>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</si>
  <si>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</si>
  <si>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</si>
  <si>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</si>
  <si>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</si>
  <si>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</si>
  <si>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</si>
  <si>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</si>
  <si>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</si>
  <si>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</si>
  <si>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</si>
  <si>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</si>
  <si>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</si>
  <si>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</si>
  <si>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</si>
  <si>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</si>
  <si>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</si>
  <si>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</si>
  <si>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</si>
  <si>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</si>
  <si>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</si>
  <si>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</si>
  <si>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</si>
  <si>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</si>
  <si>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</si>
  <si>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</si>
  <si>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</si>
  <si>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</si>
  <si>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</si>
  <si>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</si>
  <si>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</si>
  <si>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</si>
  <si>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</si>
  <si>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</si>
  <si>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</si>
  <si>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</si>
  <si>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</si>
  <si>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</si>
  <si>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</si>
  <si>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</si>
  <si>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</si>
  <si>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</si>
  <si>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</si>
  <si>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</si>
  <si>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</si>
  <si>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</si>
  <si>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</si>
  <si>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</si>
  <si>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</si>
  <si>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</si>
  <si>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</si>
  <si>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</si>
  <si>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</si>
  <si>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</si>
  <si>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</si>
  <si>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</si>
  <si>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</si>
  <si>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</si>
  <si>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</si>
  <si>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</si>
  <si>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</si>
  <si>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</si>
  <si>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</si>
  <si>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</si>
  <si>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</si>
  <si>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</si>
  <si>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</si>
  <si>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</si>
  <si>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</si>
  <si>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</si>
  <si>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</si>
  <si>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</si>
  <si>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</si>
  <si>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</si>
  <si>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</si>
  <si>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</si>
  <si>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</si>
  <si>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</si>
  <si>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</si>
  <si>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</si>
  <si>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</si>
  <si>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</si>
  <si>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</si>
  <si>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</si>
  <si>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</si>
  <si>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</si>
  <si>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</si>
  <si>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</si>
  <si>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</si>
  <si>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</si>
  <si>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</si>
  <si>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</si>
  <si>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</si>
  <si>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</si>
  <si>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</si>
  <si>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</si>
  <si>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</si>
  <si>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</si>
  <si>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</si>
  <si>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</si>
  <si>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</si>
  <si>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</si>
  <si>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</si>
  <si>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</si>
  <si>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</si>
  <si>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</si>
  <si>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</si>
  <si>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</si>
  <si>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</si>
  <si>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</si>
  <si>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</si>
  <si>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</si>
  <si>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</si>
  <si>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</si>
  <si>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</si>
  <si>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</si>
  <si>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</si>
  <si>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</si>
  <si>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</si>
  <si>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</si>
  <si>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</si>
  <si>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</si>
  <si>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</si>
  <si>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</si>
  <si>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</si>
  <si>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</si>
  <si>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</si>
  <si>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</si>
  <si>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</si>
  <si>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</si>
  <si>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</si>
  <si>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</si>
  <si>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</si>
  <si>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</si>
  <si>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</si>
  <si>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</si>
  <si>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</si>
  <si>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</si>
  <si>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</si>
  <si>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</si>
  <si>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</si>
  <si>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</si>
  <si>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</si>
  <si>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</si>
  <si>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</si>
  <si>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</si>
  <si>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</si>
  <si>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</si>
  <si>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</si>
  <si>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</si>
  <si>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</si>
  <si>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</si>
  <si>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</si>
  <si>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</si>
  <si>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</si>
  <si>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</si>
  <si>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</si>
  <si>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</si>
  <si>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</si>
  <si>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</si>
  <si>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</si>
  <si>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</si>
  <si>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</si>
  <si>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</si>
  <si>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</si>
  <si>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</si>
  <si>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</si>
  <si>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</si>
  <si>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</si>
  <si>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</si>
  <si>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</si>
  <si>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</si>
  <si>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</si>
  <si>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</si>
  <si>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</si>
  <si>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</si>
  <si>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</si>
  <si>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</si>
  <si>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</si>
  <si>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</si>
  <si>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</si>
  <si>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</si>
  <si>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</si>
  <si>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</si>
  <si>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</si>
  <si>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</si>
  <si>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</si>
  <si>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</si>
  <si>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</si>
  <si>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</si>
  <si>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</si>
  <si>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</si>
  <si>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</si>
  <si>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</si>
  <si>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</si>
  <si>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</si>
  <si>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</si>
  <si>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</si>
  <si>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</si>
  <si>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</si>
  <si>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</si>
  <si>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</si>
  <si>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</si>
  <si>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</si>
  <si>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</si>
  <si>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</si>
  <si>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</si>
  <si>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</si>
  <si>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</si>
  <si>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</si>
  <si>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</si>
  <si>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</si>
  <si>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</si>
  <si>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</si>
  <si>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</si>
  <si>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</si>
  <si>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</si>
  <si>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</si>
  <si>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</si>
  <si>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</si>
  <si>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</si>
  <si>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</si>
  <si>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</si>
  <si>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</si>
  <si>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</si>
  <si>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</si>
  <si>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</si>
  <si>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</si>
  <si>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</si>
  <si>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</si>
  <si>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</si>
  <si>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</si>
  <si>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</si>
  <si>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</si>
  <si>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</si>
  <si>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</si>
  <si>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</si>
  <si>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</si>
  <si>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</si>
  <si>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</si>
  <si>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</si>
  <si>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</si>
  <si>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</si>
  <si>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</si>
  <si>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</si>
  <si>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</si>
  <si>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</si>
  <si>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</si>
  <si>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</si>
  <si>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</si>
  <si>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</si>
  <si>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</si>
  <si>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</si>
  <si>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</si>
  <si>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</si>
  <si>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</si>
  <si>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</si>
  <si>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</si>
  <si>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</si>
  <si>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</si>
  <si>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</si>
  <si>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</si>
  <si>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</si>
  <si>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</si>
  <si>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</si>
  <si>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</si>
  <si>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</si>
  <si>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</si>
  <si>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</si>
  <si>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</si>
  <si>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</si>
  <si>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</si>
  <si>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</si>
  <si>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</si>
  <si>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</si>
  <si>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</si>
  <si>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</si>
  <si>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</si>
  <si>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</si>
  <si>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</si>
  <si>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</si>
  <si>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</si>
  <si>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</si>
  <si>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</si>
  <si>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</si>
  <si>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</si>
  <si>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</si>
  <si>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</si>
  <si>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</si>
  <si>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</si>
  <si>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</si>
  <si>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</si>
  <si>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</si>
  <si>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</si>
  <si>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</si>
  <si>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</si>
  <si>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</si>
  <si>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</si>
  <si>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</si>
  <si>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</si>
  <si>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</si>
  <si>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</si>
  <si>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</si>
  <si>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</si>
  <si>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</si>
  <si>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</si>
  <si>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</si>
  <si>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</si>
  <si>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</si>
  <si>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</si>
  <si>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</si>
  <si>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</si>
  <si>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</si>
  <si>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</si>
  <si>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</si>
  <si>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</si>
  <si>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</si>
  <si>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</si>
  <si>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</si>
  <si>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</si>
  <si>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</si>
  <si>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</si>
  <si>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</si>
  <si>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</si>
  <si>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</si>
  <si>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</si>
  <si>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</si>
  <si>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</si>
  <si>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</si>
  <si>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</si>
  <si>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</si>
  <si>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</si>
  <si>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</si>
  <si>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</si>
  <si>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</si>
  <si>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</si>
  <si>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</si>
  <si>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</si>
  <si>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</si>
  <si>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</si>
  <si>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</si>
  <si>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</si>
  <si>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</si>
  <si>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</si>
  <si>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</si>
  <si>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</si>
  <si>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</si>
  <si>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</si>
  <si>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</si>
  <si>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</si>
  <si>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</si>
  <si>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</si>
  <si>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</si>
  <si>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</si>
  <si>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</si>
  <si>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</si>
  <si>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</si>
  <si>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</si>
  <si>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</si>
  <si>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</si>
  <si>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</si>
  <si>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</si>
  <si>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</si>
  <si>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</si>
  <si>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</si>
  <si>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</si>
  <si>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</si>
  <si>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</si>
  <si>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</si>
  <si>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</si>
  <si>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</si>
  <si>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</si>
  <si>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</si>
  <si>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</si>
  <si>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</si>
  <si>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</si>
  <si>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</si>
  <si>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</si>
  <si>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</si>
  <si>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</si>
  <si>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</si>
  <si>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</si>
  <si>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</si>
  <si>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</si>
  <si>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</si>
  <si>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</si>
  <si>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</si>
  <si>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</si>
  <si>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</si>
  <si>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</si>
  <si>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</si>
  <si>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</si>
  <si>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</si>
  <si>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</si>
  <si>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</si>
  <si>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</si>
  <si>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</si>
  <si>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</si>
  <si>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</si>
  <si>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</si>
  <si>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</si>
  <si>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</si>
  <si>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</si>
  <si>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</si>
  <si>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</si>
  <si>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</si>
  <si>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</si>
  <si>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</si>
  <si>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</si>
  <si>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</si>
  <si>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</si>
  <si>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</si>
  <si>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</si>
  <si>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</si>
  <si>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</si>
  <si>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</si>
  <si>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</si>
  <si>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</si>
  <si>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</si>
  <si>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</si>
  <si>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</si>
  <si>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</si>
  <si>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</si>
  <si>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</si>
  <si>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</si>
  <si>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</si>
  <si>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</si>
  <si>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</si>
  <si>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</si>
  <si>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</si>
  <si>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</si>
  <si>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</si>
  <si>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</si>
  <si>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</si>
  <si>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</si>
  <si>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</si>
  <si>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</si>
  <si>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</si>
  <si>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</si>
  <si>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</si>
  <si>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</si>
  <si>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</si>
  <si>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</si>
  <si>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</si>
  <si>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</si>
  <si>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</si>
  <si>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</si>
  <si>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</si>
  <si>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</si>
  <si>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</si>
  <si>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</si>
  <si>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</si>
  <si>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</si>
  <si>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</si>
  <si>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</si>
  <si>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</si>
  <si>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</si>
  <si>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</si>
  <si>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</si>
  <si>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</si>
  <si>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</si>
  <si>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</si>
  <si>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</si>
  <si>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</si>
  <si>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</si>
  <si>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</si>
  <si>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</si>
  <si>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</si>
  <si>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</si>
  <si>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</si>
  <si>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</si>
  <si>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</si>
  <si>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</si>
  <si>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</si>
  <si>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</si>
  <si>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</si>
  <si>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</si>
  <si>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</si>
  <si>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</si>
  <si>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</si>
  <si>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</si>
  <si>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</si>
  <si>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</si>
  <si>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</si>
  <si>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</si>
  <si>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</si>
  <si>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</si>
  <si>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</si>
  <si>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</si>
  <si>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</si>
  <si>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</si>
  <si>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</si>
  <si>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</si>
  <si>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</si>
  <si>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</si>
  <si>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</si>
  <si>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</si>
  <si>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</si>
  <si>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</si>
  <si>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</si>
  <si>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</si>
  <si>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</si>
  <si>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</si>
  <si>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</si>
  <si>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</si>
  <si>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</si>
  <si>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</si>
  <si>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</si>
  <si>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</si>
  <si>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</si>
  <si>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</si>
  <si>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</si>
  <si>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</si>
  <si>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</si>
  <si>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</si>
  <si>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</si>
  <si>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</si>
  <si>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</si>
  <si>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</si>
  <si>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</si>
  <si>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</si>
  <si>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</si>
  <si>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</si>
  <si>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</si>
  <si>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</si>
  <si>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</si>
  <si>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</si>
  <si>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</si>
  <si>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</si>
  <si>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</si>
  <si>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</si>
  <si>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</si>
  <si>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</si>
  <si>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</si>
  <si>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</si>
  <si>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</si>
  <si>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</si>
  <si>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</si>
  <si>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</si>
  <si>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</si>
  <si>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</si>
  <si>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</si>
  <si>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</si>
  <si>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</si>
  <si>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</si>
  <si>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</si>
  <si>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</si>
  <si>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</si>
  <si>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</si>
  <si>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</si>
  <si>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</si>
  <si>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</si>
  <si>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</si>
  <si>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</si>
  <si>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</si>
  <si>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</si>
  <si>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</si>
  <si>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</si>
  <si>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</si>
  <si>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</si>
  <si>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</si>
  <si>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</si>
  <si>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</si>
  <si>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</si>
  <si>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</si>
  <si>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</si>
  <si>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</si>
  <si>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</si>
  <si>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</si>
  <si>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</si>
  <si>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</si>
  <si>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</si>
  <si>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</si>
  <si>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</si>
  <si>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</si>
  <si>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</si>
  <si>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</si>
  <si>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</si>
  <si>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</si>
  <si>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</si>
  <si>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</si>
  <si>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</si>
  <si>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</si>
  <si>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</si>
  <si>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</si>
  <si>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</si>
  <si>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</si>
  <si>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</si>
  <si>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</si>
  <si>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</si>
  <si>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</si>
  <si>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</si>
  <si>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</si>
  <si>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</si>
  <si>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</si>
  <si>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</si>
  <si>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</si>
  <si>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</si>
  <si>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</si>
  <si>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</si>
  <si>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</si>
  <si>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</si>
  <si>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</si>
  <si>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</si>
  <si>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</si>
  <si>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</si>
  <si>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</si>
  <si>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</si>
  <si>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</si>
  <si>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</si>
  <si>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</si>
  <si>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</si>
  <si>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</si>
  <si>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</si>
  <si>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</si>
  <si>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</si>
  <si>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</si>
  <si>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</si>
  <si>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</si>
  <si>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</si>
  <si>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</si>
  <si>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</si>
  <si>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</si>
  <si>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</si>
  <si>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</si>
  <si>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</si>
  <si>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</si>
  <si>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</si>
  <si>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</si>
  <si>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</si>
  <si>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</si>
  <si>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</si>
  <si>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</si>
  <si>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</si>
  <si>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</si>
  <si>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</si>
  <si>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</si>
  <si>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</si>
  <si>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</si>
  <si>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</si>
  <si>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</si>
  <si>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</si>
  <si>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</si>
  <si>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</si>
  <si>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</si>
  <si>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</si>
  <si>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</si>
  <si>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</si>
  <si>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</si>
  <si>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</si>
  <si>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</si>
  <si>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</si>
  <si>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</si>
  <si>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</si>
  <si>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</si>
  <si>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</si>
  <si>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</si>
  <si>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</si>
  <si>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</si>
  <si>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</si>
  <si>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</si>
  <si>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</si>
  <si>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</si>
  <si>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</si>
  <si>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</si>
  <si>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</si>
  <si>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</si>
  <si>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</si>
  <si>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</si>
  <si>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</si>
  <si>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</si>
  <si>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</si>
  <si>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</si>
  <si>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</si>
  <si>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</si>
  <si>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</si>
  <si>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</si>
  <si>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</si>
  <si>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</si>
  <si>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</si>
  <si>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</si>
  <si>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</si>
  <si>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</si>
  <si>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</si>
  <si>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</si>
  <si>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</si>
  <si>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</si>
  <si>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</si>
  <si>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</si>
  <si>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</si>
  <si>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</si>
  <si>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</si>
  <si>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</si>
  <si>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</si>
  <si>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</si>
  <si>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</si>
  <si>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</si>
  <si>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</si>
  <si>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</si>
  <si>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</si>
  <si>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</si>
  <si>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</si>
  <si>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</si>
  <si>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</si>
  <si>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</si>
  <si>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</si>
  <si>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</si>
  <si>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</si>
  <si>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</si>
  <si>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</si>
  <si>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</si>
  <si>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</si>
  <si>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</si>
  <si>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</si>
  <si>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</si>
  <si>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</si>
  <si>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</si>
  <si>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</si>
  <si>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</si>
  <si>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</si>
  <si>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</si>
  <si>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</si>
  <si>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</si>
  <si>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</si>
  <si>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</si>
  <si>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</si>
  <si>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</si>
  <si>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</si>
  <si>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</si>
  <si>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</si>
  <si>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</si>
  <si>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</si>
  <si>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</si>
  <si>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</si>
  <si>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</si>
  <si>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</si>
  <si>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</si>
  <si>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</si>
  <si>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</si>
  <si>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</si>
  <si>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</si>
  <si>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</si>
  <si>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</si>
  <si>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</si>
  <si>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</si>
  <si>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</si>
  <si>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</si>
  <si>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</si>
  <si>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</si>
  <si>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</si>
  <si>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</si>
  <si>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</si>
  <si>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</si>
  <si>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</si>
  <si>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</si>
  <si>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</si>
  <si>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</si>
  <si>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</si>
  <si>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</si>
  <si>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</si>
  <si>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</si>
  <si>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</si>
  <si>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</si>
  <si>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</si>
  <si>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</si>
  <si>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</si>
  <si>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</si>
  <si>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</si>
  <si>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</si>
  <si>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</si>
  <si>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</si>
  <si>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</si>
  <si>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</si>
  <si>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</si>
  <si>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</si>
  <si>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</si>
  <si>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</si>
  <si>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</si>
  <si>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</si>
  <si>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</si>
  <si>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</si>
  <si>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</si>
  <si>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</si>
  <si>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</si>
  <si>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</si>
  <si>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</si>
  <si>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</si>
  <si>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</si>
  <si>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</si>
  <si>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</si>
  <si>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</si>
  <si>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</si>
  <si>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</si>
  <si>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</si>
  <si>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</si>
  <si>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</si>
  <si>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</si>
  <si>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</si>
  <si>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</si>
  <si>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</si>
  <si>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</si>
  <si>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</si>
  <si>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</si>
  <si>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</si>
  <si>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</si>
  <si>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</si>
  <si>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</si>
  <si>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</si>
  <si>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</si>
  <si>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</si>
  <si>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</si>
  <si>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</si>
  <si>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</si>
  <si>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</si>
  <si>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</si>
  <si>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</si>
  <si>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</si>
  <si>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</si>
  <si>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</si>
  <si>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</si>
  <si>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</si>
  <si>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</si>
  <si>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</si>
  <si>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</si>
  <si>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</si>
  <si>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</si>
  <si>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</si>
  <si>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</si>
  <si>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</si>
  <si>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</si>
  <si>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</si>
  <si>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</si>
  <si>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</si>
  <si>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</si>
  <si>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</si>
  <si>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</si>
  <si>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</si>
  <si>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</si>
  <si>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</si>
  <si>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</si>
  <si>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</si>
  <si>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</si>
  <si>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</si>
  <si>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</si>
  <si>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</si>
  <si>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</si>
  <si>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</si>
  <si>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</si>
  <si>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</si>
  <si>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</si>
  <si>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</si>
  <si>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</si>
  <si>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</si>
  <si>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</si>
  <si>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</si>
  <si>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</si>
  <si>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</si>
  <si>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</si>
  <si>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</si>
  <si>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</si>
  <si>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</si>
  <si>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</si>
  <si>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</si>
  <si>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</si>
  <si>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</si>
  <si>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</si>
  <si>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</si>
  <si>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</si>
  <si>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</si>
  <si>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</si>
  <si>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</si>
  <si>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</si>
  <si>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</si>
  <si>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</si>
  <si>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</si>
  <si>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</si>
  <si>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</si>
  <si>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</si>
  <si>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</si>
  <si>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</si>
  <si>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</si>
  <si>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</si>
  <si>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</si>
  <si>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</si>
  <si>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</si>
  <si>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</si>
  <si>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</si>
  <si>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</si>
  <si>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</si>
  <si>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</si>
  <si>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</si>
  <si>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</si>
  <si>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</si>
  <si>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</si>
  <si>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</si>
  <si>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</si>
  <si>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</si>
  <si>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</si>
  <si>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</si>
  <si>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</si>
  <si>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</si>
  <si>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</si>
  <si>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</si>
  <si>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</si>
  <si>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</si>
  <si>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</si>
  <si>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</si>
  <si>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</si>
  <si>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</si>
  <si>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</si>
  <si>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</si>
  <si>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</si>
  <si>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</si>
  <si>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</si>
  <si>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</si>
  <si>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</si>
  <si>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</si>
  <si>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</si>
  <si>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</si>
  <si>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</si>
  <si>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</si>
  <si>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</si>
  <si>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</si>
  <si>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</si>
  <si>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</si>
  <si>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</si>
  <si>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</si>
  <si>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</si>
  <si>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</si>
  <si>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</si>
  <si>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</si>
  <si>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</si>
  <si>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</si>
  <si>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</si>
  <si>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</si>
  <si>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</si>
  <si>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</si>
  <si>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</si>
  <si>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</si>
  <si>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</si>
  <si>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</si>
  <si>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</si>
  <si>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</si>
  <si>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</si>
  <si>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</si>
  <si>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</si>
  <si>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</si>
  <si>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</si>
  <si>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</si>
  <si>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</si>
  <si>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</si>
  <si>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</si>
  <si>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</si>
  <si>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</si>
  <si>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</si>
  <si>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</si>
  <si>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</si>
  <si>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</si>
  <si>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</si>
  <si>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</si>
  <si>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</si>
  <si>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</si>
  <si>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</si>
  <si>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</si>
  <si>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</si>
  <si>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</si>
  <si>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</si>
  <si>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</si>
  <si>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</si>
  <si>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</si>
  <si>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</si>
  <si>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</si>
  <si>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</si>
  <si>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</si>
  <si>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</si>
  <si>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</si>
  <si>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</si>
  <si>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</si>
  <si>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</si>
  <si>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</si>
  <si>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</si>
  <si>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</si>
  <si>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</si>
  <si>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</si>
  <si>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</si>
  <si>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</si>
  <si>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</si>
  <si>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</si>
  <si>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</si>
  <si>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</si>
  <si>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</si>
  <si>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</si>
  <si>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</si>
  <si>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</si>
  <si>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</si>
  <si>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</si>
  <si>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</si>
  <si>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</si>
  <si>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</si>
  <si>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</si>
  <si>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</si>
  <si>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</si>
  <si>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</si>
  <si>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</si>
  <si>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</si>
  <si>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</si>
  <si>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</si>
  <si>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</si>
  <si>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</si>
  <si>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</si>
  <si>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</si>
  <si>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</si>
  <si>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</si>
  <si>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</si>
  <si>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</si>
  <si>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</si>
  <si>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</si>
  <si>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</si>
  <si>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</si>
  <si>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</si>
  <si>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</si>
  <si>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</si>
  <si>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</si>
  <si>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</si>
  <si>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</si>
  <si>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</si>
  <si>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</si>
  <si>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</si>
  <si>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</si>
  <si>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</si>
  <si>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</si>
  <si>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</si>
  <si>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</si>
  <si>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</si>
  <si>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</si>
  <si>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</si>
  <si>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</si>
  <si>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</si>
  <si>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</si>
  <si>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</si>
  <si>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</si>
  <si>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</si>
  <si>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</si>
  <si>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</si>
  <si>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</si>
  <si>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</si>
  <si>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</si>
  <si>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</si>
  <si>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</si>
  <si>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</si>
  <si>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</si>
  <si>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</si>
  <si>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</si>
  <si>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</si>
  <si>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</si>
  <si>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</si>
  <si>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</si>
  <si>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</si>
  <si>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</si>
  <si>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</si>
  <si>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</si>
  <si>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</si>
  <si>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</si>
  <si>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</si>
  <si>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</si>
  <si>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</si>
  <si>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</si>
  <si>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</si>
  <si>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</si>
  <si>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</si>
  <si>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</si>
  <si>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</si>
  <si>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</si>
  <si>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</si>
  <si>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</si>
  <si>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</si>
  <si>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</si>
  <si>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</si>
  <si>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</si>
  <si>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</si>
  <si>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</si>
  <si>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</si>
  <si>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</si>
  <si>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</si>
  <si>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</si>
  <si>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</si>
  <si>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</si>
  <si>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</si>
  <si>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</si>
  <si>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</si>
  <si>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</si>
  <si>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</si>
  <si>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</si>
  <si>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</si>
  <si>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</si>
  <si>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</si>
  <si>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</si>
  <si>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</si>
  <si>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</si>
  <si>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</si>
  <si>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</si>
  <si>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</si>
  <si>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</si>
  <si>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</si>
  <si>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</si>
  <si>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</si>
  <si>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</si>
  <si>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</si>
  <si>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</si>
  <si>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</si>
  <si>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</si>
  <si>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</si>
  <si>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</si>
  <si>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</si>
  <si>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</si>
  <si>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</si>
  <si>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</si>
  <si>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</si>
  <si>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</si>
  <si>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</si>
  <si>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</si>
  <si>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</si>
  <si>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</si>
  <si>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</si>
  <si>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</si>
  <si>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</si>
  <si>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</si>
  <si>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</si>
  <si>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</si>
  <si>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</si>
  <si>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</si>
  <si>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</si>
  <si>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</si>
  <si>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</si>
  <si>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</si>
  <si>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</si>
  <si>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</si>
  <si>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</si>
  <si>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</si>
  <si>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</si>
  <si>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</si>
  <si>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</si>
  <si>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</si>
  <si>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</si>
  <si>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</si>
  <si>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</si>
  <si>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</si>
  <si>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</si>
  <si>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</si>
  <si>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</si>
  <si>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</si>
  <si>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</si>
  <si>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</si>
  <si>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</si>
  <si>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</si>
  <si>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</si>
  <si>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</si>
  <si>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</si>
  <si>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</si>
  <si>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</si>
  <si>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</si>
  <si>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</si>
  <si>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</si>
  <si>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</si>
  <si>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</si>
  <si>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</si>
  <si>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</si>
  <si>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</si>
  <si>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</si>
  <si>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</si>
  <si>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</si>
  <si>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</si>
  <si>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</si>
  <si>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</si>
  <si>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</si>
  <si>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</si>
  <si>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</si>
  <si>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</si>
  <si>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</si>
  <si>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</si>
  <si>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</si>
  <si>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</si>
  <si>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</si>
  <si>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</si>
  <si>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</si>
  <si>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</si>
  <si>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</si>
  <si>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</si>
  <si>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</si>
  <si>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</si>
  <si>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</si>
  <si>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</si>
  <si>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</si>
  <si>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</si>
  <si>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</si>
  <si>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</si>
  <si>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</si>
  <si>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</si>
  <si>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</si>
  <si>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</si>
  <si>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</si>
  <si>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</si>
  <si>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</si>
  <si>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</si>
  <si>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</si>
  <si>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</si>
  <si>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</si>
  <si>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</si>
  <si>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</si>
  <si>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</si>
  <si>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</si>
  <si>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</si>
  <si>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</si>
  <si>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</si>
  <si>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</si>
  <si>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</si>
  <si>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</si>
  <si>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</si>
  <si>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</si>
  <si>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</si>
  <si>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</si>
  <si>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</si>
  <si>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</si>
  <si>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</si>
  <si>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</si>
  <si>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</si>
  <si>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</si>
  <si>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</si>
  <si>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</si>
  <si>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</si>
  <si>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</si>
  <si>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</si>
  <si>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</si>
  <si>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</si>
  <si>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</si>
  <si>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</si>
  <si>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</si>
  <si>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</si>
  <si>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</si>
  <si>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</si>
  <si>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</si>
  <si>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</si>
  <si>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</si>
  <si>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</si>
  <si>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</si>
  <si>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</si>
  <si>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</si>
  <si>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</si>
  <si>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</si>
  <si>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</si>
  <si>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</si>
  <si>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</si>
  <si>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</si>
  <si>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</si>
  <si>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</si>
  <si>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</si>
  <si>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</si>
  <si>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</si>
  <si>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</si>
  <si>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</si>
  <si>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</si>
  <si>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</si>
  <si>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</si>
  <si>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</si>
  <si>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</si>
  <si>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</si>
  <si>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</si>
  <si>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</si>
  <si>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</si>
  <si>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</si>
  <si>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</si>
  <si>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</si>
  <si>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</si>
  <si>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</si>
  <si>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</si>
  <si>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</si>
  <si>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</si>
  <si>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</si>
  <si>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</si>
  <si>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</si>
  <si>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</si>
  <si>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</si>
  <si>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</si>
  <si>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</si>
  <si>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</si>
  <si>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</si>
  <si>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</si>
  <si>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</si>
  <si>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</si>
  <si>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</si>
  <si>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</si>
  <si>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</si>
  <si>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</si>
  <si>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</si>
  <si>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</si>
  <si>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</si>
  <si>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</si>
  <si>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</si>
  <si>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</si>
  <si>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</si>
  <si>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</si>
  <si>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</si>
  <si>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</si>
  <si>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</si>
  <si>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</si>
  <si>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</si>
  <si>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</si>
  <si>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</si>
  <si>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</si>
  <si>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</si>
  <si>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</si>
  <si>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</si>
  <si>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</si>
  <si>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</si>
  <si>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</si>
  <si>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</si>
  <si>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</si>
  <si>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</si>
  <si>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</si>
  <si>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</si>
  <si>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</si>
  <si>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</si>
  <si>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</si>
  <si>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</si>
  <si>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</si>
  <si>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</si>
  <si>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</si>
  <si>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</si>
  <si>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</si>
  <si>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</si>
  <si>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</si>
  <si>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</si>
  <si>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</si>
  <si>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</si>
  <si>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</si>
  <si>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</si>
  <si>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</si>
  <si>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</si>
  <si>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</si>
  <si>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</si>
  <si>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</si>
  <si>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</si>
  <si>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</si>
  <si>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</si>
  <si>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</si>
  <si>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</si>
  <si>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</si>
  <si>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</si>
  <si>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</si>
  <si>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</si>
  <si>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</si>
  <si>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</si>
  <si>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</si>
  <si>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</si>
  <si>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</si>
  <si>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</si>
  <si>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</si>
  <si>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</si>
  <si>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</si>
  <si>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</si>
  <si>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</si>
  <si>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</si>
  <si>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</si>
  <si>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</si>
  <si>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</si>
  <si>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</si>
  <si>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</si>
  <si>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</si>
  <si>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</si>
  <si>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</si>
  <si>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</si>
  <si>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</si>
  <si>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</si>
  <si>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</si>
  <si>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</si>
  <si>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</si>
  <si>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</si>
  <si>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</si>
  <si>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</si>
  <si>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</si>
  <si>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</si>
  <si>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</si>
  <si>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</si>
  <si>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</si>
  <si>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</si>
  <si>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</si>
  <si>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</si>
  <si>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</si>
  <si>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</si>
  <si>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</si>
  <si>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</si>
  <si>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</si>
  <si>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</si>
  <si>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</si>
  <si>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</si>
  <si>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</si>
  <si>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</si>
  <si>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</si>
  <si>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</si>
  <si>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</si>
  <si>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</si>
  <si>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</si>
  <si>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</si>
  <si>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</si>
  <si>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</si>
  <si>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</si>
  <si>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</si>
  <si>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</si>
  <si>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</si>
  <si>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</si>
  <si>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</si>
  <si>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</si>
  <si>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</si>
  <si>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</si>
  <si>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</si>
  <si>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</si>
  <si>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</si>
  <si>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</si>
  <si>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</si>
  <si>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</si>
  <si>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</si>
  <si>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</si>
  <si>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</si>
  <si>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</si>
  <si>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</si>
  <si>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</si>
  <si>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</si>
  <si>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</si>
  <si>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</si>
  <si>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</si>
  <si>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</si>
  <si>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</si>
  <si>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</si>
  <si>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</si>
  <si>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</si>
  <si>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</si>
  <si>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</si>
  <si>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</si>
  <si>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</si>
  <si>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</si>
  <si>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</si>
  <si>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</si>
  <si>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</si>
  <si>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</si>
  <si>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</si>
  <si>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</si>
  <si>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</si>
  <si>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</si>
  <si>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</si>
  <si>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</si>
  <si>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</si>
  <si>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</si>
  <si>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</si>
  <si>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</si>
  <si>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</si>
  <si>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</si>
  <si>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</si>
  <si>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</si>
  <si>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</si>
  <si>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</si>
  <si>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</si>
  <si>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</si>
  <si>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</si>
  <si>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</si>
  <si>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</si>
  <si>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</si>
  <si>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</si>
  <si>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</si>
  <si>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</si>
  <si>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</si>
  <si>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</si>
  <si>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</si>
  <si>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</si>
  <si>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</si>
  <si>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</si>
  <si>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</si>
  <si>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</si>
  <si>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</si>
  <si>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</si>
  <si>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</si>
  <si>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</si>
  <si>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</si>
  <si>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</si>
  <si>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</si>
  <si>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</si>
  <si>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</si>
  <si>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</si>
  <si>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</si>
  <si>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</si>
  <si>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</si>
  <si>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</si>
  <si>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</si>
  <si>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</si>
  <si>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</si>
  <si>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</si>
  <si>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</si>
  <si>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</si>
  <si>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</si>
  <si>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</si>
  <si>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</si>
  <si>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</si>
  <si>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</si>
  <si>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</si>
  <si>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</si>
  <si>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</si>
  <si>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</si>
  <si>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</si>
  <si>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</si>
  <si>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</si>
  <si>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</si>
  <si>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</si>
  <si>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</si>
  <si>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</si>
  <si>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</si>
  <si>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</si>
  <si>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</si>
  <si>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</si>
  <si>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</si>
  <si>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</si>
  <si>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</si>
  <si>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</si>
  <si>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</si>
  <si>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</si>
  <si>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</si>
  <si>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</si>
  <si>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</si>
  <si>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</si>
  <si>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</si>
  <si>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</si>
  <si>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</si>
  <si>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</si>
  <si>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</si>
  <si>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</si>
  <si>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</si>
  <si>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</si>
  <si>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</si>
  <si>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</si>
  <si>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</si>
  <si>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</si>
  <si>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</si>
  <si>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</si>
  <si>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</si>
  <si>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</si>
  <si>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</si>
  <si>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</si>
  <si>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</si>
  <si>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</si>
  <si>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</si>
  <si>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</si>
  <si>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</si>
  <si>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</si>
  <si>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</si>
  <si>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</si>
  <si>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</si>
  <si>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</si>
  <si>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</si>
  <si>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</si>
  <si>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</si>
  <si>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</si>
  <si>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</si>
  <si>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</si>
  <si>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</si>
  <si>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</si>
  <si>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</si>
  <si>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</si>
  <si>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</si>
  <si>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</si>
  <si>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</si>
  <si>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</si>
  <si>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</si>
  <si>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</si>
  <si>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</si>
  <si>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</si>
  <si>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</si>
  <si>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</si>
  <si>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</si>
  <si>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</si>
  <si>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</si>
  <si>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</si>
  <si>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</si>
  <si>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</si>
  <si>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</si>
  <si>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</si>
  <si>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</si>
  <si>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</si>
  <si>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</si>
  <si>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</si>
  <si>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</si>
  <si>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</si>
  <si>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</si>
  <si>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</si>
  <si>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</si>
  <si>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</si>
  <si>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</si>
  <si>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</si>
  <si>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</si>
  <si>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</si>
  <si>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</si>
  <si>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</si>
  <si>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</si>
  <si>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</si>
  <si>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</si>
  <si>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</si>
  <si>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</si>
  <si>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</si>
  <si>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</si>
  <si>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</si>
  <si>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</si>
  <si>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</si>
  <si>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</si>
  <si>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</si>
  <si>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</si>
  <si>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</si>
  <si>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</si>
  <si>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</si>
  <si>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</si>
  <si>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</si>
  <si>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</si>
  <si>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</si>
  <si>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</si>
  <si>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</si>
  <si>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</si>
  <si>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</si>
  <si>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</si>
  <si>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</si>
  <si>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</si>
  <si>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</si>
  <si>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</si>
  <si>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</si>
  <si>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</si>
  <si>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</si>
  <si>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</si>
  <si>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</si>
  <si>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</si>
  <si>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</si>
  <si>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</si>
  <si>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</si>
  <si>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</si>
  <si>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</si>
  <si>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</si>
  <si>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</si>
  <si>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</si>
  <si>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</si>
  <si>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</si>
  <si>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</si>
  <si>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</si>
  <si>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</si>
  <si>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</si>
  <si>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</si>
  <si>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</si>
  <si>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</si>
  <si>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</si>
  <si>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</si>
  <si>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</si>
  <si>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</si>
  <si>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</si>
  <si>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</si>
  <si>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</si>
  <si>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</si>
  <si>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</si>
  <si>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</si>
  <si>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</si>
  <si>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</si>
  <si>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</si>
  <si>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</si>
  <si>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</si>
  <si>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</si>
  <si>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</si>
  <si>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</si>
  <si>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</si>
  <si>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</si>
  <si>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</si>
  <si>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</si>
  <si>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</si>
  <si>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</si>
  <si>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</si>
  <si>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</si>
  <si>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</si>
  <si>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</si>
  <si>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</si>
  <si>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</si>
  <si>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</si>
  <si>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</si>
  <si>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</si>
  <si>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</si>
  <si>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</si>
  <si>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</si>
  <si>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</si>
  <si>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</si>
  <si>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</si>
  <si>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</si>
  <si>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</si>
  <si>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</si>
  <si>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</si>
  <si>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</si>
  <si>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</si>
  <si>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</si>
  <si>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</si>
  <si>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</si>
  <si>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</si>
  <si>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</si>
  <si>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</si>
  <si>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</si>
  <si>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</si>
  <si>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</si>
  <si>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</si>
  <si>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</si>
  <si>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</si>
  <si>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</si>
  <si>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</si>
  <si>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</si>
  <si>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</si>
  <si>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</si>
  <si>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</si>
  <si>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</si>
  <si>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</si>
  <si>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</si>
  <si>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</si>
  <si>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</si>
  <si>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</si>
  <si>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</si>
  <si>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</si>
  <si>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</si>
  <si>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</si>
  <si>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</si>
  <si>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</si>
  <si>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</si>
  <si>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</si>
  <si>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</si>
  <si>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</si>
  <si>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</si>
  <si>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</si>
  <si>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</si>
  <si>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</si>
  <si>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</si>
  <si>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</si>
  <si>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</si>
  <si>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</si>
  <si>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</si>
  <si>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</si>
  <si>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</si>
  <si>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</si>
  <si>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</si>
  <si>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</si>
  <si>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</si>
  <si>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</si>
  <si>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</si>
  <si>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</si>
  <si>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</si>
  <si>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</si>
  <si>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</si>
  <si>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</si>
  <si>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</si>
  <si>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</si>
  <si>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</si>
  <si>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</si>
  <si>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</si>
  <si>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</si>
  <si>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</si>
  <si>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</si>
  <si>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</si>
  <si>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</si>
  <si>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</si>
  <si>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</si>
  <si>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</si>
  <si>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</si>
  <si>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</si>
  <si>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</si>
  <si>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</si>
  <si>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</si>
  <si>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</si>
  <si>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</si>
  <si>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</si>
  <si>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</si>
  <si>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</si>
  <si>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</si>
  <si>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</si>
  <si>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</si>
  <si>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</si>
  <si>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</si>
  <si>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</si>
  <si>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</si>
  <si>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</si>
  <si>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</si>
  <si>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</si>
  <si>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</si>
  <si>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</si>
  <si>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</si>
  <si>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</si>
  <si>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</si>
  <si>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</si>
  <si>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</si>
  <si>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</si>
  <si>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</si>
  <si>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</si>
  <si>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</si>
  <si>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</si>
  <si>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</si>
  <si>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</si>
  <si>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</si>
  <si>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</si>
  <si>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</si>
  <si>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</si>
  <si>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</si>
  <si>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</si>
  <si>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</si>
  <si>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</si>
  <si>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</si>
  <si>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</si>
  <si>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</si>
  <si>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</si>
  <si>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</si>
  <si>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</si>
  <si>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</si>
  <si>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</si>
  <si>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</si>
  <si>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</si>
  <si>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</si>
  <si>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</si>
  <si>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</si>
  <si>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</si>
  <si>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</si>
  <si>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</si>
  <si>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</si>
  <si>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</si>
  <si>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</si>
  <si>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</si>
  <si>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</si>
  <si>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</si>
  <si>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</si>
  <si>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</si>
  <si>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</si>
  <si>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</si>
  <si>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</si>
  <si>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</si>
  <si>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</si>
  <si>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</si>
  <si>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</si>
  <si>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</si>
  <si>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</si>
  <si>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</si>
  <si>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</si>
  <si>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</si>
  <si>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</si>
  <si>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</si>
  <si>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</si>
  <si>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</si>
  <si>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</si>
  <si>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</si>
  <si>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</si>
  <si>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</si>
  <si>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</si>
  <si>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</si>
  <si>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</si>
  <si>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</si>
  <si>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</si>
  <si>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</si>
  <si>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</si>
  <si>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</si>
  <si>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</si>
  <si>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</si>
  <si>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</si>
  <si>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</si>
  <si>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</si>
  <si>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</si>
  <si>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</si>
  <si>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</si>
  <si>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</si>
  <si>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</si>
  <si>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</si>
  <si>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</si>
  <si>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</si>
  <si>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</si>
  <si>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</si>
  <si>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</si>
  <si>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</si>
  <si>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</si>
  <si>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</si>
  <si>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</si>
  <si>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</si>
  <si>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</si>
  <si>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</si>
  <si>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</si>
  <si>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</si>
  <si>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</si>
  <si>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</si>
  <si>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</si>
  <si>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</si>
  <si>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</si>
  <si>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</si>
  <si>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</si>
  <si>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</si>
  <si>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</si>
  <si>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</si>
  <si>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</si>
  <si>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</si>
  <si>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</si>
  <si>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</si>
  <si>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</si>
  <si>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</si>
  <si>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</si>
  <si>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</si>
  <si>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</si>
  <si>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</si>
  <si>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</si>
  <si>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</si>
  <si>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</si>
  <si>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</si>
  <si>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</si>
  <si>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</si>
  <si>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</si>
  <si>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</si>
  <si>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</si>
  <si>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</si>
  <si>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</si>
  <si>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</si>
  <si>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</si>
  <si>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</si>
  <si>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</si>
  <si>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</si>
  <si>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</si>
  <si>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</si>
  <si>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</si>
  <si>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</si>
  <si>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</si>
  <si>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</si>
  <si>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</si>
  <si>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</si>
  <si>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</si>
  <si>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</si>
  <si>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</si>
  <si>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</si>
  <si>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</si>
  <si>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</si>
  <si>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</si>
  <si>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</si>
  <si>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</si>
  <si>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</si>
  <si>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</si>
  <si>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</si>
  <si>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</si>
  <si>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</si>
  <si>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</si>
  <si>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</si>
  <si>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</si>
  <si>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</si>
  <si>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</si>
  <si>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</si>
  <si>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</si>
  <si>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</si>
  <si>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</si>
  <si>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</si>
  <si>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</si>
  <si>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</si>
  <si>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</si>
  <si>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</si>
  <si>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</si>
  <si>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</si>
  <si>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</si>
  <si>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</si>
  <si>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</si>
  <si>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</si>
  <si>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</si>
  <si>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</si>
  <si>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</si>
  <si>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</si>
  <si>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</si>
  <si>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</si>
  <si>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</si>
  <si>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</si>
  <si>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</si>
  <si>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</si>
  <si>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</si>
  <si>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</si>
  <si>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</si>
  <si>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</si>
  <si>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</si>
  <si>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</si>
  <si>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</si>
  <si>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</si>
  <si>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</si>
  <si>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</si>
  <si>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</si>
  <si>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</si>
  <si>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</si>
  <si>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</si>
  <si>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</si>
  <si>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</si>
  <si>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</si>
  <si>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</si>
  <si>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</si>
  <si>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</si>
  <si>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</si>
  <si>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</si>
  <si>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</si>
  <si>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</si>
  <si>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</si>
  <si>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</si>
  <si>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</si>
  <si>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</si>
  <si>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</si>
  <si>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</si>
  <si>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</si>
  <si>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</si>
  <si>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</si>
  <si>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</si>
  <si>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</si>
  <si>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</si>
  <si>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</si>
  <si>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</si>
  <si>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</si>
  <si>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</si>
  <si>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</si>
  <si>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</si>
  <si>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</si>
  <si>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</si>
  <si>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</si>
  <si>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</si>
  <si>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</si>
  <si>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</si>
  <si>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</si>
  <si>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</si>
  <si>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</si>
  <si>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</si>
  <si>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</si>
  <si>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</si>
  <si>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</si>
  <si>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</si>
  <si>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</si>
  <si>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</si>
  <si>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</si>
  <si>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</si>
  <si>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</si>
  <si>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</si>
  <si>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</si>
  <si>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</si>
  <si>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</si>
  <si>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</si>
  <si>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</si>
  <si>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</si>
  <si>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</si>
  <si>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</si>
  <si>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</si>
  <si>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</si>
  <si>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</si>
  <si>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</si>
  <si>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</si>
  <si>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</si>
  <si>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</si>
  <si>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</si>
  <si>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</si>
  <si>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</si>
  <si>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</si>
  <si>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</si>
  <si>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</si>
  <si>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</si>
  <si>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</si>
  <si>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</si>
  <si>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</si>
  <si>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</si>
  <si>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</si>
  <si>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</si>
  <si>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</si>
  <si>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</si>
  <si>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</si>
  <si>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</si>
  <si>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</si>
  <si>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</si>
  <si>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</si>
  <si>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</si>
  <si>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</si>
  <si>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</si>
  <si>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</si>
  <si>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</si>
  <si>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</si>
  <si>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</si>
  <si>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</si>
  <si>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</si>
  <si>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</si>
  <si>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</si>
  <si>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</si>
  <si>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</si>
  <si>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</si>
  <si>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</si>
  <si>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</si>
  <si>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</si>
  <si>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</si>
  <si>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</si>
  <si>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</si>
  <si>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</si>
  <si>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</si>
  <si>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</si>
  <si>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</si>
  <si>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</si>
  <si>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</si>
  <si>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</si>
  <si>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</si>
  <si>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</si>
  <si>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</si>
  <si>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</si>
  <si>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</si>
  <si>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</si>
  <si>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</si>
  <si>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</si>
  <si>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</si>
  <si>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</si>
  <si>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</si>
  <si>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</si>
  <si>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</si>
  <si>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</si>
  <si>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</si>
  <si>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</si>
  <si>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</si>
  <si>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</si>
  <si>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</si>
  <si>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</si>
  <si>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</si>
  <si>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</si>
  <si>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</si>
  <si>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</si>
  <si>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</si>
  <si>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</si>
  <si>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</si>
  <si>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</si>
  <si>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</si>
  <si>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</si>
  <si>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</si>
  <si>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</si>
  <si>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</si>
  <si>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</si>
  <si>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</si>
  <si>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</si>
  <si>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</si>
  <si>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</si>
  <si>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</si>
  <si>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</si>
  <si>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</si>
  <si>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</si>
  <si>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</si>
  <si>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</si>
  <si>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</si>
  <si>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</si>
  <si>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</si>
  <si>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</si>
  <si>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</si>
  <si>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</si>
  <si>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</si>
  <si>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</si>
  <si>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</si>
  <si>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</si>
  <si>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</si>
  <si>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</si>
  <si>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</si>
  <si>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</si>
  <si>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</si>
  <si>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</si>
  <si>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</si>
  <si>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</si>
  <si>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</si>
  <si>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</si>
  <si>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</si>
  <si>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</si>
  <si>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</si>
  <si>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</si>
  <si>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</si>
  <si>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</si>
  <si>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</si>
  <si>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</si>
  <si>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</si>
  <si>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</si>
  <si>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</si>
  <si>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</si>
  <si>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</si>
  <si>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</si>
  <si>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</si>
  <si>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</si>
  <si>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</si>
  <si>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</si>
  <si>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</si>
  <si>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</si>
  <si>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</si>
  <si>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</si>
  <si>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</si>
  <si>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</si>
  <si>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</si>
  <si>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</si>
  <si>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</si>
  <si>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</si>
  <si>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</si>
  <si>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</si>
  <si>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</si>
  <si>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</si>
  <si>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</si>
  <si>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</si>
  <si>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</si>
  <si>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</si>
  <si>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</si>
  <si>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</si>
  <si>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</si>
  <si>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</si>
  <si>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</si>
  <si>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</si>
  <si>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</si>
  <si>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</si>
  <si>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</si>
  <si>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</si>
  <si>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</si>
  <si>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</si>
  <si>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</si>
  <si>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</si>
  <si>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</si>
  <si>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</si>
  <si>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</si>
  <si>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</si>
  <si>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</si>
  <si>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</si>
  <si>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</si>
  <si>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</si>
  <si>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</si>
  <si>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</si>
  <si>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</si>
  <si>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</si>
  <si>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</si>
  <si>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</si>
  <si>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</si>
  <si>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</si>
  <si>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</si>
  <si>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</si>
  <si>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</si>
  <si>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</si>
  <si>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</si>
  <si>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</si>
  <si>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</si>
  <si>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</si>
  <si>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</si>
  <si>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</si>
  <si>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</si>
  <si>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</si>
  <si>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</si>
  <si>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</si>
  <si>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</si>
  <si>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</si>
  <si>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</si>
  <si>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</si>
  <si>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</si>
  <si>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</si>
  <si>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</si>
  <si>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</si>
  <si>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</si>
  <si>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</si>
  <si>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</si>
  <si>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</si>
  <si>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</si>
  <si>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</si>
  <si>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</si>
  <si>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</si>
  <si>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</si>
  <si>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</si>
  <si>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</si>
  <si>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</si>
  <si>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</si>
  <si>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</si>
  <si>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</si>
  <si>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</si>
  <si>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</si>
  <si>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</si>
  <si>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</si>
  <si>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</si>
  <si>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</si>
  <si>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</si>
  <si>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</si>
  <si>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</si>
  <si>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</si>
  <si>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</si>
  <si>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</si>
  <si>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</si>
  <si>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</si>
  <si>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</si>
  <si>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</si>
  <si>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</si>
  <si>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</si>
  <si>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</si>
  <si>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</si>
  <si>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</si>
  <si>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</si>
  <si>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</si>
  <si>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</si>
  <si>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</si>
  <si>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</si>
  <si>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</si>
  <si>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</si>
  <si>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</si>
  <si>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</si>
  <si>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</si>
  <si>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</si>
  <si>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</si>
  <si>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</si>
  <si>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</si>
  <si>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</si>
  <si>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</si>
  <si>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</si>
  <si>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</si>
  <si>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</si>
  <si>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</si>
  <si>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</si>
  <si>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</si>
  <si>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</si>
  <si>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</si>
  <si>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</si>
  <si>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</si>
  <si>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</si>
  <si>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</si>
  <si>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</si>
  <si>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</si>
  <si>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</si>
  <si>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</si>
  <si>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</si>
  <si>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</si>
  <si>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</si>
  <si>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</si>
  <si>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</si>
  <si>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</si>
  <si>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</si>
  <si>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</si>
  <si>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</si>
  <si>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</si>
  <si>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</si>
  <si>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</si>
  <si>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</si>
  <si>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</si>
  <si>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</si>
  <si>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</si>
  <si>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</si>
  <si>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</si>
  <si>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</si>
  <si>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</si>
  <si>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</si>
  <si>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</si>
  <si>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</si>
  <si>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</si>
  <si>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</si>
  <si>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</si>
  <si>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</si>
  <si>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</si>
  <si>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</si>
  <si>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</si>
  <si>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</si>
  <si>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</si>
  <si>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</si>
  <si>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</si>
  <si>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</si>
  <si>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</si>
  <si>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</si>
  <si>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</si>
  <si>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</si>
  <si>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</si>
  <si>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</si>
  <si>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</si>
  <si>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</si>
  <si>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</si>
  <si>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</si>
  <si>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</si>
  <si>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</si>
  <si>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</si>
  <si>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</si>
  <si>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</si>
  <si>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</si>
  <si>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</si>
  <si>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</si>
  <si>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</si>
  <si>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</si>
  <si>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</si>
  <si>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</si>
  <si>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</si>
  <si>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</si>
  <si>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</si>
  <si>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</si>
  <si>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</si>
  <si>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</si>
  <si>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</si>
  <si>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</si>
  <si>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</si>
  <si>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</si>
  <si>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</si>
  <si>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</si>
  <si>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</si>
  <si>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</si>
  <si>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</si>
  <si>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</si>
  <si>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</si>
  <si>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</si>
  <si>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</si>
  <si>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</si>
  <si>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</si>
  <si>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</si>
  <si>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</si>
  <si>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</si>
  <si>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</si>
  <si>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</si>
  <si>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</si>
  <si>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</si>
  <si>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</si>
  <si>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</si>
  <si>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</si>
  <si>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</si>
  <si>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</si>
  <si>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</si>
  <si>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</si>
  <si>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</si>
  <si>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</si>
  <si>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</si>
  <si>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</si>
  <si>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</si>
  <si>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</si>
  <si>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</si>
  <si>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</si>
  <si>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</si>
  <si>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</si>
  <si>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</si>
  <si>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</si>
  <si>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</si>
  <si>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</si>
  <si>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</si>
  <si>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</si>
  <si>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</si>
  <si>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</si>
  <si>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</si>
  <si>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</si>
  <si>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</si>
  <si>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</si>
  <si>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</si>
  <si>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</si>
  <si>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</si>
  <si>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</si>
  <si>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</si>
  <si>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</si>
  <si>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</si>
  <si>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</si>
  <si>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</si>
  <si>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</si>
  <si>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</si>
  <si>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</si>
  <si>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</si>
  <si>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</si>
  <si>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</si>
  <si>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</si>
  <si>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</si>
  <si>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</si>
  <si>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</si>
  <si>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</si>
  <si>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</si>
  <si>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</si>
  <si>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</si>
  <si>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</si>
  <si>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</si>
  <si>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</si>
  <si>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</si>
  <si>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</si>
  <si>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</si>
  <si>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</si>
  <si>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</si>
  <si>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</si>
  <si>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</si>
  <si>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</si>
  <si>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</si>
  <si>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</si>
  <si>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</si>
  <si>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</si>
  <si>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</si>
  <si>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</si>
  <si>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</si>
  <si>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</si>
  <si>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</si>
  <si>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</si>
  <si>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</si>
  <si>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</si>
  <si>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</si>
  <si>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</si>
  <si>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</si>
  <si>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</si>
  <si>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</si>
  <si>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</si>
  <si>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</si>
  <si>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</si>
  <si>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</si>
  <si>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</si>
  <si>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</si>
  <si>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</si>
  <si>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</si>
  <si>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</si>
  <si>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</si>
  <si>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</si>
  <si>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</si>
  <si>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</si>
  <si>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</si>
  <si>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</si>
  <si>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</si>
  <si>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</si>
  <si>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</si>
  <si>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</si>
  <si>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</si>
  <si>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</si>
  <si>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</si>
  <si>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</si>
  <si>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</si>
  <si>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</si>
  <si>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</si>
  <si>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</si>
  <si>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</si>
  <si>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</si>
  <si>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</si>
  <si>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</si>
  <si>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</si>
  <si>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</si>
  <si>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</si>
  <si>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</si>
  <si>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</si>
  <si>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</si>
  <si>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</si>
  <si>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</si>
  <si>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</si>
  <si>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</si>
  <si>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</si>
  <si>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</si>
  <si>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</si>
  <si>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</si>
  <si>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</si>
  <si>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</si>
  <si>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</si>
  <si>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</si>
  <si>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</si>
  <si>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</si>
  <si>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</si>
  <si>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</si>
  <si>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</si>
  <si>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</si>
  <si>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</si>
  <si>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</si>
  <si>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</si>
  <si>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</si>
  <si>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</si>
  <si>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</si>
  <si>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</si>
  <si>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</si>
  <si>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</si>
  <si>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</si>
  <si>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</si>
  <si>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</si>
  <si>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</si>
  <si>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</si>
  <si>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</si>
  <si>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</si>
  <si>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</si>
  <si>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</si>
  <si>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</si>
  <si>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</si>
  <si>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</si>
  <si>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</si>
  <si>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</si>
  <si>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</si>
  <si>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</si>
  <si>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</si>
  <si>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</si>
  <si>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</si>
  <si>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</si>
  <si>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</si>
  <si>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</si>
  <si>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</si>
  <si>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</si>
  <si>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</si>
  <si>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</si>
  <si>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</si>
  <si>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</si>
  <si>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</si>
  <si>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</si>
  <si>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</si>
  <si>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</si>
  <si>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</si>
  <si>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</si>
  <si>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</si>
  <si>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</si>
  <si>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</si>
  <si>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</si>
  <si>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</si>
  <si>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</si>
  <si>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</si>
  <si>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</si>
  <si>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</si>
  <si>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</si>
  <si>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</si>
  <si>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</si>
  <si>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</si>
  <si>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</si>
  <si>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</si>
  <si>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</si>
  <si>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</si>
  <si>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</si>
  <si>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</si>
  <si>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</si>
  <si>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</si>
  <si>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</si>
  <si>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</si>
  <si>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</si>
  <si>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</si>
  <si>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</si>
  <si>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</si>
  <si>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</si>
  <si>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</si>
  <si>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</si>
  <si>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</si>
  <si>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</si>
  <si>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</si>
  <si>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</si>
  <si>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</si>
  <si>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</si>
  <si>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</si>
  <si>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</si>
  <si>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</si>
  <si>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</si>
  <si>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</si>
  <si>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</si>
  <si>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</si>
  <si>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</si>
  <si>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</si>
  <si>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</si>
  <si>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</si>
  <si>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</si>
  <si>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</si>
  <si>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</si>
  <si>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</si>
  <si>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</si>
  <si>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</si>
  <si>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</si>
  <si>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</si>
  <si>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</si>
  <si>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</si>
  <si>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</si>
  <si>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</si>
  <si>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</si>
  <si>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</si>
  <si>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</si>
  <si>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</si>
  <si>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</si>
  <si>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</si>
  <si>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</si>
  <si>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</si>
  <si>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</si>
  <si>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</si>
  <si>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</si>
  <si>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</si>
  <si>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</si>
  <si>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</si>
  <si>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</si>
  <si>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</si>
  <si>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</si>
  <si>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</si>
  <si>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</si>
  <si>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</si>
  <si>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</si>
  <si>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</si>
  <si>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</si>
  <si>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</si>
  <si>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</si>
  <si>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</si>
  <si>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</si>
  <si>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</si>
  <si>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</si>
  <si>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</si>
  <si>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</si>
  <si>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</si>
  <si>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</si>
  <si>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</si>
  <si>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</si>
  <si>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</si>
  <si>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</si>
  <si>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</si>
  <si>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</si>
  <si>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</si>
  <si>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</si>
  <si>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</si>
  <si>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</si>
  <si>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</si>
  <si>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</si>
  <si>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</si>
  <si>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</si>
  <si>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</si>
  <si>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</si>
  <si>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</si>
  <si>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</si>
  <si>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</si>
  <si>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</si>
  <si>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</si>
  <si>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</si>
  <si>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</si>
  <si>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</si>
  <si>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</si>
  <si>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</si>
  <si>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</si>
  <si>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</si>
  <si>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</si>
  <si>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</si>
  <si>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</si>
  <si>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</si>
  <si>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</si>
  <si>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</si>
  <si>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</si>
  <si>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</si>
  <si>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</si>
  <si>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</si>
  <si>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</si>
  <si>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</si>
  <si>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</si>
  <si>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</si>
  <si>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</si>
  <si>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</si>
  <si>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</si>
  <si>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</si>
  <si>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</si>
  <si>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</si>
  <si>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</si>
  <si>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</si>
  <si>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</si>
  <si>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</si>
  <si>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</si>
  <si>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</si>
  <si>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</si>
  <si>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</si>
  <si>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</si>
  <si>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</si>
  <si>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</si>
  <si>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</si>
  <si>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</si>
  <si>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</si>
  <si>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</si>
  <si>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</si>
  <si>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</si>
  <si>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</si>
  <si>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</si>
  <si>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</si>
  <si>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</si>
  <si>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</si>
  <si>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</si>
  <si>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</si>
  <si>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</si>
  <si>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</si>
  <si>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</si>
  <si>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</si>
  <si>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</si>
  <si>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</si>
  <si>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</si>
  <si>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</si>
  <si>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</si>
  <si>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</si>
  <si>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</si>
  <si>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</si>
  <si>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</si>
  <si>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</si>
  <si>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</si>
  <si>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</si>
  <si>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</si>
  <si>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</si>
  <si>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</si>
  <si>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</si>
  <si>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</si>
  <si>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</si>
  <si>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</si>
  <si>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</si>
  <si>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</si>
  <si>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</si>
  <si>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</si>
  <si>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</si>
  <si>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</si>
  <si>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</si>
  <si>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</si>
  <si>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</si>
  <si>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</si>
  <si>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</si>
  <si>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</si>
  <si>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</si>
  <si>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</si>
  <si>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</si>
  <si>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</si>
  <si>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</si>
  <si>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</si>
  <si>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</si>
  <si>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</si>
  <si>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</si>
  <si>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</si>
  <si>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</si>
  <si>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</si>
  <si>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</si>
  <si>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</si>
  <si>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 of Goal</t>
  </si>
  <si>
    <t>Standard Deviation of Pledged</t>
  </si>
  <si>
    <t>Upper Quartile of Pledged</t>
  </si>
  <si>
    <t>Lower Quartile of Pledged</t>
  </si>
  <si>
    <t>IQR 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</si>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</sst>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[$$-409]* #,##0_ ;_-[$$-409]* \-#,##0\ ;_-[$$-409]* &quot;-&quot;_ ;_-@_ "/>
    <numFmt numFmtId="165" formatCode="&quot;¥&quot;#,##0"/>
    <numFmt numFmtId="166" formatCode="_-[$$-409]* #,##0_ ;_-[$$-409]* \-#,##0\ ;_-[$$-409]* &quot;-&quot;??_ ;_-@_ "/>
    <numFmt numFmtId="167" formatCode="0.0%"/>
    <numFmt numFmtId="168" formatCode="[$-409]mmmmm;@"/>
    <numFmt numFmtId="169" formatCode="[$-409]mmmm\ d\,\ yyyy;@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9"/>
      <color rgb="FFD0CCC5"/>
      <name val="Arial"/>
      <family val="2"/>
    </font>
    <font>
      <sz val="11"/>
      <color theme="1"/>
      <name val="Calibri"/>
      <family val="2"/>
      <scheme val="minor"/>
    </font>
    <font>
      <b/>
      <sz val="14"/>
      <color rgb="FFD9D6D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/>
    <xf numFmtId="0" fontId="1" fillId="0" borderId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/>
    </xf>
    <xf numFmtId="0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4" fillId="0" borderId="0" xfId="0" applyFont="1" applyAlignment="1">
      <alignment horizontal="left" vertical="center" wrapText="1" indent="1"/>
    </xf>
    <xf numFmtId="165" fontId="0" fillId="0" borderId="0" xfId="0" applyNumberFormat="1"/>
    <xf numFmtId="166" fontId="0" fillId="0" borderId="0" xfId="0" applyNumberFormat="1"/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wrapText="1"/>
    </xf>
    <xf numFmtId="164" fontId="2" fillId="0" borderId="0" xfId="1" applyNumberFormat="1" applyFont="1" applyAlignment="1">
      <alignment horizontal="center"/>
    </xf>
    <xf numFmtId="49" fontId="2" fillId="0" borderId="0" xfId="1" applyNumberFormat="1" applyFont="1" applyAlignment="1">
      <alignment horizontal="center"/>
    </xf>
    <xf numFmtId="14" fontId="2" fillId="0" borderId="0" xfId="1" applyNumberFormat="1" applyFont="1" applyAlignment="1">
      <alignment horizontal="center"/>
    </xf>
    <xf numFmtId="0" fontId="1" fillId="0" borderId="0" xfId="2"/>
    <xf numFmtId="0" fontId="5" fillId="0" borderId="0" xfId="1"/>
    <xf numFmtId="0" fontId="5" fillId="0" borderId="0" xfId="1" applyAlignment="1">
      <alignment wrapText="1"/>
    </xf>
    <xf numFmtId="164" fontId="5" fillId="0" borderId="0" xfId="1" applyNumberFormat="1"/>
    <xf numFmtId="49" fontId="5" fillId="0" borderId="0" xfId="1" applyNumberFormat="1"/>
    <xf numFmtId="14" fontId="5" fillId="0" borderId="0" xfId="1" applyNumberFormat="1"/>
    <xf numFmtId="0" fontId="6" fillId="0" borderId="0" xfId="2" applyFont="1"/>
    <xf numFmtId="0" fontId="7" fillId="0" borderId="0" xfId="2" applyFont="1"/>
    <xf numFmtId="0" fontId="8" fillId="0" borderId="0" xfId="2" applyFont="1"/>
    <xf numFmtId="167" fontId="1" fillId="0" borderId="0" xfId="2" applyNumberFormat="1"/>
    <xf numFmtId="168" fontId="1" fillId="0" borderId="0" xfId="2" applyNumberFormat="1" applyAlignment="1">
      <alignment horizontal="left"/>
    </xf>
  </cellXfs>
  <cellStyles count="3">
    <cellStyle name="Normal" xfId="0" builtinId="0"/>
    <cellStyle name="Normal 2" xfId="1" xr:uid="{8DCF51A8-C967-4FE2-942F-45BC1E09BBC9}"/>
    <cellStyle name="Normal 3" xfId="2" xr:uid="{711688AC-4289-46EC-B8CB-526C3F14D18D}"/>
  </cellStyles>
  <dxfs count="40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BCDCD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0.20629192184310294"/>
          <c:w val="0.72267825896762905"/>
          <c:h val="0.320383129192184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9-4257-8E4C-23358F564C1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9-4257-8E4C-23358F564C1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9-4257-8E4C-23358F564C1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29-4257-8E4C-23358F564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015456"/>
        <c:axId val="523102144"/>
      </c:barChart>
      <c:catAx>
        <c:axId val="5230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02144"/>
        <c:crosses val="autoZero"/>
        <c:auto val="1"/>
        <c:lblAlgn val="ctr"/>
        <c:lblOffset val="100"/>
        <c:noMultiLvlLbl val="0"/>
      </c:catAx>
      <c:valAx>
        <c:axId val="5231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F-4ED5-BB36-D1328F00DE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F-4ED5-BB36-D1328F00DE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F-4ED5-BB36-D1328F00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709984"/>
        <c:axId val="572569344"/>
      </c:barChart>
      <c:catAx>
        <c:axId val="58570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9344"/>
        <c:crosses val="autoZero"/>
        <c:auto val="1"/>
        <c:lblAlgn val="ctr"/>
        <c:lblOffset val="100"/>
        <c:noMultiLvlLbl val="0"/>
      </c:catAx>
      <c:valAx>
        <c:axId val="5725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0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[data-1-1-3-StarterBook.xlsx]Out. based on launch date (old)!PivotTable4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'Out. based on launch date (old)'!$B$4:$B$5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'Out. based on launch date (old)'!$A$6:$A$10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'Out. based on launch date (old)'!$B$6:$B$10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49-4C1C-9863-4E524F93239B}"/>
            </c:ext>
          </c:extLst>
        </c:ser>
        <c:ser>
          <c:idx val="1"/>
          <c:order val="1"/>
          <c:tx>
            <c:strRef>
              <c:f>'Out. based on launch date (old)'!$C$4:$C$5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'Out. based on launch date (old)'!$A$6:$A$10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'Out. based on launch date (old)'!$C$6:$C$10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49-4C1C-9863-4E524F93239B}"/>
            </c:ext>
          </c:extLst>
        </c:ser>
        <c:ser>
          <c:idx val="2"/>
          <c:order val="2"/>
          <c:tx>
            <c:strRef>
              <c:f>'Out. based on launch date (old)'!$D$4:$D$5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'Out. based on launch date (old)'!$A$6:$A$10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'Out. based on launch date (old)'!$D$6:$D$10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49-4C1C-9863-4E524F93239B}"/>
            </c:ext>
          </c:extLst>
        </c:ser>
        <c:ser>
          <c:idx val="3"/>
          <c:order val="3"/>
          <c:tx>
            <c:strRef>
              <c:f>'Out. based on launch date (old)'!$E$4:$E$5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'Out. based on launch date (old)'!$A$6:$A$10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'Out. based on launch date (old)'!$E$6:$E$10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49-4C1C-9863-4E524F93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187824"/>
        <c:axId val="582042160"/>
      </c:lineChart>
      <c:catAx>
        <c:axId val="6231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42160"/>
        <c:crosses val="autoZero"/>
        <c:auto val="1"/>
        <c:lblAlgn val="ctr"/>
        <c:lblOffset val="100"/>
        <c:noMultiLvlLbl val="0"/>
      </c:catAx>
      <c:valAx>
        <c:axId val="5820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51736312077647E-2"/>
          <c:y val="0.12546757260181188"/>
          <c:w val="0.83913282398950328"/>
          <c:h val="0.63183925026779775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0.0%</c:formatCode>
                <c:ptCount val="11"/>
                <c:pt idx="0">
                  <c:v>0.73399999999999999</c:v>
                </c:pt>
                <c:pt idx="1">
                  <c:v>0.72099999999999997</c:v>
                </c:pt>
                <c:pt idx="2">
                  <c:v>0.51800000000000002</c:v>
                </c:pt>
                <c:pt idx="3">
                  <c:v>0.45800000000000002</c:v>
                </c:pt>
                <c:pt idx="4">
                  <c:v>0.75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6-47CF-BF31-00124A5BF79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0.0%</c:formatCode>
                <c:ptCount val="11"/>
                <c:pt idx="0">
                  <c:v>0.23400000000000001</c:v>
                </c:pt>
                <c:pt idx="1">
                  <c:v>0.27100000000000002</c:v>
                </c:pt>
                <c:pt idx="2">
                  <c:v>0.48199999999999998</c:v>
                </c:pt>
                <c:pt idx="3">
                  <c:v>0.52100000000000002</c:v>
                </c:pt>
                <c:pt idx="4">
                  <c:v>0.25</c:v>
                </c:pt>
                <c:pt idx="5">
                  <c:v>1</c:v>
                </c:pt>
                <c:pt idx="6">
                  <c:v>0.5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0.83299999999999996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6-47CF-BF31-00124A5BF79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6-47CF-BF31-00124A5BF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157952"/>
        <c:axId val="553929328"/>
      </c:lineChart>
      <c:catAx>
        <c:axId val="59915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1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29328"/>
        <c:crosses val="autoZero"/>
        <c:auto val="1"/>
        <c:lblAlgn val="ctr"/>
        <c:lblOffset val="100"/>
        <c:noMultiLvlLbl val="0"/>
      </c:catAx>
      <c:valAx>
        <c:axId val="5539293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5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844442399336936"/>
          <c:y val="0.90489975987044169"/>
          <c:w val="0.62932790623434209"/>
          <c:h val="4.3520614081847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Total number of Kickstarter plays per month of the year</a:t>
            </a:r>
            <a:br>
              <a:rPr lang="en-US" baseline="0"/>
            </a:br>
            <a:r>
              <a:rPr lang="en-US" baseline="0"/>
              <a:t>(2009/5 - 2017/3)</a:t>
            </a:r>
            <a:endParaRPr lang="en-US"/>
          </a:p>
        </c:rich>
      </c:tx>
      <c:layout>
        <c:manualLayout>
          <c:xMode val="edge"/>
          <c:yMode val="edge"/>
          <c:x val="0.17399531586865818"/>
          <c:y val="0.1248846387967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Date'!$C$3:$C$4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D-476A-9461-7F23726EC7FB}"/>
            </c:ext>
          </c:extLst>
        </c:ser>
        <c:ser>
          <c:idx val="1"/>
          <c:order val="1"/>
          <c:tx>
            <c:strRef>
              <c:f>'Outcomes based on Launch Date'!$D$3:$D$4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1D-476A-9461-7F23726EC7FB}"/>
            </c:ext>
          </c:extLst>
        </c:ser>
        <c:ser>
          <c:idx val="2"/>
          <c:order val="2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1D-476A-9461-7F23726EC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689232"/>
        <c:axId val="546548896"/>
      </c:lineChart>
      <c:catAx>
        <c:axId val="60868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month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48896"/>
        <c:crosses val="autoZero"/>
        <c:auto val="1"/>
        <c:lblAlgn val="ctr"/>
        <c:lblOffset val="100"/>
        <c:noMultiLvlLbl val="0"/>
      </c:catAx>
      <c:valAx>
        <c:axId val="5465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Kickstarter</a:t>
                </a:r>
                <a:r>
                  <a:rPr lang="en-US" baseline="0"/>
                  <a:t> plays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8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prstClr val="black">
                  <a:lumMod val="65000"/>
                  <a:lumOff val="35000"/>
                </a:prst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9D5EBB58-F1E4-4D72-B064-FD89A9E10E9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72065E-2D21-42DF-A6C7-63D4D649216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DFC930-D1E6-4474-B4AC-1614F0847330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034" cy="60872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FE3C3C-5545-420E-8C64-F07FF96E58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9B55D0-112F-4846-840C-E214102BDF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034" cy="60872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10</xdr:row>
      <xdr:rowOff>133350</xdr:rowOff>
    </xdr:from>
    <xdr:to>
      <xdr:col>20</xdr:col>
      <xdr:colOff>142875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229EA-94B6-4297-BB2F-94E69AAB9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5</xdr:row>
      <xdr:rowOff>104775</xdr:rowOff>
    </xdr:from>
    <xdr:to>
      <xdr:col>22</xdr:col>
      <xdr:colOff>142875</xdr:colOff>
      <xdr:row>30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276B3-FE10-4FE4-85A1-47E6DB2C0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1</xdr:row>
      <xdr:rowOff>57150</xdr:rowOff>
    </xdr:from>
    <xdr:to>
      <xdr:col>16</xdr:col>
      <xdr:colOff>295275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66A96-0AC2-4999-A1AD-DCD40B8BE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709611</xdr:colOff>
      <xdr:row>13</xdr:row>
      <xdr:rowOff>104774</xdr:rowOff>
    </xdr:from>
    <xdr:to>
      <xdr:col>7</xdr:col>
      <xdr:colOff>771525</xdr:colOff>
      <xdr:row>39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7CFAC-D4FD-4A5B-AC7C-604EB7B497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452436</xdr:colOff>
      <xdr:row>1</xdr:row>
      <xdr:rowOff>142875</xdr:rowOff>
    </xdr:from>
    <xdr:to>
      <xdr:col>17</xdr:col>
      <xdr:colOff>352425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6A7B-8C6D-4FAC-ADF8-3453BAE85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%201%20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Vega" refreshedDate="43947.032652893518" createdVersion="6" refreshedVersion="6" minRefreshableVersion="3" recordCount="4114" xr:uid="{557A2F6E-D203-49FD-9AF5-18DBE74A89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Vega" refreshedDate="43947.092044444442" createdVersion="6" refreshedVersion="6" minRefreshableVersion="3" recordCount="4114" xr:uid="{22E2BEEE-A4EB-40D9-AAD0-0C5F0BDC3A4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05/17"/>
          <s v="1"/>
          <s v="2"/>
          <s v="3"/>
          <s v="4"/>
          <s v="5"/>
          <s v="6"/>
          <s v="7"/>
          <s v="8"/>
          <s v="9"/>
          <s v="10"/>
          <s v="11"/>
          <s v="12"/>
          <s v="&gt;2017/0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05/17"/>
          <s v="Qtr1"/>
          <s v="Qtr2"/>
          <s v="Qtr3"/>
          <s v="Qtr4"/>
          <s v="&gt;2017/0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05/17"/>
          <s v="2009"/>
          <s v="2010"/>
          <s v="2011"/>
          <s v="2012"/>
          <s v="2013"/>
          <s v="2014"/>
          <s v="2015"/>
          <s v="2016"/>
          <s v="2017"/>
          <s v="&gt;2017/0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Vega" refreshedDate="43947.941142592594" createdVersion="6" refreshedVersion="6" minRefreshableVersion="3" recordCount="4114" xr:uid="{C5455A8E-B23D-429E-8F84-0E2B250177A6}">
  <cacheSource type="worksheet">
    <worksheetSource ref="A1:T4115" sheet="Kickstarter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/05/17"/>
          <s v="1"/>
          <s v="2"/>
          <s v="3"/>
          <s v="4"/>
          <s v="5"/>
          <s v="6"/>
          <s v="7"/>
          <s v="8"/>
          <s v="9"/>
          <s v="10"/>
          <s v="11"/>
          <s v="12"/>
          <s v="&gt;2017/03/15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20747007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59BFF-1327-417A-AE65-A118408A20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75B5F-4EF6-46C1-80DA-4C71F59429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E039C-DC07-479A-BBF9-E3D8F5BC7D9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D4036-B79A-449C-820A-343E981D1FA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3:F17" firstHeaderRow="1" firstDataRow="2" firstDataCol="1" rowPageCount="1" colPageCount="1"/>
  <pivotFields count="20">
    <pivotField showAll="0"/>
    <pivotField dataField="1" showAll="0"/>
    <pivotField showAll="0"/>
    <pivotField numFmtId="164" showAll="0"/>
    <pivotField numFmtId="16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name" fld="1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B2924" sqref="B2924"/>
    </sheetView>
  </sheetViews>
  <sheetFormatPr defaultColWidth="8.85546875" defaultRowHeight="15"/>
  <cols>
    <col min="1" max="1" width="8.85546875" style="6"/>
    <col min="2" max="2" width="38.42578125" style="3" customWidth="1"/>
    <col min="3" max="3" width="40.42578125" style="3" customWidth="1"/>
    <col min="4" max="4" width="15.5703125" style="8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9.7109375" customWidth="1"/>
    <col min="17" max="17" width="41.140625" customWidth="1"/>
    <col min="18" max="18" width="13" customWidth="1"/>
    <col min="19" max="19" width="26.42578125" style="14" customWidth="1"/>
    <col min="20" max="20" width="24.7109375" style="14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60" hidden="1">
      <c r="A2" s="6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>
      <c r="A3" s="6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>
      <c r="A4" s="6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>
      <c r="A5" s="6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>
      <c r="A6" s="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>
      <c r="A7" s="6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>
      <c r="A8" s="6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>
      <c r="A9" s="6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>
      <c r="A10" s="6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>
      <c r="A11" s="6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5" hidden="1">
      <c r="A12" s="6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>
      <c r="A13" s="6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>
      <c r="A14" s="6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>
      <c r="A15" s="6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>
      <c r="A16" s="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>
      <c r="A17" s="6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>
      <c r="A18" s="6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5" hidden="1">
      <c r="A19" s="6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>
      <c r="A20" s="6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>
      <c r="A21" s="6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>
      <c r="A22" s="6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>
      <c r="A23" s="6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>
      <c r="A24" s="6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>
      <c r="A25" s="6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>
      <c r="A26" s="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>
      <c r="A27" s="6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>
      <c r="A28" s="6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>
      <c r="A29" s="6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>
      <c r="A30" s="6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>
      <c r="A31" s="6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>
      <c r="A32" s="6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>
      <c r="A33" s="6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>
      <c r="A34" s="6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>
      <c r="A35" s="6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>
      <c r="A36" s="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>
      <c r="A37" s="6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>
      <c r="A38" s="6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>
      <c r="A39" s="6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>
      <c r="A40" s="6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>
      <c r="A41" s="6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>
      <c r="A42" s="6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>
      <c r="A43" s="6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>
      <c r="A44" s="6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>
      <c r="A45" s="6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>
      <c r="A46" s="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>
      <c r="A47" s="6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>
      <c r="A48" s="6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>
      <c r="A49" s="6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>
      <c r="A50" s="6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>
      <c r="A51" s="6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>
      <c r="A52" s="6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>
      <c r="A53" s="6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>
      <c r="A54" s="6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>
      <c r="A55" s="6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>
      <c r="A56" s="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>
      <c r="A57" s="6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>
      <c r="A58" s="6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>
      <c r="A59" s="6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>
      <c r="A60" s="6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>
      <c r="A61" s="6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>
      <c r="A62" s="6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>
      <c r="A63" s="6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>
      <c r="A64" s="6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>
      <c r="A65" s="6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>
      <c r="A66" s="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>
      <c r="A67" s="6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>
      <c r="A68" s="6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>
      <c r="A69" s="6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>
      <c r="A70" s="6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>
      <c r="A71" s="6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>
      <c r="A72" s="6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>
      <c r="A73" s="6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>
      <c r="A74" s="6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>
      <c r="A75" s="6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>
      <c r="A76" s="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>
      <c r="A77" s="6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>
      <c r="A78" s="6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>
      <c r="A79" s="6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>
      <c r="A80" s="6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>
      <c r="A81" s="6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>
      <c r="A82" s="6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>
      <c r="A83" s="6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>
      <c r="A84" s="6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>
      <c r="A85" s="6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>
      <c r="A86" s="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>
      <c r="A87" s="6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>
      <c r="A88" s="6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>
      <c r="A89" s="6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>
      <c r="A90" s="6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>
      <c r="A91" s="6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>
      <c r="A92" s="6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>
      <c r="A93" s="6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>
      <c r="A94" s="6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>
      <c r="A95" s="6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>
      <c r="A96" s="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>
      <c r="A97" s="6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>
      <c r="A98" s="6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>
      <c r="A99" s="6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>
      <c r="A100" s="6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>
      <c r="A101" s="6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>
      <c r="A102" s="6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>
      <c r="A103" s="6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>
      <c r="A104" s="6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>
      <c r="A105" s="6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>
      <c r="A106" s="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>
      <c r="A107" s="6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>
      <c r="A108" s="6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>
      <c r="A109" s="6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>
      <c r="A110" s="6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>
      <c r="A111" s="6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>
      <c r="A112" s="6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>
      <c r="A113" s="6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>
      <c r="A114" s="6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>
      <c r="A115" s="6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>
      <c r="A116" s="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>
      <c r="A117" s="6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>
      <c r="A118" s="6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>
      <c r="A119" s="6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>
      <c r="A120" s="6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>
      <c r="A121" s="6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>
      <c r="A122" s="6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>
      <c r="A123" s="6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>
      <c r="A124" s="6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>
      <c r="A125" s="6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>
      <c r="A126" s="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>
      <c r="A127" s="6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>
      <c r="A128" s="6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>
      <c r="A129" s="6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>
      <c r="A130" s="6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>
      <c r="A131" s="6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>
      <c r="A132" s="6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>
      <c r="A133" s="6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>
      <c r="A134" s="6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>
      <c r="A135" s="6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>
      <c r="A136" s="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>
      <c r="A137" s="6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>
      <c r="A138" s="6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>
      <c r="A139" s="6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>
      <c r="A140" s="6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>
      <c r="A141" s="6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>
      <c r="A142" s="6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>
      <c r="A143" s="6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>
      <c r="A144" s="6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>
      <c r="A145" s="6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>
      <c r="A146" s="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>
      <c r="A147" s="6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>
      <c r="A148" s="6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>
      <c r="A149" s="6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>
      <c r="A150" s="6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>
      <c r="A151" s="6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>
      <c r="A152" s="6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>
      <c r="A153" s="6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>
      <c r="A154" s="6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>
      <c r="A155" s="6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>
      <c r="A156" s="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>
      <c r="A157" s="6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>
      <c r="A158" s="6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>
      <c r="A159" s="6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>
      <c r="A160" s="6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>
      <c r="A161" s="6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>
      <c r="A162" s="6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5" hidden="1">
      <c r="A163" s="6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>
      <c r="A164" s="6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>
      <c r="A165" s="6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>
      <c r="A166" s="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>
      <c r="A167" s="6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>
      <c r="A168" s="6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>
      <c r="A169" s="6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>
      <c r="A170" s="6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>
      <c r="A171" s="6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>
      <c r="A172" s="6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>
      <c r="A173" s="6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>
      <c r="A174" s="6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>
      <c r="A175" s="6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>
      <c r="A176" s="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>
      <c r="A177" s="6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>
      <c r="A178" s="6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>
      <c r="A179" s="6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>
      <c r="A180" s="6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>
      <c r="A181" s="6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>
      <c r="A182" s="6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>
      <c r="A183" s="6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>
      <c r="A184" s="6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>
      <c r="A185" s="6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>
      <c r="A186" s="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>
      <c r="A187" s="6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>
      <c r="A188" s="6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>
      <c r="A189" s="6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>
      <c r="A190" s="6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>
      <c r="A191" s="6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>
      <c r="A192" s="6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>
      <c r="A193" s="6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>
      <c r="A194" s="6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>
      <c r="A195" s="6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>
      <c r="A196" s="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>
      <c r="A197" s="6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>
      <c r="A198" s="6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>
      <c r="A199" s="6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>
      <c r="A200" s="6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>
      <c r="A201" s="6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>
      <c r="A202" s="6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>
      <c r="A203" s="6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>
      <c r="A204" s="6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>
      <c r="A205" s="6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>
      <c r="A206" s="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>
      <c r="A207" s="6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>
      <c r="A208" s="6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>
      <c r="A209" s="6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>
      <c r="A210" s="6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>
      <c r="A211" s="6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>
      <c r="A212" s="6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>
      <c r="A213" s="6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>
      <c r="A214" s="6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>
      <c r="A215" s="6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>
      <c r="A216" s="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>
      <c r="A217" s="6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>
      <c r="A218" s="6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>
      <c r="A219" s="6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>
      <c r="A220" s="6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>
      <c r="A221" s="6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>
      <c r="A222" s="6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>
      <c r="A223" s="6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>
      <c r="A224" s="6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>
      <c r="A225" s="6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>
      <c r="A226" s="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>
      <c r="A227" s="6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>
      <c r="A228" s="6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>
      <c r="A229" s="6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>
      <c r="A230" s="6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>
      <c r="A231" s="6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>
      <c r="A232" s="6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5" hidden="1">
      <c r="A233" s="6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>
      <c r="A234" s="6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>
      <c r="A235" s="6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>
      <c r="A236" s="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>
      <c r="A237" s="6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>
      <c r="A238" s="6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>
      <c r="A239" s="6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>
      <c r="A240" s="6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>
      <c r="A241" s="6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>
      <c r="A242" s="6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>
      <c r="A243" s="6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>
      <c r="A244" s="6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>
      <c r="A245" s="6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>
      <c r="A246" s="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5" hidden="1">
      <c r="A247" s="6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>
      <c r="A248" s="6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>
      <c r="A249" s="6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>
      <c r="A250" s="6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>
      <c r="A251" s="6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>
      <c r="A252" s="6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>
      <c r="A253" s="6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>
      <c r="A254" s="6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>
      <c r="A255" s="6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>
      <c r="A256" s="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>
      <c r="A257" s="6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>
      <c r="A258" s="6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>
      <c r="A259" s="6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>
      <c r="A260" s="6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>
      <c r="A261" s="6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>
      <c r="A262" s="6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>
      <c r="A263" s="6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>
      <c r="A264" s="6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>
      <c r="A265" s="6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>
      <c r="A266" s="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>
      <c r="A267" s="6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>
      <c r="A268" s="6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>
      <c r="A269" s="6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>
      <c r="A270" s="6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>
      <c r="A271" s="6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>
      <c r="A272" s="6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>
      <c r="A273" s="6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>
      <c r="A274" s="6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>
      <c r="A275" s="6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>
      <c r="A276" s="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>
      <c r="A277" s="6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>
      <c r="A278" s="6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>
      <c r="A279" s="6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>
      <c r="A280" s="6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>
      <c r="A281" s="6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>
      <c r="A282" s="6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>
      <c r="A283" s="6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>
      <c r="A284" s="6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>
      <c r="A285" s="6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>
      <c r="A286" s="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>
      <c r="A287" s="6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>
      <c r="A288" s="6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>
      <c r="A289" s="6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>
      <c r="A290" s="6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>
      <c r="A291" s="6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>
      <c r="A292" s="6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>
      <c r="A293" s="6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>
      <c r="A294" s="6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>
      <c r="A295" s="6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>
      <c r="A296" s="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>
      <c r="A297" s="6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>
      <c r="A298" s="6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>
      <c r="A299" s="6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>
      <c r="A300" s="6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>
      <c r="A301" s="6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>
      <c r="A302" s="6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>
      <c r="A303" s="6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>
      <c r="A304" s="6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>
      <c r="A305" s="6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>
      <c r="A306" s="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>
      <c r="A307" s="6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>
      <c r="A308" s="6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>
      <c r="A309" s="6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>
      <c r="A310" s="6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>
      <c r="A311" s="6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>
      <c r="A312" s="6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>
      <c r="A313" s="6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>
      <c r="A314" s="6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>
      <c r="A315" s="6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>
      <c r="A316" s="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>
      <c r="A317" s="6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>
      <c r="A318" s="6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>
      <c r="A319" s="6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>
      <c r="A320" s="6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>
      <c r="A321" s="6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>
      <c r="A322" s="6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>
      <c r="A323" s="6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>
      <c r="A324" s="6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>
      <c r="A325" s="6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>
      <c r="A326" s="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>
      <c r="A327" s="6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>
      <c r="A328" s="6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>
      <c r="A329" s="6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>
      <c r="A330" s="6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>
      <c r="A331" s="6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>
      <c r="A332" s="6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>
      <c r="A333" s="6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>
      <c r="A334" s="6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>
      <c r="A335" s="6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>
      <c r="A336" s="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>
      <c r="A337" s="6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>
      <c r="A338" s="6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>
      <c r="A339" s="6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>
      <c r="A340" s="6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>
      <c r="A341" s="6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>
      <c r="A342" s="6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>
      <c r="A343" s="6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>
      <c r="A344" s="6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>
      <c r="A345" s="6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>
      <c r="A346" s="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>
      <c r="A347" s="6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>
      <c r="A348" s="6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>
      <c r="A349" s="6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>
      <c r="A350" s="6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>
      <c r="A351" s="6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>
      <c r="A352" s="6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>
      <c r="A353" s="6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>
      <c r="A354" s="6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>
      <c r="A355" s="6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>
      <c r="A356" s="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>
      <c r="A357" s="6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>
      <c r="A358" s="6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>
      <c r="A359" s="6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>
      <c r="A360" s="6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>
      <c r="A361" s="6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>
      <c r="A362" s="6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>
      <c r="A363" s="6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>
      <c r="A364" s="6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>
      <c r="A365" s="6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>
      <c r="A366" s="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>
      <c r="A367" s="6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>
      <c r="A368" s="6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>
      <c r="A369" s="6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>
      <c r="A370" s="6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>
      <c r="A371" s="6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>
      <c r="A372" s="6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>
      <c r="A373" s="6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>
      <c r="A374" s="6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>
      <c r="A375" s="6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>
      <c r="A376" s="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>
      <c r="A377" s="6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>
      <c r="A378" s="6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>
      <c r="A379" s="6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>
      <c r="A380" s="6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>
      <c r="A381" s="6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>
      <c r="A382" s="6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>
      <c r="A383" s="6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>
      <c r="A384" s="6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>
      <c r="A385" s="6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>
      <c r="A386" s="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>
      <c r="A387" s="6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>
      <c r="A388" s="6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>
      <c r="A389" s="6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>
      <c r="A390" s="6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>
      <c r="A391" s="6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>
      <c r="A392" s="6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>
      <c r="A393" s="6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>
      <c r="A394" s="6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>
      <c r="A395" s="6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>
      <c r="A396" s="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>
      <c r="A397" s="6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>
      <c r="A398" s="6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>
      <c r="A399" s="6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>
      <c r="A400" s="6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>
      <c r="A401" s="6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>
      <c r="A402" s="6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>
      <c r="A403" s="6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>
      <c r="A404" s="6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>
      <c r="A405" s="6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>
      <c r="A406" s="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>
      <c r="A407" s="6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>
      <c r="A408" s="6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>
      <c r="A409" s="6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>
      <c r="A410" s="6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>
      <c r="A411" s="6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>
      <c r="A412" s="6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>
      <c r="A413" s="6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>
      <c r="A414" s="6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>
      <c r="A415" s="6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>
      <c r="A416" s="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>
      <c r="A417" s="6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>
      <c r="A418" s="6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>
      <c r="A419" s="6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>
      <c r="A420" s="6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>
      <c r="A421" s="6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>
      <c r="A422" s="6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>
      <c r="A423" s="6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>
      <c r="A424" s="6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>
      <c r="A425" s="6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>
      <c r="A426" s="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>
      <c r="A427" s="6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>
      <c r="A428" s="6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>
      <c r="A429" s="6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>
      <c r="A430" s="6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>
      <c r="A431" s="6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>
      <c r="A432" s="6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>
      <c r="A433" s="6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>
      <c r="A434" s="6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>
      <c r="A435" s="6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>
      <c r="A436" s="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>
      <c r="A437" s="6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>
      <c r="A438" s="6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>
      <c r="A439" s="6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>
      <c r="A440" s="6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>
      <c r="A441" s="6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>
      <c r="A442" s="6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>
      <c r="A443" s="6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>
      <c r="A444" s="6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>
      <c r="A445" s="6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>
      <c r="A446" s="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>
      <c r="A447" s="6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>
      <c r="A448" s="6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>
      <c r="A449" s="6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>
      <c r="A450" s="6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>
      <c r="A451" s="6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>
      <c r="A452" s="6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>
      <c r="A453" s="6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>
      <c r="A454" s="6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>
      <c r="A455" s="6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>
      <c r="A456" s="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>
      <c r="A457" s="6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>
      <c r="A458" s="6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>
      <c r="A459" s="6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>
      <c r="A460" s="6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>
      <c r="A461" s="6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>
      <c r="A462" s="6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>
      <c r="A463" s="6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>
      <c r="A464" s="6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>
      <c r="A465" s="6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>
      <c r="A466" s="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>
      <c r="A467" s="6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>
      <c r="A468" s="6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>
      <c r="A469" s="6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>
      <c r="A470" s="6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>
      <c r="A471" s="6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>
      <c r="A472" s="6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>
      <c r="A473" s="6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>
      <c r="A474" s="6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>
      <c r="A475" s="6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>
      <c r="A476" s="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>
      <c r="A477" s="6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>
      <c r="A478" s="6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>
      <c r="A479" s="6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>
      <c r="A480" s="6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>
      <c r="A481" s="6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>
      <c r="A482" s="6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>
      <c r="A483" s="6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>
      <c r="A484" s="6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>
      <c r="A485" s="6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>
      <c r="A486" s="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>
      <c r="A487" s="6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>
      <c r="A488" s="6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>
      <c r="A489" s="6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>
      <c r="A490" s="6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>
      <c r="A491" s="6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>
      <c r="A492" s="6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>
      <c r="A493" s="6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>
      <c r="A494" s="6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>
      <c r="A495" s="6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>
      <c r="A496" s="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>
      <c r="A497" s="6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>
      <c r="A498" s="6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>
      <c r="A499" s="6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>
      <c r="A500" s="6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>
      <c r="A501" s="6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>
      <c r="A502" s="6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>
      <c r="A503" s="6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>
      <c r="A504" s="6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>
      <c r="A505" s="6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>
      <c r="A506" s="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>
      <c r="A507" s="6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>
      <c r="A508" s="6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>
      <c r="A509" s="6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>
      <c r="A510" s="6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>
      <c r="A511" s="6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>
      <c r="A512" s="6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>
      <c r="A513" s="6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>
      <c r="A514" s="6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>
      <c r="A515" s="6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>
      <c r="A516" s="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>
      <c r="A517" s="6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>
      <c r="A518" s="6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>
      <c r="A519" s="6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>
      <c r="A520" s="6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>
      <c r="A521" s="6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>
      <c r="A522" s="6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IFERROR(ROUND(E522/L522,2),"N/A")</f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>
      <c r="A523" s="6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>
      <c r="A524" s="6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>
      <c r="A525" s="6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>
      <c r="A526" s="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>
      <c r="A527" s="6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>
      <c r="A528" s="6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>
      <c r="A529" s="6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>
      <c r="A530" s="6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>
      <c r="A531" s="6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>
      <c r="A532" s="6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>
      <c r="A533" s="6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>
      <c r="A534" s="6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>
      <c r="A535" s="6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>
      <c r="A536" s="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>
      <c r="A537" s="6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>
      <c r="A538" s="6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>
      <c r="A539" s="6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>
      <c r="A540" s="6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>
      <c r="A541" s="6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>
      <c r="A542" s="6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>
      <c r="A543" s="6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>
      <c r="A544" s="6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5" hidden="1">
      <c r="A545" s="6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>
      <c r="A546" s="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>
      <c r="A547" s="6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>
      <c r="A548" s="6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>
      <c r="A549" s="6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>
      <c r="A550" s="6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>
      <c r="A551" s="6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>
      <c r="A552" s="6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>
      <c r="A553" s="6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>
      <c r="A554" s="6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>
      <c r="A555" s="6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>
      <c r="A556" s="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>
      <c r="A557" s="6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>
      <c r="A558" s="6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>
      <c r="A559" s="6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>
      <c r="A560" s="6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>
      <c r="A561" s="6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>
      <c r="A562" s="6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>
      <c r="A563" s="6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>
      <c r="A564" s="6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>
      <c r="A565" s="6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>
      <c r="A566" s="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>
      <c r="A567" s="6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>
      <c r="A568" s="6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>
      <c r="A569" s="6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>
      <c r="A570" s="6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>
      <c r="A571" s="6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>
      <c r="A572" s="6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>
      <c r="A573" s="6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>
      <c r="A574" s="6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>
      <c r="A575" s="6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>
      <c r="A576" s="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>
      <c r="A577" s="6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>
      <c r="A578" s="6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>
      <c r="A579" s="6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>
      <c r="A580" s="6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>
      <c r="A581" s="6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>
      <c r="A582" s="6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>
      <c r="A583" s="6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>
      <c r="A584" s="6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>
      <c r="A585" s="6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>
      <c r="A586" s="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>
      <c r="A587" s="6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>
      <c r="A588" s="6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>
      <c r="A589" s="6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>
      <c r="A590" s="6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>
      <c r="A591" s="6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>
      <c r="A592" s="6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>
      <c r="A593" s="6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>
      <c r="A594" s="6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>
      <c r="A595" s="6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>
      <c r="A596" s="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>
      <c r="A597" s="6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>
      <c r="A598" s="6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>
      <c r="A599" s="6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>
      <c r="A600" s="6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>
      <c r="A601" s="6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>
      <c r="A602" s="6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>
      <c r="A603" s="6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>
      <c r="A604" s="6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>
      <c r="A605" s="6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>
      <c r="A606" s="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>
      <c r="A607" s="6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>
      <c r="A608" s="6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>
      <c r="A609" s="6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>
      <c r="A610" s="6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>
      <c r="A611" s="6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>
      <c r="A612" s="6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>
      <c r="A613" s="6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>
      <c r="A614" s="6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>
      <c r="A615" s="6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>
      <c r="A616" s="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>
      <c r="A617" s="6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>
      <c r="A618" s="6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>
      <c r="A619" s="6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>
      <c r="A620" s="6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>
      <c r="A621" s="6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>
      <c r="A622" s="6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>
      <c r="A623" s="6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>
      <c r="A624" s="6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>
      <c r="A625" s="6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>
      <c r="A626" s="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>
      <c r="A627" s="6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>
      <c r="A628" s="6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>
      <c r="A629" s="6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>
      <c r="A630" s="6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>
      <c r="A631" s="6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>
      <c r="A632" s="6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>
      <c r="A633" s="6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>
      <c r="A634" s="6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>
      <c r="A635" s="6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>
      <c r="A636" s="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>
      <c r="A637" s="6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>
      <c r="A638" s="6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>
      <c r="A639" s="6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>
      <c r="A640" s="6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>
      <c r="A641" s="6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>
      <c r="A642" s="6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>
      <c r="A643" s="6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hidden="1">
      <c r="A644" s="6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>
      <c r="A645" s="6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>
      <c r="A646" s="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>
      <c r="A647" s="6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>
      <c r="A648" s="6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>
      <c r="A649" s="6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>
      <c r="A650" s="6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>
      <c r="A651" s="6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>
      <c r="A652" s="6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>
      <c r="A653" s="6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>
      <c r="A654" s="6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>
      <c r="A655" s="6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>
      <c r="A656" s="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>
      <c r="A657" s="6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>
      <c r="A658" s="6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>
      <c r="A659" s="6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>
      <c r="A660" s="6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>
      <c r="A661" s="6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>
      <c r="A662" s="6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>
      <c r="A663" s="6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>
      <c r="A664" s="6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>
      <c r="A665" s="6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>
      <c r="A666" s="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>
      <c r="A667" s="6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>
      <c r="A668" s="6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>
      <c r="A669" s="6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>
      <c r="A670" s="6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>
      <c r="A671" s="6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>
      <c r="A672" s="6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>
      <c r="A673" s="6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>
      <c r="A674" s="6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>
      <c r="A675" s="6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>
      <c r="A676" s="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>
      <c r="A677" s="6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>
      <c r="A678" s="6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>
      <c r="A679" s="6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>
      <c r="A680" s="6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>
      <c r="A681" s="6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>
      <c r="A682" s="6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>
      <c r="A683" s="6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>
      <c r="A684" s="6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>
      <c r="A685" s="6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>
      <c r="A686" s="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>
      <c r="A687" s="6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>
      <c r="A688" s="6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>
      <c r="A689" s="6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>
      <c r="A690" s="6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>
      <c r="A691" s="6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>
      <c r="A692" s="6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>
      <c r="A693" s="6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>
      <c r="A694" s="6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>
      <c r="A695" s="6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>
      <c r="A696" s="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>
      <c r="A697" s="6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>
      <c r="A698" s="6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>
      <c r="A699" s="6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>
      <c r="A700" s="6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>
      <c r="A701" s="6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>
      <c r="A702" s="6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>
      <c r="A703" s="6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>
      <c r="A704" s="6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>
      <c r="A705" s="6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>
      <c r="A706" s="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>
      <c r="A707" s="6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>
      <c r="A708" s="6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>
      <c r="A709" s="6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>
      <c r="A710" s="6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>
      <c r="A711" s="6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>
      <c r="A712" s="6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>
      <c r="A713" s="6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>
      <c r="A714" s="6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>
      <c r="A715" s="6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>
      <c r="A716" s="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>
      <c r="A717" s="6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>
      <c r="A718" s="6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>
      <c r="A719" s="6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>
      <c r="A720" s="6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>
      <c r="A721" s="6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>
      <c r="A722" s="6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>
      <c r="A723" s="6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>
      <c r="A724" s="6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>
      <c r="A725" s="6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>
      <c r="A726" s="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>
      <c r="A727" s="6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>
      <c r="A728" s="6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>
      <c r="A729" s="6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>
      <c r="A730" s="6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>
      <c r="A731" s="6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>
      <c r="A732" s="6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>
      <c r="A733" s="6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>
      <c r="A734" s="6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>
      <c r="A735" s="6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>
      <c r="A736" s="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>
      <c r="A737" s="6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>
      <c r="A738" s="6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>
      <c r="A739" s="6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>
      <c r="A740" s="6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>
      <c r="A741" s="6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>
      <c r="A742" s="6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>
      <c r="A743" s="6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>
      <c r="A744" s="6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>
      <c r="A745" s="6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>
      <c r="A746" s="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>
      <c r="A747" s="6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>
      <c r="A748" s="6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>
      <c r="A749" s="6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>
      <c r="A750" s="6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>
      <c r="A751" s="6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>
      <c r="A752" s="6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>
      <c r="A753" s="6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>
      <c r="A754" s="6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>
      <c r="A755" s="6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>
      <c r="A756" s="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>
      <c r="A757" s="6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>
      <c r="A758" s="6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>
      <c r="A759" s="6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>
      <c r="A760" s="6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>
      <c r="A761" s="6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>
      <c r="A762" s="6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>
      <c r="A763" s="6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>
      <c r="A764" s="6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>
      <c r="A765" s="6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>
      <c r="A766" s="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5" hidden="1">
      <c r="A767" s="6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>
      <c r="A768" s="6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>
      <c r="A769" s="6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>
      <c r="A770" s="6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>
      <c r="A771" s="6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>
      <c r="A772" s="6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>
      <c r="A773" s="6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>
      <c r="A774" s="6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>
      <c r="A775" s="6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>
      <c r="A776" s="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>
      <c r="A777" s="6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>
      <c r="A778" s="6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>
      <c r="A779" s="6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>
      <c r="A780" s="6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>
      <c r="A781" s="6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>
      <c r="A782" s="6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>
      <c r="A783" s="6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>
      <c r="A784" s="6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>
      <c r="A785" s="6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>
      <c r="A786" s="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>
      <c r="A787" s="6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>
      <c r="A788" s="6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>
      <c r="A789" s="6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>
      <c r="A790" s="6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>
      <c r="A791" s="6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>
      <c r="A792" s="6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>
      <c r="A793" s="6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>
      <c r="A794" s="6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>
      <c r="A795" s="6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>
      <c r="A796" s="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>
      <c r="A797" s="6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>
      <c r="A798" s="6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>
      <c r="A799" s="6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>
      <c r="A800" s="6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>
      <c r="A801" s="6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>
      <c r="A802" s="6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>
      <c r="A803" s="6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>
      <c r="A804" s="6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>
      <c r="A805" s="6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5" hidden="1">
      <c r="A806" s="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>
      <c r="A807" s="6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>
      <c r="A808" s="6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>
      <c r="A809" s="6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>
      <c r="A810" s="6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>
      <c r="A811" s="6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>
      <c r="A812" s="6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>
      <c r="A813" s="6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>
      <c r="A814" s="6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>
      <c r="A815" s="6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>
      <c r="A816" s="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>
      <c r="A817" s="6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>
      <c r="A818" s="6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>
      <c r="A819" s="6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>
      <c r="A820" s="6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>
      <c r="A821" s="6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>
      <c r="A822" s="6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>
      <c r="A823" s="6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>
      <c r="A824" s="6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>
      <c r="A825" s="6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>
      <c r="A826" s="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>
      <c r="A827" s="6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>
      <c r="A828" s="6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>
      <c r="A829" s="6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>
      <c r="A830" s="6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>
      <c r="A831" s="6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>
      <c r="A832" s="6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>
      <c r="A833" s="6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>
      <c r="A834" s="6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>
      <c r="A835" s="6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>
      <c r="A836" s="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>
      <c r="A837" s="6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>
      <c r="A838" s="6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>
      <c r="A839" s="6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>
      <c r="A840" s="6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>
      <c r="A841" s="6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>
      <c r="A842" s="6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>
      <c r="A843" s="6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>
      <c r="A844" s="6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>
      <c r="A845" s="6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>
      <c r="A846" s="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>
      <c r="A847" s="6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>
      <c r="A848" s="6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>
      <c r="A849" s="6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>
      <c r="A850" s="6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>
      <c r="A851" s="6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>
      <c r="A852" s="6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>
      <c r="A853" s="6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>
      <c r="A854" s="6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>
      <c r="A855" s="6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>
      <c r="A856" s="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>
      <c r="A857" s="6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>
      <c r="A858" s="6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>
      <c r="A859" s="6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>
      <c r="A860" s="6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>
      <c r="A861" s="6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>
      <c r="A862" s="6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>
      <c r="A863" s="6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>
      <c r="A864" s="6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>
      <c r="A865" s="6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>
      <c r="A866" s="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>
      <c r="A867" s="6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>
      <c r="A868" s="6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>
      <c r="A869" s="6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>
      <c r="A870" s="6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>
      <c r="A871" s="6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>
      <c r="A872" s="6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>
      <c r="A873" s="6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>
      <c r="A874" s="6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>
      <c r="A875" s="6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>
      <c r="A876" s="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>
      <c r="A877" s="6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>
      <c r="A878" s="6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>
      <c r="A879" s="6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>
      <c r="A880" s="6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>
      <c r="A881" s="6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>
      <c r="A882" s="6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>
      <c r="A883" s="6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>
      <c r="A884" s="6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>
      <c r="A885" s="6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>
      <c r="A886" s="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>
      <c r="A887" s="6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>
      <c r="A888" s="6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>
      <c r="A889" s="6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>
      <c r="A890" s="6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>
      <c r="A891" s="6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>
      <c r="A892" s="6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>
      <c r="A893" s="6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>
      <c r="A894" s="6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>
      <c r="A895" s="6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>
      <c r="A896" s="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>
      <c r="A897" s="6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>
      <c r="A898" s="6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>
      <c r="A899" s="6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>
      <c r="A900" s="6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>
      <c r="A901" s="6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>
      <c r="A902" s="6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>
      <c r="A903" s="6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>
      <c r="A904" s="6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>
      <c r="A905" s="6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>
      <c r="A906" s="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>
      <c r="A907" s="6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>
      <c r="A908" s="6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>
      <c r="A909" s="6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>
      <c r="A910" s="6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>
      <c r="A911" s="6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>
      <c r="A912" s="6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>
      <c r="A913" s="6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>
      <c r="A914" s="6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>
      <c r="A915" s="6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>
      <c r="A916" s="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>
      <c r="A917" s="6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>
      <c r="A918" s="6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>
      <c r="A919" s="6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>
      <c r="A920" s="6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>
      <c r="A921" s="6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>
      <c r="A922" s="6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>
      <c r="A923" s="6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>
      <c r="A924" s="6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>
      <c r="A925" s="6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>
      <c r="A926" s="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>
      <c r="A927" s="6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>
      <c r="A928" s="6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>
      <c r="A929" s="6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>
      <c r="A930" s="6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>
      <c r="A931" s="6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>
      <c r="A932" s="6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>
      <c r="A933" s="6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>
      <c r="A934" s="6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>
      <c r="A935" s="6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>
      <c r="A936" s="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>
      <c r="A937" s="6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>
      <c r="A938" s="6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>
      <c r="A939" s="6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>
      <c r="A940" s="6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>
      <c r="A941" s="6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>
      <c r="A942" s="6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>
      <c r="A943" s="6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>
      <c r="A944" s="6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>
      <c r="A945" s="6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>
      <c r="A946" s="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>
      <c r="A947" s="6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>
      <c r="A948" s="6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>
      <c r="A949" s="6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>
      <c r="A950" s="6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>
      <c r="A951" s="6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>
      <c r="A952" s="6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>
      <c r="A953" s="6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>
      <c r="A954" s="6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>
      <c r="A955" s="6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>
      <c r="A956" s="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>
      <c r="A957" s="6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>
      <c r="A958" s="6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>
      <c r="A959" s="6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>
      <c r="A960" s="6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>
      <c r="A961" s="6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>
      <c r="A962" s="6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>
      <c r="A963" s="6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>
      <c r="A964" s="6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>
      <c r="A965" s="6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>
      <c r="A966" s="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>
      <c r="A967" s="6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>
      <c r="A968" s="6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>
      <c r="A969" s="6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>
      <c r="A970" s="6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>
      <c r="A971" s="6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>
      <c r="A972" s="6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>
      <c r="A973" s="6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>
      <c r="A974" s="6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>
      <c r="A975" s="6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>
      <c r="A976" s="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>
      <c r="A977" s="6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>
      <c r="A978" s="6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>
      <c r="A979" s="6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>
      <c r="A980" s="6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>
      <c r="A981" s="6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>
      <c r="A982" s="6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>
      <c r="A983" s="6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>
      <c r="A984" s="6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>
      <c r="A985" s="6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>
      <c r="A986" s="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>
      <c r="A987" s="6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>
      <c r="A988" s="6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>
      <c r="A989" s="6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>
      <c r="A990" s="6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>
      <c r="A991" s="6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>
      <c r="A992" s="6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>
      <c r="A993" s="6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>
      <c r="A994" s="6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>
      <c r="A995" s="6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>
      <c r="A996" s="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>
      <c r="A997" s="6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>
      <c r="A998" s="6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>
      <c r="A999" s="6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>
      <c r="A1000" s="6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>
      <c r="A1001" s="6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>
      <c r="A1002" s="6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>
      <c r="A1003" s="6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>
      <c r="A1004" s="6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>
      <c r="A1005" s="6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>
      <c r="A1006" s="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>
      <c r="A1007" s="6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>
      <c r="A1008" s="6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>
      <c r="A1009" s="6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>
      <c r="A1010" s="6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>
      <c r="A1011" s="6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>
      <c r="A1012" s="6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>
      <c r="A1013" s="6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>
      <c r="A1014" s="6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>
      <c r="A1015" s="6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>
      <c r="A1016" s="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>
      <c r="A1017" s="6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>
      <c r="A1018" s="6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>
      <c r="A1019" s="6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>
      <c r="A1020" s="6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>
      <c r="A1021" s="6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>
      <c r="A1022" s="6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>
      <c r="A1023" s="6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>
      <c r="A1024" s="6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>
      <c r="A1025" s="6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>
      <c r="A1026" s="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>
      <c r="A1027" s="6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>
      <c r="A1028" s="6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>
      <c r="A1029" s="6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>
      <c r="A1030" s="6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>
      <c r="A1031" s="6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>
      <c r="A1032" s="6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>
      <c r="A1033" s="6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>
      <c r="A1034" s="6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>
      <c r="A1035" s="6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>
      <c r="A1036" s="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>
      <c r="A1037" s="6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>
      <c r="A1038" s="6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>
      <c r="A1039" s="6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>
      <c r="A1040" s="6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>
      <c r="A1041" s="6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>
      <c r="A1042" s="6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>
      <c r="A1043" s="6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5" hidden="1">
      <c r="A1044" s="6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>
      <c r="A1045" s="6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>
      <c r="A1046" s="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>
      <c r="A1047" s="6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>
      <c r="A1048" s="6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>
      <c r="A1049" s="6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5" hidden="1">
      <c r="A1050" s="6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>
      <c r="A1051" s="6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>
      <c r="A1052" s="6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>
      <c r="A1053" s="6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>
      <c r="A1054" s="6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>
      <c r="A1055" s="6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>
      <c r="A1056" s="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5" hidden="1">
      <c r="A1057" s="6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>
      <c r="A1058" s="6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>
      <c r="A1059" s="6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>
      <c r="A1060" s="6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>
      <c r="A1061" s="6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>
      <c r="A1062" s="6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>
      <c r="A1063" s="6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>
      <c r="A1064" s="6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>
      <c r="A1065" s="6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5" hidden="1">
      <c r="A1066" s="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>
      <c r="A1067" s="6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>
      <c r="A1068" s="6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>
      <c r="A1069" s="6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>
      <c r="A1070" s="6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>
      <c r="A1071" s="6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>
      <c r="A1072" s="6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>
      <c r="A1073" s="6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>
      <c r="A1074" s="6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>
      <c r="A1075" s="6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>
      <c r="A1076" s="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>
      <c r="A1077" s="6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>
      <c r="A1078" s="6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>
      <c r="A1079" s="6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>
      <c r="A1080" s="6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>
      <c r="A1081" s="6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>
      <c r="A1082" s="6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>
      <c r="A1083" s="6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>
      <c r="A1084" s="6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>
      <c r="A1085" s="6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>
      <c r="A1086" s="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>
      <c r="A1087" s="6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>
      <c r="A1088" s="6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>
      <c r="A1089" s="6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>
      <c r="A1090" s="6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>
      <c r="A1091" s="6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>
      <c r="A1092" s="6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>
      <c r="A1093" s="6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>
      <c r="A1094" s="6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>
      <c r="A1095" s="6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>
      <c r="A1096" s="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>
      <c r="A1097" s="6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>
      <c r="A1098" s="6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>
      <c r="A1099" s="6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>
      <c r="A1100" s="6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>
      <c r="A1101" s="6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>
      <c r="A1102" s="6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>
      <c r="A1103" s="6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>
      <c r="A1104" s="6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>
      <c r="A1105" s="6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5" hidden="1">
      <c r="A1106" s="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>
      <c r="A1107" s="6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>
      <c r="A1108" s="6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>
      <c r="A1109" s="6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>
      <c r="A1110" s="6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>
      <c r="A1111" s="6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>
      <c r="A1112" s="6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>
      <c r="A1113" s="6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>
      <c r="A1114" s="6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>
      <c r="A1115" s="6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>
      <c r="A1116" s="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>
      <c r="A1117" s="6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>
      <c r="A1118" s="6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>
      <c r="A1119" s="6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>
      <c r="A1120" s="6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>
      <c r="A1121" s="6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>
      <c r="A1122" s="6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>
      <c r="A1123" s="6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>
      <c r="A1124" s="6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>
      <c r="A1125" s="6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>
      <c r="A1126" s="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>
      <c r="A1127" s="6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>
      <c r="A1128" s="6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>
      <c r="A1129" s="6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>
      <c r="A1130" s="6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>
      <c r="A1131" s="6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>
      <c r="A1132" s="6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>
      <c r="A1133" s="6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>
      <c r="A1134" s="6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>
      <c r="A1135" s="6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>
      <c r="A1136" s="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>
      <c r="A1137" s="6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>
      <c r="A1138" s="6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>
      <c r="A1139" s="6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>
      <c r="A1140" s="6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>
      <c r="A1141" s="6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>
      <c r="A1142" s="6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>
      <c r="A1143" s="6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>
      <c r="A1144" s="6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>
      <c r="A1145" s="6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>
      <c r="A1146" s="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>
      <c r="A1147" s="6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>
      <c r="A1148" s="6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>
      <c r="A1149" s="6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>
      <c r="A1150" s="6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>
      <c r="A1151" s="6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>
      <c r="A1152" s="6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>
      <c r="A1153" s="6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>
      <c r="A1154" s="6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>
      <c r="A1155" s="6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>
      <c r="A1156" s="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>
      <c r="A1157" s="6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>
      <c r="A1158" s="6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>
      <c r="A1159" s="6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>
      <c r="A1160" s="6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>
      <c r="A1161" s="6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>
      <c r="A1162" s="6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>
      <c r="A1163" s="6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>
      <c r="A1164" s="6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>
      <c r="A1165" s="6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>
      <c r="A1166" s="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>
      <c r="A1167" s="6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5" hidden="1">
      <c r="A1168" s="6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>
      <c r="A1169" s="6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>
      <c r="A1170" s="6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>
      <c r="A1171" s="6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>
      <c r="A1172" s="6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>
      <c r="A1173" s="6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>
      <c r="A1174" s="6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>
      <c r="A1175" s="6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>
      <c r="A1176" s="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>
      <c r="A1177" s="6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>
      <c r="A1178" s="6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>
      <c r="A1179" s="6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>
      <c r="A1180" s="6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>
      <c r="A1181" s="6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>
      <c r="A1182" s="6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>
      <c r="A1183" s="6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>
      <c r="A1184" s="6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>
      <c r="A1185" s="6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>
      <c r="A1186" s="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>
      <c r="A1187" s="6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>
      <c r="A1188" s="6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>
      <c r="A1189" s="6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>
      <c r="A1190" s="6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>
      <c r="A1191" s="6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>
      <c r="A1192" s="6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>
      <c r="A1193" s="6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>
      <c r="A1194" s="6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>
      <c r="A1195" s="6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>
      <c r="A1196" s="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>
      <c r="A1197" s="6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>
      <c r="A1198" s="6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>
      <c r="A1199" s="6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5" hidden="1">
      <c r="A1200" s="6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>
      <c r="A1201" s="6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>
      <c r="A1202" s="6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>
      <c r="A1203" s="6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>
      <c r="A1204" s="6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>
      <c r="A1205" s="6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>
      <c r="A1206" s="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>
      <c r="A1207" s="6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>
      <c r="A1208" s="6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>
      <c r="A1209" s="6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>
      <c r="A1210" s="6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>
      <c r="A1211" s="6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>
      <c r="A1212" s="6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>
      <c r="A1213" s="6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>
      <c r="A1214" s="6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>
      <c r="A1215" s="6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>
      <c r="A1216" s="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>
      <c r="A1217" s="6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>
      <c r="A1218" s="6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>
      <c r="A1219" s="6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>
      <c r="A1220" s="6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>
      <c r="A1221" s="6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>
      <c r="A1222" s="6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>
      <c r="A1223" s="6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>
      <c r="A1224" s="6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>
      <c r="A1225" s="6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>
      <c r="A1226" s="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>
      <c r="A1227" s="6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>
      <c r="A1228" s="6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>
      <c r="A1229" s="6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>
      <c r="A1230" s="6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>
      <c r="A1231" s="6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>
      <c r="A1232" s="6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>
      <c r="A1233" s="6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>
      <c r="A1234" s="6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>
      <c r="A1235" s="6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>
      <c r="A1236" s="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>
      <c r="A1237" s="6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>
      <c r="A1238" s="6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>
      <c r="A1239" s="6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>
      <c r="A1240" s="6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>
      <c r="A1241" s="6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>
      <c r="A1242" s="6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>
      <c r="A1243" s="6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>
      <c r="A1244" s="6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>
      <c r="A1245" s="6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>
      <c r="A1246" s="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>
      <c r="A1247" s="6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>
      <c r="A1248" s="6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>
      <c r="A1249" s="6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>
      <c r="A1250" s="6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>
      <c r="A1251" s="6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>
      <c r="A1252" s="6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>
      <c r="A1253" s="6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>
      <c r="A1254" s="6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>
      <c r="A1255" s="6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>
      <c r="A1256" s="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>
      <c r="A1257" s="6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>
      <c r="A1258" s="6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>
      <c r="A1259" s="6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>
      <c r="A1260" s="6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>
      <c r="A1261" s="6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>
      <c r="A1262" s="6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>
      <c r="A1263" s="6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>
      <c r="A1264" s="6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>
      <c r="A1265" s="6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>
      <c r="A1266" s="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>
      <c r="A1267" s="6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>
      <c r="A1268" s="6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>
      <c r="A1269" s="6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>
      <c r="A1270" s="6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>
      <c r="A1271" s="6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>
      <c r="A1272" s="6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>
      <c r="A1273" s="6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>
      <c r="A1274" s="6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>
      <c r="A1275" s="6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>
      <c r="A1276" s="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>
      <c r="A1277" s="6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>
      <c r="A1278" s="6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>
      <c r="A1279" s="6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>
      <c r="A1280" s="6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>
      <c r="A1281" s="6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>
      <c r="A1282" s="6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>
      <c r="A1283" s="6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>
      <c r="A1284" s="6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>
      <c r="A1285" s="6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5" hidden="1">
      <c r="A1286" s="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>
      <c r="A1287" s="6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>
      <c r="A1288" s="6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>
      <c r="A1289" s="6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>
      <c r="A1290" s="6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>
      <c r="A1291" s="6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>
      <c r="A1292" s="6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>
      <c r="A1293" s="6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>
      <c r="A1294" s="6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>
      <c r="A1295" s="6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>
      <c r="A1296" s="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>
      <c r="A1297" s="6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>
      <c r="A1298" s="6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>
      <c r="A1299" s="6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>
      <c r="A1300" s="6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>
      <c r="A1301" s="6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>
      <c r="A1302" s="6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>
      <c r="A1303" s="6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>
      <c r="A1304" s="6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>
      <c r="A1305" s="6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>
      <c r="A1306" s="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>
      <c r="A1307" s="6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>
      <c r="A1308" s="6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>
      <c r="A1309" s="6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>
      <c r="A1310" s="6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>
      <c r="A1311" s="6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>
      <c r="A1312" s="6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>
      <c r="A1313" s="6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>
      <c r="A1314" s="6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>
      <c r="A1315" s="6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>
      <c r="A1316" s="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>
      <c r="A1317" s="6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>
      <c r="A1318" s="6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>
      <c r="A1319" s="6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>
      <c r="A1320" s="6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>
      <c r="A1321" s="6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>
      <c r="A1322" s="6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>
      <c r="A1323" s="6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>
      <c r="A1324" s="6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>
      <c r="A1325" s="6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>
      <c r="A1326" s="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>
      <c r="A1327" s="6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>
      <c r="A1328" s="6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>
      <c r="A1329" s="6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>
      <c r="A1330" s="6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>
      <c r="A1331" s="6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>
      <c r="A1332" s="6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>
      <c r="A1333" s="6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>
      <c r="A1334" s="6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>
      <c r="A1335" s="6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>
      <c r="A1336" s="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>
      <c r="A1337" s="6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>
      <c r="A1338" s="6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>
      <c r="A1339" s="6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>
      <c r="A1340" s="6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>
      <c r="A1341" s="6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>
      <c r="A1342" s="6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>
      <c r="A1343" s="6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>
      <c r="A1344" s="6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>
      <c r="A1345" s="6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5" hidden="1">
      <c r="A1346" s="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>
      <c r="A1347" s="6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>
      <c r="A1348" s="6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>
      <c r="A1349" s="6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>
      <c r="A1350" s="6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>
      <c r="A1351" s="6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>
      <c r="A1352" s="6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>
      <c r="A1353" s="6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>
      <c r="A1354" s="6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>
      <c r="A1355" s="6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>
      <c r="A1356" s="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>
      <c r="A1357" s="6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>
      <c r="A1358" s="6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>
      <c r="A1359" s="6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>
      <c r="A1360" s="6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5" hidden="1">
      <c r="A1361" s="6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>
      <c r="A1362" s="6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>
      <c r="A1363" s="6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>
      <c r="A1364" s="6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>
      <c r="A1365" s="6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>
      <c r="A1366" s="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>
      <c r="A1367" s="6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>
      <c r="A1368" s="6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>
      <c r="A1369" s="6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>
      <c r="A1370" s="6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>
      <c r="A1371" s="6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>
      <c r="A1372" s="6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>
      <c r="A1373" s="6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>
      <c r="A1374" s="6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>
      <c r="A1375" s="6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5" hidden="1">
      <c r="A1376" s="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>
      <c r="A1377" s="6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>
      <c r="A1378" s="6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>
      <c r="A1379" s="6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>
      <c r="A1380" s="6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>
      <c r="A1381" s="6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>
      <c r="A1382" s="6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>
      <c r="A1383" s="6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>
      <c r="A1384" s="6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>
      <c r="A1385" s="6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>
      <c r="A1386" s="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>
      <c r="A1387" s="6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>
      <c r="A1388" s="6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>
      <c r="A1389" s="6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>
      <c r="A1390" s="6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>
      <c r="A1391" s="6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>
      <c r="A1392" s="6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>
      <c r="A1393" s="6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>
      <c r="A1394" s="6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>
      <c r="A1395" s="6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>
      <c r="A1396" s="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>
      <c r="A1397" s="6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>
      <c r="A1398" s="6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>
      <c r="A1399" s="6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>
      <c r="A1400" s="6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>
      <c r="A1401" s="6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>
      <c r="A1402" s="6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>
      <c r="A1403" s="6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>
      <c r="A1404" s="6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>
      <c r="A1405" s="6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>
      <c r="A1406" s="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>
      <c r="A1407" s="6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>
      <c r="A1408" s="6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>
      <c r="A1409" s="6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>
      <c r="A1410" s="6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>
      <c r="A1411" s="6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>
      <c r="A1412" s="6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>
      <c r="A1413" s="6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>
      <c r="A1414" s="6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>
      <c r="A1415" s="6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>
      <c r="A1416" s="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>
      <c r="A1417" s="6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>
      <c r="A1418" s="6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>
      <c r="A1419" s="6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>
      <c r="A1420" s="6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>
      <c r="A1421" s="6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>
      <c r="A1422" s="6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>
      <c r="A1423" s="6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>
      <c r="A1424" s="6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>
      <c r="A1425" s="6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>
      <c r="A1426" s="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>
      <c r="A1427" s="6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>
      <c r="A1428" s="6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>
      <c r="A1429" s="6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5" hidden="1">
      <c r="A1430" s="6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>
      <c r="A1431" s="6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>
      <c r="A1432" s="6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>
      <c r="A1433" s="6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>
      <c r="A1434" s="6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>
      <c r="A1435" s="6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>
      <c r="A1436" s="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>
      <c r="A1437" s="6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>
      <c r="A1438" s="6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>
      <c r="A1439" s="6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>
      <c r="A1440" s="6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>
      <c r="A1441" s="6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>
      <c r="A1442" s="6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>
      <c r="A1443" s="6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5" hidden="1">
      <c r="A1444" s="6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>
      <c r="A1445" s="6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>
      <c r="A1446" s="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>
      <c r="A1447" s="6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>
      <c r="A1448" s="6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>
      <c r="A1449" s="6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>
      <c r="A1450" s="6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>
      <c r="A1451" s="6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>
      <c r="A1452" s="6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>
      <c r="A1453" s="6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>
      <c r="A1454" s="6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>
      <c r="A1455" s="6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>
      <c r="A1456" s="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>
      <c r="A1457" s="6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>
      <c r="A1458" s="6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>
      <c r="A1459" s="6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>
      <c r="A1460" s="6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>
      <c r="A1461" s="6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>
      <c r="A1462" s="6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>
      <c r="A1463" s="6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>
      <c r="A1464" s="6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>
      <c r="A1465" s="6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>
      <c r="A1466" s="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>
      <c r="A1467" s="6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>
      <c r="A1468" s="6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>
      <c r="A1469" s="6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>
      <c r="A1470" s="6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>
      <c r="A1471" s="6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>
      <c r="A1472" s="6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>
      <c r="A1473" s="6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>
      <c r="A1474" s="6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>
      <c r="A1475" s="6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>
      <c r="A1476" s="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>
      <c r="A1477" s="6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>
      <c r="A1478" s="6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>
      <c r="A1479" s="6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>
      <c r="A1480" s="6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>
      <c r="A1481" s="6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>
      <c r="A1482" s="6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5" hidden="1">
      <c r="A1483" s="6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>
      <c r="A1484" s="6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>
      <c r="A1485" s="6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>
      <c r="A1486" s="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>
      <c r="A1487" s="6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>
      <c r="A1488" s="6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>
      <c r="A1489" s="6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>
      <c r="A1490" s="6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>
      <c r="A1491" s="6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>
      <c r="A1492" s="6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>
      <c r="A1493" s="6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>
      <c r="A1494" s="6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>
      <c r="A1495" s="6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>
      <c r="A1496" s="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>
      <c r="A1497" s="6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>
      <c r="A1498" s="6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>
      <c r="A1499" s="6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>
      <c r="A1500" s="6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>
      <c r="A1501" s="6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>
      <c r="A1502" s="6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>
      <c r="A1503" s="6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>
      <c r="A1504" s="6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>
      <c r="A1505" s="6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>
      <c r="A1506" s="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>
      <c r="A1507" s="6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>
      <c r="A1508" s="6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>
      <c r="A1509" s="6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>
      <c r="A1510" s="6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>
      <c r="A1511" s="6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>
      <c r="A1512" s="6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>
      <c r="A1513" s="6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>
      <c r="A1514" s="6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>
      <c r="A1515" s="6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>
      <c r="A1516" s="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>
      <c r="A1517" s="6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>
      <c r="A1518" s="6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>
      <c r="A1519" s="6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>
      <c r="A1520" s="6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>
      <c r="A1521" s="6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>
      <c r="A1522" s="6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>
      <c r="A1523" s="6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>
      <c r="A1524" s="6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>
      <c r="A1525" s="6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>
      <c r="A1526" s="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>
      <c r="A1527" s="6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>
      <c r="A1528" s="6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>
      <c r="A1529" s="6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>
      <c r="A1530" s="6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>
      <c r="A1531" s="6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>
      <c r="A1532" s="6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>
      <c r="A1533" s="6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>
      <c r="A1534" s="6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>
      <c r="A1535" s="6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5" hidden="1">
      <c r="A1536" s="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>
      <c r="A1537" s="6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>
      <c r="A1538" s="6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>
      <c r="A1539" s="6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>
      <c r="A1540" s="6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>
      <c r="A1541" s="6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>
      <c r="A1542" s="6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>
      <c r="A1543" s="6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>
      <c r="A1544" s="6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>
      <c r="A1545" s="6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>
      <c r="A1546" s="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>
      <c r="A1547" s="6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>
      <c r="A1548" s="6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>
      <c r="A1549" s="6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>
      <c r="A1550" s="6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>
      <c r="A1551" s="6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>
      <c r="A1552" s="6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>
      <c r="A1553" s="6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>
      <c r="A1554" s="6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>
      <c r="A1555" s="6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>
      <c r="A1556" s="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>
      <c r="A1557" s="6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>
      <c r="A1558" s="6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>
      <c r="A1559" s="6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>
      <c r="A1560" s="6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>
      <c r="A1561" s="6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>
      <c r="A1562" s="6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>
      <c r="A1563" s="6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>
      <c r="A1564" s="6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>
      <c r="A1565" s="6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>
      <c r="A1566" s="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>
      <c r="A1567" s="6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>
      <c r="A1568" s="6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>
      <c r="A1569" s="6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>
      <c r="A1570" s="6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>
      <c r="A1571" s="6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>
      <c r="A1572" s="6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>
      <c r="A1573" s="6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>
      <c r="A1574" s="6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>
      <c r="A1575" s="6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>
      <c r="A1576" s="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>
      <c r="A1577" s="6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>
      <c r="A1578" s="6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>
      <c r="A1579" s="6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>
      <c r="A1580" s="6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>
      <c r="A1581" s="6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>
      <c r="A1582" s="6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>
      <c r="A1583" s="6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>
      <c r="A1584" s="6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>
      <c r="A1585" s="6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>
      <c r="A1586" s="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>
      <c r="A1587" s="6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>
      <c r="A1588" s="6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>
      <c r="A1589" s="6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>
      <c r="A1590" s="6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>
      <c r="A1591" s="6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>
      <c r="A1592" s="6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>
      <c r="A1593" s="6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>
      <c r="A1594" s="6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>
      <c r="A1595" s="6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>
      <c r="A1596" s="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>
      <c r="A1597" s="6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>
      <c r="A1598" s="6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>
      <c r="A1599" s="6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>
      <c r="A1600" s="6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>
      <c r="A1601" s="6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>
      <c r="A1602" s="6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>
      <c r="A1603" s="6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>
      <c r="A1604" s="6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>
      <c r="A1605" s="6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>
      <c r="A1606" s="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>
      <c r="A1607" s="6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>
      <c r="A1608" s="6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>
      <c r="A1609" s="6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>
      <c r="A1610" s="6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>
      <c r="A1611" s="6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>
      <c r="A1612" s="6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>
      <c r="A1613" s="6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>
      <c r="A1614" s="6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>
      <c r="A1615" s="6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>
      <c r="A1616" s="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>
      <c r="A1617" s="6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>
      <c r="A1618" s="6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>
      <c r="A1619" s="6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>
      <c r="A1620" s="6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>
      <c r="A1621" s="6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>
      <c r="A1622" s="6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>
      <c r="A1623" s="6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>
      <c r="A1624" s="6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>
      <c r="A1625" s="6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>
      <c r="A1626" s="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>
      <c r="A1627" s="6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>
      <c r="A1628" s="6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>
      <c r="A1629" s="6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>
      <c r="A1630" s="6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>
      <c r="A1631" s="6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>
      <c r="A1632" s="6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>
      <c r="A1633" s="6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>
      <c r="A1634" s="6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>
      <c r="A1635" s="6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>
      <c r="A1636" s="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>
      <c r="A1637" s="6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>
      <c r="A1638" s="6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>
      <c r="A1639" s="6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>
      <c r="A1640" s="6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>
      <c r="A1641" s="6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>
      <c r="A1642" s="6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>
      <c r="A1643" s="6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>
      <c r="A1644" s="6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>
      <c r="A1645" s="6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>
      <c r="A1646" s="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>
      <c r="A1647" s="6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>
      <c r="A1648" s="6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>
      <c r="A1649" s="6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>
      <c r="A1650" s="6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>
      <c r="A1651" s="6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>
      <c r="A1652" s="6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5" hidden="1">
      <c r="A1653" s="6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>
      <c r="A1654" s="6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>
      <c r="A1655" s="6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5" hidden="1">
      <c r="A1656" s="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>
      <c r="A1657" s="6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>
      <c r="A1658" s="6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>
      <c r="A1659" s="6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>
      <c r="A1660" s="6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>
      <c r="A1661" s="6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>
      <c r="A1662" s="6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>
      <c r="A1663" s="6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>
      <c r="A1664" s="6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>
      <c r="A1665" s="6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>
      <c r="A1666" s="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>
      <c r="A1667" s="6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>
      <c r="A1668" s="6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>
      <c r="A1669" s="6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>
      <c r="A1670" s="6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>
      <c r="A1671" s="6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>
      <c r="A1672" s="6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>
      <c r="A1673" s="6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>
      <c r="A1674" s="6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>
      <c r="A1675" s="6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>
      <c r="A1676" s="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>
      <c r="A1677" s="6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>
      <c r="A1678" s="6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>
      <c r="A1679" s="6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>
      <c r="A1680" s="6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>
      <c r="A1681" s="6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>
      <c r="A1682" s="6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>
      <c r="A1683" s="6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>
      <c r="A1684" s="6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>
      <c r="A1685" s="6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>
      <c r="A1686" s="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>
      <c r="A1687" s="6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>
      <c r="A1688" s="6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>
      <c r="A1689" s="6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>
      <c r="A1690" s="6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>
      <c r="A1691" s="6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>
      <c r="A1692" s="6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>
      <c r="A1693" s="6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>
      <c r="A1694" s="6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>
      <c r="A1695" s="6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>
      <c r="A1696" s="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>
      <c r="A1697" s="6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>
      <c r="A1698" s="6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>
      <c r="A1699" s="6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>
      <c r="A1700" s="6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>
      <c r="A1701" s="6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>
      <c r="A1702" s="6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>
      <c r="A1703" s="6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>
      <c r="A1704" s="6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>
      <c r="A1705" s="6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>
      <c r="A1706" s="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>
      <c r="A1707" s="6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>
      <c r="A1708" s="6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>
      <c r="A1709" s="6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>
      <c r="A1710" s="6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>
      <c r="A1711" s="6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>
      <c r="A1712" s="6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>
      <c r="A1713" s="6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>
      <c r="A1714" s="6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>
      <c r="A1715" s="6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>
      <c r="A1716" s="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>
      <c r="A1717" s="6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>
      <c r="A1718" s="6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>
      <c r="A1719" s="6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>
      <c r="A1720" s="6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>
      <c r="A1721" s="6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5" hidden="1">
      <c r="A1722" s="6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>
      <c r="A1723" s="6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>
      <c r="A1724" s="6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>
      <c r="A1725" s="6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>
      <c r="A1726" s="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>
      <c r="A1727" s="6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>
      <c r="A1728" s="6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>
      <c r="A1729" s="6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>
      <c r="A1730" s="6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>
      <c r="A1731" s="6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>
      <c r="A1732" s="6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>
      <c r="A1733" s="6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>
      <c r="A1734" s="6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>
      <c r="A1735" s="6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>
      <c r="A1736" s="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>
      <c r="A1737" s="6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>
      <c r="A1738" s="6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>
      <c r="A1739" s="6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>
      <c r="A1740" s="6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>
      <c r="A1741" s="6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>
      <c r="A1742" s="6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>
      <c r="A1743" s="6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>
      <c r="A1744" s="6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>
      <c r="A1745" s="6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>
      <c r="A1746" s="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>
      <c r="A1747" s="6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>
      <c r="A1748" s="6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>
      <c r="A1749" s="6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>
      <c r="A1750" s="6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>
      <c r="A1751" s="6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>
      <c r="A1752" s="6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>
      <c r="A1753" s="6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>
      <c r="A1754" s="6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>
      <c r="A1755" s="6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>
      <c r="A1756" s="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>
      <c r="A1757" s="6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>
      <c r="A1758" s="6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>
      <c r="A1759" s="6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>
      <c r="A1760" s="6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>
      <c r="A1761" s="6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>
      <c r="A1762" s="6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>
      <c r="A1763" s="6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>
      <c r="A1764" s="6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>
      <c r="A1765" s="6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>
      <c r="A1766" s="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>
      <c r="A1767" s="6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>
      <c r="A1768" s="6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>
      <c r="A1769" s="6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>
      <c r="A1770" s="6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>
      <c r="A1771" s="6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>
      <c r="A1772" s="6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>
      <c r="A1773" s="6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>
      <c r="A1774" s="6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>
      <c r="A1775" s="6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>
      <c r="A1776" s="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>
      <c r="A1777" s="6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>
      <c r="A1778" s="6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>
      <c r="A1779" s="6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>
      <c r="A1780" s="6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>
      <c r="A1781" s="6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>
      <c r="A1782" s="6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>
      <c r="A1783" s="6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>
      <c r="A1784" s="6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>
      <c r="A1785" s="6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>
      <c r="A1786" s="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>
      <c r="A1787" s="6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>
      <c r="A1788" s="6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>
      <c r="A1789" s="6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>
      <c r="A1790" s="6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>
      <c r="A1791" s="6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>
      <c r="A1792" s="6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>
      <c r="A1793" s="6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>
      <c r="A1794" s="6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>
      <c r="A1795" s="6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>
      <c r="A1796" s="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>
      <c r="A1797" s="6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>
      <c r="A1798" s="6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>
      <c r="A1799" s="6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>
      <c r="A1800" s="6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>
      <c r="A1801" s="6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>
      <c r="A1802" s="6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>
      <c r="A1803" s="6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>
      <c r="A1804" s="6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>
      <c r="A1805" s="6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>
      <c r="A1806" s="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>
      <c r="A1807" s="6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>
      <c r="A1808" s="6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>
      <c r="A1809" s="6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>
      <c r="A1810" s="6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>
      <c r="A1811" s="6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>
      <c r="A1812" s="6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>
      <c r="A1813" s="6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>
      <c r="A1814" s="6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>
      <c r="A1815" s="6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>
      <c r="A1816" s="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>
      <c r="A1817" s="6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>
      <c r="A1818" s="6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>
      <c r="A1819" s="6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>
      <c r="A1820" s="6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>
      <c r="A1821" s="6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>
      <c r="A1822" s="6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>
      <c r="A1823" s="6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>
      <c r="A1824" s="6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>
      <c r="A1825" s="6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>
      <c r="A1826" s="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>
      <c r="A1827" s="6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>
      <c r="A1828" s="6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>
      <c r="A1829" s="6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>
      <c r="A1830" s="6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>
      <c r="A1831" s="6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>
      <c r="A1832" s="6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>
      <c r="A1833" s="6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>
      <c r="A1834" s="6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>
      <c r="A1835" s="6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>
      <c r="A1836" s="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>
      <c r="A1837" s="6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>
      <c r="A1838" s="6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>
      <c r="A1839" s="6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>
      <c r="A1840" s="6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>
      <c r="A1841" s="6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>
      <c r="A1842" s="6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>
      <c r="A1843" s="6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>
      <c r="A1844" s="6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>
      <c r="A1845" s="6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>
      <c r="A1846" s="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>
      <c r="A1847" s="6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>
      <c r="A1848" s="6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>
      <c r="A1849" s="6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>
      <c r="A1850" s="6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>
      <c r="A1851" s="6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>
      <c r="A1852" s="6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>
      <c r="A1853" s="6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>
      <c r="A1854" s="6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>
      <c r="A1855" s="6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>
      <c r="A1856" s="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>
      <c r="A1857" s="6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>
      <c r="A1858" s="6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>
      <c r="A1859" s="6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>
      <c r="A1860" s="6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>
      <c r="A1861" s="6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>
      <c r="A1862" s="6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>
      <c r="A1863" s="6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>
      <c r="A1864" s="6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>
      <c r="A1865" s="6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>
      <c r="A1866" s="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>
      <c r="A1867" s="6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>
      <c r="A1868" s="6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>
      <c r="A1869" s="6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>
      <c r="A1870" s="6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>
      <c r="A1871" s="6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>
      <c r="A1872" s="6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>
      <c r="A1873" s="6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>
      <c r="A1874" s="6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>
      <c r="A1875" s="6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>
      <c r="A1876" s="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>
      <c r="A1877" s="6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>
      <c r="A1878" s="6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>
      <c r="A1879" s="6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>
      <c r="A1880" s="6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>
      <c r="A1881" s="6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>
      <c r="A1882" s="6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>
      <c r="A1883" s="6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>
      <c r="A1884" s="6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>
      <c r="A1885" s="6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>
      <c r="A1886" s="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>
      <c r="A1887" s="6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>
      <c r="A1888" s="6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>
      <c r="A1889" s="6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>
      <c r="A1890" s="6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>
      <c r="A1891" s="6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>
      <c r="A1892" s="6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>
      <c r="A1893" s="6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>
      <c r="A1894" s="6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>
      <c r="A1895" s="6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>
      <c r="A1896" s="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>
      <c r="A1897" s="6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>
      <c r="A1898" s="6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>
      <c r="A1899" s="6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>
      <c r="A1900" s="6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>
      <c r="A1901" s="6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>
      <c r="A1902" s="6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>
      <c r="A1903" s="6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>
      <c r="A1904" s="6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>
      <c r="A1905" s="6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>
      <c r="A1906" s="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>
      <c r="A1907" s="6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>
      <c r="A1908" s="6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>
      <c r="A1909" s="6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>
      <c r="A1910" s="6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>
      <c r="A1911" s="6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>
      <c r="A1912" s="6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>
      <c r="A1913" s="6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>
      <c r="A1914" s="6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>
      <c r="A1915" s="6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>
      <c r="A1916" s="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>
      <c r="A1917" s="6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>
      <c r="A1918" s="6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>
      <c r="A1919" s="6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>
      <c r="A1920" s="6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>
      <c r="A1921" s="6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>
      <c r="A1922" s="6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>
      <c r="A1923" s="6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>
      <c r="A1924" s="6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>
      <c r="A1925" s="6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>
      <c r="A1926" s="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>
      <c r="A1927" s="6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>
      <c r="A1928" s="6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>
      <c r="A1929" s="6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>
      <c r="A1930" s="6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>
      <c r="A1931" s="6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>
      <c r="A1932" s="6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>
      <c r="A1933" s="6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>
      <c r="A1934" s="6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>
      <c r="A1935" s="6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>
      <c r="A1936" s="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>
      <c r="A1937" s="6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>
      <c r="A1938" s="6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>
      <c r="A1939" s="6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>
      <c r="A1940" s="6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>
      <c r="A1941" s="6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>
      <c r="A1942" s="6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>
      <c r="A1943" s="6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>
      <c r="A1944" s="6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>
      <c r="A1945" s="6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>
      <c r="A1946" s="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>
      <c r="A1947" s="6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>
      <c r="A1948" s="6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>
      <c r="A1949" s="6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>
      <c r="A1950" s="6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>
      <c r="A1951" s="6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>
      <c r="A1952" s="6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>
      <c r="A1953" s="6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>
      <c r="A1954" s="6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>
      <c r="A1955" s="6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>
      <c r="A1956" s="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>
      <c r="A1957" s="6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>
      <c r="A1958" s="6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>
      <c r="A1959" s="6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>
      <c r="A1960" s="6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>
      <c r="A1961" s="6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>
      <c r="A1962" s="6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>
      <c r="A1963" s="6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>
      <c r="A1964" s="6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>
      <c r="A1965" s="6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>
      <c r="A1966" s="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>
      <c r="A1967" s="6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>
      <c r="A1968" s="6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>
      <c r="A1969" s="6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>
      <c r="A1970" s="6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>
      <c r="A1971" s="6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>
      <c r="A1972" s="6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>
      <c r="A1973" s="6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>
      <c r="A1974" s="6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>
      <c r="A1975" s="6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>
      <c r="A1976" s="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>
      <c r="A1977" s="6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>
      <c r="A1978" s="6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>
      <c r="A1979" s="6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>
      <c r="A1980" s="6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>
      <c r="A1981" s="6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>
      <c r="A1982" s="6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>
      <c r="A1983" s="6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>
      <c r="A1984" s="6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>
      <c r="A1985" s="6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>
      <c r="A1986" s="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>
      <c r="A1987" s="6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>
      <c r="A1988" s="6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>
      <c r="A1989" s="6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>
      <c r="A1990" s="6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>
      <c r="A1991" s="6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>
      <c r="A1992" s="6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>
      <c r="A1993" s="6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>
      <c r="A1994" s="6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>
      <c r="A1995" s="6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>
      <c r="A1996" s="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>
      <c r="A1997" s="6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>
      <c r="A1998" s="6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>
      <c r="A1999" s="6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>
      <c r="A2000" s="6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>
      <c r="A2001" s="6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>
      <c r="A2002" s="6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>
      <c r="A2003" s="6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>
      <c r="A2004" s="6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>
      <c r="A2005" s="6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>
      <c r="A2006" s="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>
      <c r="A2007" s="6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>
      <c r="A2008" s="6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>
      <c r="A2009" s="6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>
      <c r="A2010" s="6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>
      <c r="A2011" s="6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>
      <c r="A2012" s="6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>
      <c r="A2013" s="6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>
      <c r="A2014" s="6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>
      <c r="A2015" s="6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>
      <c r="A2016" s="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>
      <c r="A2017" s="6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>
      <c r="A2018" s="6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>
      <c r="A2019" s="6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>
      <c r="A2020" s="6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>
      <c r="A2021" s="6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>
      <c r="A2022" s="6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>
      <c r="A2023" s="6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>
      <c r="A2024" s="6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>
      <c r="A2025" s="6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>
      <c r="A2026" s="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>
      <c r="A2027" s="6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>
      <c r="A2028" s="6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>
      <c r="A2029" s="6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>
      <c r="A2030" s="6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>
      <c r="A2031" s="6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>
      <c r="A2032" s="6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>
      <c r="A2033" s="6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5" hidden="1">
      <c r="A2034" s="6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>
      <c r="A2035" s="6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>
      <c r="A2036" s="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>
      <c r="A2037" s="6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>
      <c r="A2038" s="6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>
      <c r="A2039" s="6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>
      <c r="A2040" s="6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>
      <c r="A2041" s="6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>
      <c r="A2042" s="6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>
      <c r="A2043" s="6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>
      <c r="A2044" s="6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>
      <c r="A2045" s="6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>
      <c r="A2046" s="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>
      <c r="A2047" s="6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>
      <c r="A2048" s="6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>
      <c r="A2049" s="6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>
      <c r="A2050" s="6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>
      <c r="A2051" s="6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>
      <c r="A2052" s="6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>
      <c r="A2053" s="6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>
      <c r="A2054" s="6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>
      <c r="A2055" s="6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>
      <c r="A2056" s="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>
      <c r="A2057" s="6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>
      <c r="A2058" s="6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>
      <c r="A2059" s="6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>
      <c r="A2060" s="6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>
      <c r="A2061" s="6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>
      <c r="A2062" s="6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>
      <c r="A2063" s="6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>
      <c r="A2064" s="6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>
      <c r="A2065" s="6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>
      <c r="A2066" s="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>
      <c r="A2067" s="6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>
      <c r="A2068" s="6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>
      <c r="A2069" s="6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>
      <c r="A2070" s="6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>
      <c r="A2071" s="6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>
      <c r="A2072" s="6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>
      <c r="A2073" s="6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>
      <c r="A2074" s="6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>
      <c r="A2075" s="6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>
      <c r="A2076" s="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>
      <c r="A2077" s="6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>
      <c r="A2078" s="6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>
      <c r="A2079" s="6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>
      <c r="A2080" s="6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>
      <c r="A2081" s="6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>
      <c r="A2082" s="6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>
      <c r="A2083" s="6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>
      <c r="A2084" s="6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>
      <c r="A2085" s="6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>
      <c r="A2086" s="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>
      <c r="A2087" s="6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>
      <c r="A2088" s="6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>
      <c r="A2089" s="6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>
      <c r="A2090" s="6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>
      <c r="A2091" s="6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>
      <c r="A2092" s="6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>
      <c r="A2093" s="6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>
      <c r="A2094" s="6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>
      <c r="A2095" s="6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>
      <c r="A2096" s="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>
      <c r="A2097" s="6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>
      <c r="A2098" s="6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>
      <c r="A2099" s="6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>
      <c r="A2100" s="6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>
      <c r="A2101" s="6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>
      <c r="A2102" s="6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>
      <c r="A2103" s="6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>
      <c r="A2104" s="6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>
      <c r="A2105" s="6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>
      <c r="A2106" s="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>
      <c r="A2107" s="6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>
      <c r="A2108" s="6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>
      <c r="A2109" s="6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>
      <c r="A2110" s="6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>
      <c r="A2111" s="6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>
      <c r="A2112" s="6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>
      <c r="A2113" s="6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>
      <c r="A2114" s="6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>
      <c r="A2115" s="6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>
      <c r="A2116" s="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>
      <c r="A2117" s="6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>
      <c r="A2118" s="6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>
      <c r="A2119" s="6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>
      <c r="A2120" s="6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>
      <c r="A2121" s="6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>
      <c r="A2122" s="6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>
      <c r="A2123" s="6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>
      <c r="A2124" s="6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>
      <c r="A2125" s="6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>
      <c r="A2126" s="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>
      <c r="A2127" s="6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>
      <c r="A2128" s="6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>
      <c r="A2129" s="6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>
      <c r="A2130" s="6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>
      <c r="A2131" s="6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>
      <c r="A2132" s="6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>
      <c r="A2133" s="6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>
      <c r="A2134" s="6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>
      <c r="A2135" s="6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>
      <c r="A2136" s="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>
      <c r="A2137" s="6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>
      <c r="A2138" s="6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>
      <c r="A2139" s="6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>
      <c r="A2140" s="6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>
      <c r="A2141" s="6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>
      <c r="A2142" s="6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>
      <c r="A2143" s="6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>
      <c r="A2144" s="6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>
      <c r="A2145" s="6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>
      <c r="A2146" s="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5" hidden="1">
      <c r="A2147" s="6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>
      <c r="A2148" s="6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>
      <c r="A2149" s="6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>
      <c r="A2150" s="6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>
      <c r="A2151" s="6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>
      <c r="A2152" s="6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5" hidden="1">
      <c r="A2153" s="6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>
      <c r="A2154" s="6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>
      <c r="A2155" s="6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>
      <c r="A2156" s="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>
      <c r="A2157" s="6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>
      <c r="A2158" s="6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>
      <c r="A2159" s="6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>
      <c r="A2160" s="6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>
      <c r="A2161" s="6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>
      <c r="A2162" s="6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>
      <c r="A2163" s="6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>
      <c r="A2164" s="6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>
      <c r="A2165" s="6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>
      <c r="A2166" s="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>
      <c r="A2167" s="6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>
      <c r="A2168" s="6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>
      <c r="A2169" s="6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>
      <c r="A2170" s="6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>
      <c r="A2171" s="6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>
      <c r="A2172" s="6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>
      <c r="A2173" s="6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>
      <c r="A2174" s="6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>
      <c r="A2175" s="6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>
      <c r="A2176" s="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5" hidden="1">
      <c r="A2177" s="6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>
      <c r="A2178" s="6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>
      <c r="A2179" s="6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>
      <c r="A2180" s="6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>
      <c r="A2181" s="6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>
      <c r="A2182" s="6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>
      <c r="A2183" s="6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>
      <c r="A2184" s="6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>
      <c r="A2185" s="6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>
      <c r="A2186" s="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>
      <c r="A2187" s="6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>
      <c r="A2188" s="6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>
      <c r="A2189" s="6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>
      <c r="A2190" s="6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>
      <c r="A2191" s="6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>
      <c r="A2192" s="6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>
      <c r="A2193" s="6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>
      <c r="A2194" s="6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>
      <c r="A2195" s="6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>
      <c r="A2196" s="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>
      <c r="A2197" s="6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>
      <c r="A2198" s="6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>
      <c r="A2199" s="6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>
      <c r="A2200" s="6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>
      <c r="A2201" s="6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>
      <c r="A2202" s="6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>
      <c r="A2203" s="6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>
      <c r="A2204" s="6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>
      <c r="A2205" s="6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>
      <c r="A2206" s="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>
      <c r="A2207" s="6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>
      <c r="A2208" s="6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>
      <c r="A2209" s="6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>
      <c r="A2210" s="6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>
      <c r="A2211" s="6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>
      <c r="A2212" s="6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>
      <c r="A2213" s="6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>
      <c r="A2214" s="6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>
      <c r="A2215" s="6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>
      <c r="A2216" s="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>
      <c r="A2217" s="6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>
      <c r="A2218" s="6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>
      <c r="A2219" s="6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>
      <c r="A2220" s="6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>
      <c r="A2221" s="6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>
      <c r="A2222" s="6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>
      <c r="A2223" s="6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>
      <c r="A2224" s="6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>
      <c r="A2225" s="6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>
      <c r="A2226" s="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5" hidden="1">
      <c r="A2227" s="6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>
      <c r="A2228" s="6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5" hidden="1">
      <c r="A2229" s="6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>
      <c r="A2230" s="6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>
      <c r="A2231" s="6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>
      <c r="A2232" s="6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>
      <c r="A2233" s="6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>
      <c r="A2234" s="6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>
      <c r="A2235" s="6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>
      <c r="A2236" s="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>
      <c r="A2237" s="6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>
      <c r="A2238" s="6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>
      <c r="A2239" s="6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>
      <c r="A2240" s="6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>
      <c r="A2241" s="6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>
      <c r="A2242" s="6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>
      <c r="A2243" s="6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>
      <c r="A2244" s="6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>
      <c r="A2245" s="6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>
      <c r="A2246" s="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>
      <c r="A2247" s="6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>
      <c r="A2248" s="6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>
      <c r="A2249" s="6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>
      <c r="A2250" s="6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>
      <c r="A2251" s="6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>
      <c r="A2252" s="6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>
      <c r="A2253" s="6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>
      <c r="A2254" s="6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>
      <c r="A2255" s="6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>
      <c r="A2256" s="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>
      <c r="A2257" s="6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>
      <c r="A2258" s="6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>
      <c r="A2259" s="6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>
      <c r="A2260" s="6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>
      <c r="A2261" s="6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5" hidden="1">
      <c r="A2262" s="6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>
      <c r="A2263" s="6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>
      <c r="A2264" s="6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>
      <c r="A2265" s="6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>
      <c r="A2266" s="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>
      <c r="A2267" s="6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>
      <c r="A2268" s="6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>
      <c r="A2269" s="6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>
      <c r="A2270" s="6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>
      <c r="A2271" s="6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>
      <c r="A2272" s="6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>
      <c r="A2273" s="6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>
      <c r="A2274" s="6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>
      <c r="A2275" s="6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>
      <c r="A2276" s="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>
      <c r="A2277" s="6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>
      <c r="A2278" s="6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>
      <c r="A2279" s="6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>
      <c r="A2280" s="6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>
      <c r="A2281" s="6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>
      <c r="A2282" s="6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>
      <c r="A2283" s="6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>
      <c r="A2284" s="6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>
      <c r="A2285" s="6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>
      <c r="A2286" s="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>
      <c r="A2287" s="6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>
      <c r="A2288" s="6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>
      <c r="A2289" s="6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5" hidden="1">
      <c r="A2290" s="6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>
      <c r="A2291" s="6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>
      <c r="A2292" s="6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>
      <c r="A2293" s="6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5" hidden="1">
      <c r="A2294" s="6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>
      <c r="A2295" s="6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>
      <c r="A2296" s="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>
      <c r="A2297" s="6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>
      <c r="A2298" s="6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>
      <c r="A2299" s="6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>
      <c r="A2300" s="6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>
      <c r="A2301" s="6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>
      <c r="A2302" s="6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>
      <c r="A2303" s="6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>
      <c r="A2304" s="6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>
      <c r="A2305" s="6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>
      <c r="A2306" s="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>
      <c r="A2307" s="6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>
      <c r="A2308" s="6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>
      <c r="A2309" s="6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>
      <c r="A2310" s="6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>
      <c r="A2311" s="6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>
      <c r="A2312" s="6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>
      <c r="A2313" s="6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>
      <c r="A2314" s="6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>
      <c r="A2315" s="6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>
      <c r="A2316" s="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>
      <c r="A2317" s="6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>
      <c r="A2318" s="6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>
      <c r="A2319" s="6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>
      <c r="A2320" s="6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>
      <c r="A2321" s="6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>
      <c r="A2322" s="6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>
      <c r="A2323" s="6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>
      <c r="A2324" s="6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>
      <c r="A2325" s="6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>
      <c r="A2326" s="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>
      <c r="A2327" s="6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>
      <c r="A2328" s="6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>
      <c r="A2329" s="6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>
      <c r="A2330" s="6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>
      <c r="A2331" s="6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>
      <c r="A2332" s="6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>
      <c r="A2333" s="6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>
      <c r="A2334" s="6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>
      <c r="A2335" s="6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>
      <c r="A2336" s="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>
      <c r="A2337" s="6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>
      <c r="A2338" s="6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0" hidden="1">
      <c r="A2339" s="6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>
      <c r="A2340" s="6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>
      <c r="A2341" s="6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>
      <c r="A2342" s="6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>
      <c r="A2343" s="6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>
      <c r="A2344" s="6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>
      <c r="A2345" s="6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>
      <c r="A2346" s="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>
      <c r="A2347" s="6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>
      <c r="A2348" s="6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>
      <c r="A2349" s="6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>
      <c r="A2350" s="6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>
      <c r="A2351" s="6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>
      <c r="A2352" s="6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>
      <c r="A2353" s="6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>
      <c r="A2354" s="6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5" hidden="1">
      <c r="A2355" s="6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>
      <c r="A2356" s="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>
      <c r="A2357" s="6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>
      <c r="A2358" s="6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>
      <c r="A2359" s="6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>
      <c r="A2360" s="6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>
      <c r="A2361" s="6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>
      <c r="A2362" s="6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>
      <c r="A2363" s="6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>
      <c r="A2364" s="6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>
      <c r="A2365" s="6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>
      <c r="A2366" s="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>
      <c r="A2367" s="6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>
      <c r="A2368" s="6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5" hidden="1">
      <c r="A2369" s="6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>
      <c r="A2370" s="6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>
      <c r="A2371" s="6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>
      <c r="A2372" s="6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>
      <c r="A2373" s="6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5" hidden="1">
      <c r="A2374" s="6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>
      <c r="A2375" s="6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>
      <c r="A2376" s="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>
      <c r="A2377" s="6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>
      <c r="A2378" s="6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>
      <c r="A2379" s="6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>
      <c r="A2380" s="6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>
      <c r="A2381" s="6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>
      <c r="A2382" s="6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>
      <c r="A2383" s="6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>
      <c r="A2384" s="6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>
      <c r="A2385" s="6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>
      <c r="A2386" s="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>
      <c r="A2387" s="6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>
      <c r="A2388" s="6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>
      <c r="A2389" s="6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>
      <c r="A2390" s="6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>
      <c r="A2391" s="6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>
      <c r="A2392" s="6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>
      <c r="A2393" s="6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>
      <c r="A2394" s="6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>
      <c r="A2395" s="6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>
      <c r="A2396" s="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>
      <c r="A2397" s="6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>
      <c r="A2398" s="6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>
      <c r="A2399" s="6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>
      <c r="A2400" s="6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>
      <c r="A2401" s="6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>
      <c r="A2402" s="6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>
      <c r="A2403" s="6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>
      <c r="A2404" s="6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>
      <c r="A2405" s="6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>
      <c r="A2406" s="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>
      <c r="A2407" s="6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>
      <c r="A2408" s="6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>
      <c r="A2409" s="6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>
      <c r="A2410" s="6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>
      <c r="A2411" s="6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>
      <c r="A2412" s="6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>
      <c r="A2413" s="6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>
      <c r="A2414" s="6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>
      <c r="A2415" s="6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>
      <c r="A2416" s="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>
      <c r="A2417" s="6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>
      <c r="A2418" s="6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>
      <c r="A2419" s="6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>
      <c r="A2420" s="6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>
      <c r="A2421" s="6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>
      <c r="A2422" s="6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>
      <c r="A2423" s="6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>
      <c r="A2424" s="6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>
      <c r="A2425" s="6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>
      <c r="A2426" s="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>
      <c r="A2427" s="6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>
      <c r="A2428" s="6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>
      <c r="A2429" s="6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>
      <c r="A2430" s="6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>
      <c r="A2431" s="6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>
      <c r="A2432" s="6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>
      <c r="A2433" s="6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>
      <c r="A2434" s="6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>
      <c r="A2435" s="6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>
      <c r="A2436" s="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>
      <c r="A2437" s="6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>
      <c r="A2438" s="6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>
      <c r="A2439" s="6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>
      <c r="A2440" s="6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>
      <c r="A2441" s="6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>
      <c r="A2442" s="6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>
      <c r="A2443" s="6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>
      <c r="A2444" s="6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>
      <c r="A2445" s="6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>
      <c r="A2446" s="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>
      <c r="A2447" s="6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>
      <c r="A2448" s="6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>
      <c r="A2449" s="6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>
      <c r="A2450" s="6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>
      <c r="A2451" s="6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>
      <c r="A2452" s="6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>
      <c r="A2453" s="6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>
      <c r="A2454" s="6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>
      <c r="A2455" s="6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>
      <c r="A2456" s="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>
      <c r="A2457" s="6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>
      <c r="A2458" s="6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>
      <c r="A2459" s="6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>
      <c r="A2460" s="6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>
      <c r="A2461" s="6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>
      <c r="A2462" s="6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>
      <c r="A2463" s="6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>
      <c r="A2464" s="6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>
      <c r="A2465" s="6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>
      <c r="A2466" s="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>
      <c r="A2467" s="6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>
      <c r="A2468" s="6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>
      <c r="A2469" s="6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>
      <c r="A2470" s="6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>
      <c r="A2471" s="6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>
      <c r="A2472" s="6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>
      <c r="A2473" s="6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>
      <c r="A2474" s="6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>
      <c r="A2475" s="6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>
      <c r="A2476" s="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>
      <c r="A2477" s="6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>
      <c r="A2478" s="6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>
      <c r="A2479" s="6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>
      <c r="A2480" s="6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>
      <c r="A2481" s="6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>
      <c r="A2482" s="6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>
      <c r="A2483" s="6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>
      <c r="A2484" s="6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>
      <c r="A2485" s="6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>
      <c r="A2486" s="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>
      <c r="A2487" s="6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>
      <c r="A2488" s="6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>
      <c r="A2489" s="6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>
      <c r="A2490" s="6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>
      <c r="A2491" s="6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>
      <c r="A2492" s="6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>
      <c r="A2493" s="6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>
      <c r="A2494" s="6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>
      <c r="A2495" s="6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>
      <c r="A2496" s="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>
      <c r="A2497" s="6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>
      <c r="A2498" s="6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>
      <c r="A2499" s="6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>
      <c r="A2500" s="6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>
      <c r="A2501" s="6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>
      <c r="A2502" s="6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>
      <c r="A2503" s="6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>
      <c r="A2504" s="6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>
      <c r="A2505" s="6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>
      <c r="A2506" s="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>
      <c r="A2507" s="6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>
      <c r="A2508" s="6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>
      <c r="A2509" s="6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>
      <c r="A2510" s="6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>
      <c r="A2511" s="6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>
      <c r="A2512" s="6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>
      <c r="A2513" s="6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>
      <c r="A2514" s="6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>
      <c r="A2515" s="6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>
      <c r="A2516" s="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>
      <c r="A2517" s="6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>
      <c r="A2518" s="6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>
      <c r="A2519" s="6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>
      <c r="A2520" s="6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>
      <c r="A2521" s="6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>
      <c r="A2522" s="6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>
      <c r="A2523" s="6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>
      <c r="A2524" s="6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>
      <c r="A2525" s="6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>
      <c r="A2526" s="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>
      <c r="A2527" s="6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>
      <c r="A2528" s="6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>
      <c r="A2529" s="6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>
      <c r="A2530" s="6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>
      <c r="A2531" s="6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>
      <c r="A2532" s="6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>
      <c r="A2533" s="6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>
      <c r="A2534" s="6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5" hidden="1">
      <c r="A2535" s="6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>
      <c r="A2536" s="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>
      <c r="A2537" s="6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>
      <c r="A2538" s="6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>
      <c r="A2539" s="6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>
      <c r="A2540" s="6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>
      <c r="A2541" s="6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>
      <c r="A2542" s="6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>
      <c r="A2543" s="6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>
      <c r="A2544" s="6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>
      <c r="A2545" s="6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>
      <c r="A2546" s="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>
      <c r="A2547" s="6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>
      <c r="A2548" s="6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>
      <c r="A2549" s="6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>
      <c r="A2550" s="6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>
      <c r="A2551" s="6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>
      <c r="A2552" s="6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>
      <c r="A2553" s="6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>
      <c r="A2554" s="6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>
      <c r="A2555" s="6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>
      <c r="A2556" s="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>
      <c r="A2557" s="6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5" hidden="1">
      <c r="A2558" s="6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>
      <c r="A2559" s="6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>
      <c r="A2560" s="6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>
      <c r="A2561" s="6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>
      <c r="A2562" s="6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>
      <c r="A2563" s="6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>
      <c r="A2564" s="6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>
      <c r="A2565" s="6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>
      <c r="A2566" s="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>
      <c r="A2567" s="6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>
      <c r="A2568" s="6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>
      <c r="A2569" s="6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>
      <c r="A2570" s="6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>
      <c r="A2571" s="6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>
      <c r="A2572" s="6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>
      <c r="A2573" s="6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>
      <c r="A2574" s="6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>
      <c r="A2575" s="6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>
      <c r="A2576" s="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>
      <c r="A2577" s="6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>
      <c r="A2578" s="6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>
      <c r="A2579" s="6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>
      <c r="A2580" s="6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>
      <c r="A2581" s="6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>
      <c r="A2582" s="6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>
      <c r="A2583" s="6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>
      <c r="A2584" s="6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>
      <c r="A2585" s="6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>
      <c r="A2586" s="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>
      <c r="A2587" s="6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>
      <c r="A2588" s="6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>
      <c r="A2589" s="6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>
      <c r="A2590" s="6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>
      <c r="A2591" s="6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>
      <c r="A2592" s="6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>
      <c r="A2593" s="6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>
      <c r="A2594" s="6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>
      <c r="A2595" s="6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>
      <c r="A2596" s="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>
      <c r="A2597" s="6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>
      <c r="A2598" s="6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>
      <c r="A2599" s="6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>
      <c r="A2600" s="6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>
      <c r="A2601" s="6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>
      <c r="A2602" s="6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>
      <c r="A2603" s="6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>
      <c r="A2604" s="6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>
      <c r="A2605" s="6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>
      <c r="A2606" s="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5" hidden="1">
      <c r="A2607" s="6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>
      <c r="A2608" s="6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5" hidden="1">
      <c r="A2609" s="6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>
      <c r="A2610" s="6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>
      <c r="A2611" s="6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>
      <c r="A2612" s="6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>
      <c r="A2613" s="6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>
      <c r="A2614" s="6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>
      <c r="A2615" s="6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>
      <c r="A2616" s="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>
      <c r="A2617" s="6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>
      <c r="A2618" s="6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>
      <c r="A2619" s="6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>
      <c r="A2620" s="6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>
      <c r="A2621" s="6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>
      <c r="A2622" s="6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>
      <c r="A2623" s="6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>
      <c r="A2624" s="6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>
      <c r="A2625" s="6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>
      <c r="A2626" s="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>
      <c r="A2627" s="6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>
      <c r="A2628" s="6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>
      <c r="A2629" s="6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>
      <c r="A2630" s="6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>
      <c r="A2631" s="6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>
      <c r="A2632" s="6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>
      <c r="A2633" s="6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>
      <c r="A2634" s="6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>
      <c r="A2635" s="6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>
      <c r="A2636" s="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>
      <c r="A2637" s="6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>
      <c r="A2638" s="6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>
      <c r="A2639" s="6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>
      <c r="A2640" s="6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>
      <c r="A2641" s="6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>
      <c r="A2642" s="6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>
      <c r="A2643" s="6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>
      <c r="A2644" s="6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>
      <c r="A2645" s="6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>
      <c r="A2646" s="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>
      <c r="A2647" s="6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>
      <c r="A2648" s="6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>
      <c r="A2649" s="6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>
      <c r="A2650" s="6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>
      <c r="A2651" s="6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>
      <c r="A2652" s="6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>
      <c r="A2653" s="6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>
      <c r="A2654" s="6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>
      <c r="A2655" s="6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>
      <c r="A2656" s="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>
      <c r="A2657" s="6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>
      <c r="A2658" s="6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>
      <c r="A2659" s="6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>
      <c r="A2660" s="6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>
      <c r="A2661" s="6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>
      <c r="A2662" s="6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>
      <c r="A2663" s="6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>
      <c r="A2664" s="6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5" hidden="1">
      <c r="A2665" s="6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5" hidden="1">
      <c r="A2666" s="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>
      <c r="A2667" s="6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>
      <c r="A2668" s="6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>
      <c r="A2669" s="6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>
      <c r="A2670" s="6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>
      <c r="A2671" s="6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>
      <c r="A2672" s="6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>
      <c r="A2673" s="6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>
      <c r="A2674" s="6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>
      <c r="A2675" s="6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>
      <c r="A2676" s="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>
      <c r="A2677" s="6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>
      <c r="A2678" s="6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>
      <c r="A2679" s="6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>
      <c r="A2680" s="6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>
      <c r="A2681" s="6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>
      <c r="A2682" s="6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>
      <c r="A2683" s="6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>
      <c r="A2684" s="6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>
      <c r="A2685" s="6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5" hidden="1">
      <c r="A2686" s="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>
      <c r="A2687" s="6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>
      <c r="A2688" s="6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>
      <c r="A2689" s="6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>
      <c r="A2690" s="6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>
      <c r="A2691" s="6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>
      <c r="A2692" s="6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>
      <c r="A2693" s="6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>
      <c r="A2694" s="6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>
      <c r="A2695" s="6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>
      <c r="A2696" s="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>
      <c r="A2697" s="6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>
      <c r="A2698" s="6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>
      <c r="A2699" s="6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>
      <c r="A2700" s="6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>
      <c r="A2701" s="6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>
      <c r="A2702" s="6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>
      <c r="A2703" s="6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5" hidden="1">
      <c r="A2704" s="6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>
      <c r="A2705" s="6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>
      <c r="A2706" s="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>
      <c r="A2707" s="6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>
      <c r="A2708" s="6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>
      <c r="A2709" s="6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>
      <c r="A2710" s="6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>
      <c r="A2711" s="6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>
      <c r="A2712" s="6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>
      <c r="A2713" s="6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>
      <c r="A2714" s="6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>
      <c r="A2715" s="6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>
      <c r="A2716" s="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>
      <c r="A2717" s="6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>
      <c r="A2718" s="6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>
      <c r="A2719" s="6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>
      <c r="A2720" s="6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>
      <c r="A2721" s="6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>
      <c r="A2722" s="6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>
      <c r="A2723" s="6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>
      <c r="A2724" s="6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>
      <c r="A2725" s="6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5" hidden="1">
      <c r="A2726" s="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>
      <c r="A2727" s="6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>
      <c r="A2728" s="6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>
      <c r="A2729" s="6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>
      <c r="A2730" s="6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>
      <c r="A2731" s="6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>
      <c r="A2732" s="6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>
      <c r="A2733" s="6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5" hidden="1">
      <c r="A2734" s="6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>
      <c r="A2735" s="6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>
      <c r="A2736" s="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5" hidden="1">
      <c r="A2737" s="6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>
      <c r="A2738" s="6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>
      <c r="A2739" s="6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>
      <c r="A2740" s="6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>
      <c r="A2741" s="6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>
      <c r="A2742" s="6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>
      <c r="A2743" s="6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>
      <c r="A2744" s="6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>
      <c r="A2745" s="6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>
      <c r="A2746" s="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>
      <c r="A2747" s="6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>
      <c r="A2748" s="6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>
      <c r="A2749" s="6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>
      <c r="A2750" s="6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>
      <c r="A2751" s="6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>
      <c r="A2752" s="6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>
      <c r="A2753" s="6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>
      <c r="A2754" s="6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>
      <c r="A2755" s="6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>
      <c r="A2756" s="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>
      <c r="A2757" s="6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>
      <c r="A2758" s="6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>
      <c r="A2759" s="6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>
      <c r="A2760" s="6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>
      <c r="A2761" s="6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>
      <c r="A2762" s="6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>
      <c r="A2763" s="6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>
      <c r="A2764" s="6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>
      <c r="A2765" s="6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>
      <c r="A2766" s="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>
      <c r="A2767" s="6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>
      <c r="A2768" s="6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>
      <c r="A2769" s="6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>
      <c r="A2770" s="6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>
      <c r="A2771" s="6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5" hidden="1">
      <c r="A2772" s="6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>
      <c r="A2773" s="6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>
      <c r="A2774" s="6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>
      <c r="A2775" s="6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>
      <c r="A2776" s="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>
      <c r="A2777" s="6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>
      <c r="A2778" s="6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>
      <c r="A2779" s="6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>
      <c r="A2780" s="6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>
      <c r="A2781" s="6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>
      <c r="A2782" s="6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>
      <c r="A2783" s="6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>
      <c r="A2784" s="6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>
      <c r="A2785" s="6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>
      <c r="A2786" s="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>
      <c r="A2787" s="6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>
      <c r="A2788" s="6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>
      <c r="A2789" s="6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>
      <c r="A2790" s="6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>
      <c r="A2791" s="6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>
      <c r="A2792" s="6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>
      <c r="A2793" s="6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>
      <c r="A2794" s="6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>
      <c r="A2795" s="6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>
      <c r="A2796" s="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>
      <c r="A2797" s="6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>
      <c r="A2798" s="6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>
      <c r="A2799" s="6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>
      <c r="A2800" s="6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>
      <c r="A2801" s="6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>
      <c r="A2802" s="6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>
      <c r="A2803" s="6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>
      <c r="A2804" s="6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>
      <c r="A2805" s="6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>
      <c r="A2806" s="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>
      <c r="A2807" s="6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>
      <c r="A2808" s="6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>
      <c r="A2809" s="6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>
      <c r="A2810" s="6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>
      <c r="A2811" s="6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>
      <c r="A2812" s="6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>
      <c r="A2813" s="6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>
      <c r="A2814" s="6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>
      <c r="A2815" s="6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>
      <c r="A2816" s="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>
      <c r="A2817" s="6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>
      <c r="A2818" s="6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>
      <c r="A2819" s="6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>
      <c r="A2820" s="6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>
      <c r="A2821" s="6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>
      <c r="A2822" s="6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>
      <c r="A2823" s="6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>
      <c r="A2824" s="6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>
      <c r="A2825" s="6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>
      <c r="A2826" s="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>
      <c r="A2827" s="6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>
      <c r="A2828" s="6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>
      <c r="A2829" s="6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>
      <c r="A2830" s="6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>
      <c r="A2831" s="6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>
      <c r="A2832" s="6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>
      <c r="A2833" s="6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>
      <c r="A2834" s="6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>
      <c r="A2835" s="6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>
      <c r="A2836" s="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>
      <c r="A2837" s="6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>
      <c r="A2838" s="6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>
      <c r="A2839" s="6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>
      <c r="A2840" s="6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>
      <c r="A2841" s="6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>
      <c r="A2842" s="6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>
      <c r="A2843" s="6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>
      <c r="A2844" s="6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>
      <c r="A2845" s="6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>
      <c r="A2846" s="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>
      <c r="A2847" s="6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>
      <c r="A2848" s="6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>
      <c r="A2849" s="6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>
      <c r="A2850" s="6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>
      <c r="A2851" s="6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>
      <c r="A2852" s="6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>
      <c r="A2853" s="6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>
      <c r="A2854" s="6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>
      <c r="A2855" s="6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>
      <c r="A2856" s="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>
      <c r="A2857" s="6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>
      <c r="A2858" s="6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>
      <c r="A2859" s="6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>
      <c r="A2860" s="6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>
      <c r="A2861" s="6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>
      <c r="A2862" s="6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>
      <c r="A2863" s="6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>
      <c r="A2864" s="6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>
      <c r="A2865" s="6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>
      <c r="A2866" s="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>
      <c r="A2867" s="6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>
      <c r="A2868" s="6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>
      <c r="A2869" s="6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>
      <c r="A2870" s="6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>
      <c r="A2871" s="6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>
      <c r="A2872" s="6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>
      <c r="A2873" s="6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>
      <c r="A2874" s="6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>
      <c r="A2875" s="6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>
      <c r="A2876" s="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>
      <c r="A2877" s="6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>
      <c r="A2878" s="6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>
      <c r="A2879" s="6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>
      <c r="A2880" s="6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>
      <c r="A2881" s="6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>
      <c r="A2882" s="6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>
      <c r="A2883" s="6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>
      <c r="A2884" s="6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>
      <c r="A2885" s="6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>
      <c r="A2886" s="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>
      <c r="A2887" s="6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>
      <c r="A2888" s="6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>
      <c r="A2889" s="6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>
      <c r="A2890" s="6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>
      <c r="A2891" s="6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>
      <c r="A2892" s="6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>
      <c r="A2893" s="6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>
      <c r="A2894" s="6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>
      <c r="A2895" s="6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>
      <c r="A2896" s="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>
      <c r="A2897" s="6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>
      <c r="A2898" s="6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>
      <c r="A2899" s="6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>
      <c r="A2900" s="6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>
      <c r="A2901" s="6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>
      <c r="A2902" s="6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>
      <c r="A2903" s="6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>
      <c r="A2904" s="6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>
      <c r="A2905" s="6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5" hidden="1">
      <c r="A2906" s="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>
      <c r="A2907" s="6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>
      <c r="A2908" s="6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>
      <c r="A2909" s="6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>
      <c r="A2910" s="6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>
      <c r="A2911" s="6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>
      <c r="A2912" s="6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>
      <c r="A2913" s="6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>
      <c r="A2914" s="6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>
      <c r="A2915" s="6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>
      <c r="A2916" s="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>
      <c r="A2917" s="6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>
      <c r="A2918" s="6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>
      <c r="A2919" s="6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>
      <c r="A2920" s="6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>
      <c r="A2921" s="6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>
      <c r="A2922" s="6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>
      <c r="A2923" s="6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>
      <c r="A2924" s="6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>
      <c r="A2925" s="6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5" hidden="1">
      <c r="A2926" s="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>
      <c r="A2927" s="6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>
      <c r="A2928" s="6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>
      <c r="A2929" s="6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>
      <c r="A2930" s="6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>
      <c r="A2931" s="6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>
      <c r="A2932" s="6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>
      <c r="A2933" s="6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>
      <c r="A2934" s="6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>
      <c r="A2935" s="6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>
      <c r="A2936" s="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>
      <c r="A2937" s="6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>
      <c r="A2938" s="6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>
      <c r="A2939" s="6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>
      <c r="A2940" s="6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>
      <c r="A2941" s="6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>
      <c r="A2942" s="6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>
      <c r="A2943" s="6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>
      <c r="A2944" s="6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5" hidden="1">
      <c r="A2945" s="6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>
      <c r="A2946" s="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>
      <c r="A2947" s="6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>
      <c r="A2948" s="6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>
      <c r="A2949" s="6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>
      <c r="A2950" s="6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>
      <c r="A2951" s="6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>
      <c r="A2952" s="6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>
      <c r="A2953" s="6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>
      <c r="A2954" s="6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>
      <c r="A2955" s="6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>
      <c r="A2956" s="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>
      <c r="A2957" s="6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>
      <c r="A2958" s="6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>
      <c r="A2959" s="6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>
      <c r="A2960" s="6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>
      <c r="A2961" s="6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>
      <c r="A2962" s="6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>
      <c r="A2963" s="6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>
      <c r="A2964" s="6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>
      <c r="A2965" s="6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>
      <c r="A2966" s="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>
      <c r="A2967" s="6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>
      <c r="A2968" s="6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>
      <c r="A2969" s="6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>
      <c r="A2970" s="6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>
      <c r="A2971" s="6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>
      <c r="A2972" s="6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>
      <c r="A2973" s="6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>
      <c r="A2974" s="6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>
      <c r="A2975" s="6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>
      <c r="A2976" s="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>
      <c r="A2977" s="6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>
      <c r="A2978" s="6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>
      <c r="A2979" s="6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>
      <c r="A2980" s="6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>
      <c r="A2981" s="6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>
      <c r="A2982" s="6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>
      <c r="A2983" s="6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>
      <c r="A2984" s="6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>
      <c r="A2985" s="6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>
      <c r="A2986" s="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>
      <c r="A2987" s="6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>
      <c r="A2988" s="6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>
      <c r="A2989" s="6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>
      <c r="A2990" s="6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>
      <c r="A2991" s="6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>
      <c r="A2992" s="6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>
      <c r="A2993" s="6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>
      <c r="A2994" s="6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>
      <c r="A2995" s="6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>
      <c r="A2996" s="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>
      <c r="A2997" s="6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>
      <c r="A2998" s="6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>
      <c r="A2999" s="6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>
      <c r="A3000" s="6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>
      <c r="A3001" s="6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>
      <c r="A3002" s="6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>
      <c r="A3003" s="6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>
      <c r="A3004" s="6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>
      <c r="A3005" s="6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>
      <c r="A3006" s="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>
      <c r="A3007" s="6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>
      <c r="A3008" s="6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>
      <c r="A3009" s="6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>
      <c r="A3010" s="6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>
      <c r="A3011" s="6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>
      <c r="A3012" s="6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>
      <c r="A3013" s="6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>
      <c r="A3014" s="6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>
      <c r="A3015" s="6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>
      <c r="A3016" s="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>
      <c r="A3017" s="6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>
      <c r="A3018" s="6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>
      <c r="A3019" s="6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>
      <c r="A3020" s="6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>
      <c r="A3021" s="6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>
      <c r="A3022" s="6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>
      <c r="A3023" s="6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>
      <c r="A3024" s="6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>
      <c r="A3025" s="6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>
      <c r="A3026" s="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>
      <c r="A3027" s="6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>
      <c r="A3028" s="6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>
      <c r="A3029" s="6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>
      <c r="A3030" s="6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>
      <c r="A3031" s="6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>
      <c r="A3032" s="6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>
      <c r="A3033" s="6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>
      <c r="A3034" s="6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>
      <c r="A3035" s="6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>
      <c r="A3036" s="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>
      <c r="A3037" s="6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>
      <c r="A3038" s="6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>
      <c r="A3039" s="6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>
      <c r="A3040" s="6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>
      <c r="A3041" s="6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>
      <c r="A3042" s="6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>
      <c r="A3043" s="6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>
      <c r="A3044" s="6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>
      <c r="A3045" s="6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>
      <c r="A3046" s="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>
      <c r="A3047" s="6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>
      <c r="A3048" s="6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>
      <c r="A3049" s="6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>
      <c r="A3050" s="6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>
      <c r="A3051" s="6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>
      <c r="A3052" s="6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>
      <c r="A3053" s="6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>
      <c r="A3054" s="6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>
      <c r="A3055" s="6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>
      <c r="A3056" s="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>
      <c r="A3057" s="6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>
      <c r="A3058" s="6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>
      <c r="A3059" s="6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>
      <c r="A3060" s="6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5" hidden="1">
      <c r="A3061" s="6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>
      <c r="A3062" s="6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>
      <c r="A3063" s="6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>
      <c r="A3064" s="6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>
      <c r="A3065" s="6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>
      <c r="A3066" s="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>
      <c r="A3067" s="6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>
      <c r="A3068" s="6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>
      <c r="A3069" s="6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>
      <c r="A3070" s="6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>
      <c r="A3071" s="6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>
      <c r="A3072" s="6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>
      <c r="A3073" s="6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>
      <c r="A3074" s="6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>
      <c r="A3075" s="6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>
      <c r="A3076" s="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>
      <c r="A3077" s="6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>
      <c r="A3078" s="6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>
      <c r="A3079" s="6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>
      <c r="A3080" s="6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>
      <c r="A3081" s="6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>
      <c r="A3082" s="6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>
      <c r="A3083" s="6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>
      <c r="A3084" s="6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>
      <c r="A3085" s="6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>
      <c r="A3086" s="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>
      <c r="A3087" s="6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>
      <c r="A3088" s="6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>
      <c r="A3089" s="6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>
      <c r="A3090" s="6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>
      <c r="A3091" s="6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>
      <c r="A3092" s="6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>
      <c r="A3093" s="6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>
      <c r="A3094" s="6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>
      <c r="A3095" s="6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>
      <c r="A3096" s="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>
      <c r="A3097" s="6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>
      <c r="A3098" s="6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>
      <c r="A3099" s="6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>
      <c r="A3100" s="6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>
      <c r="A3101" s="6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>
      <c r="A3102" s="6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>
      <c r="A3103" s="6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>
      <c r="A3104" s="6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>
      <c r="A3105" s="6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>
      <c r="A3106" s="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>
      <c r="A3107" s="6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>
      <c r="A3108" s="6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>
      <c r="A3109" s="6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>
      <c r="A3110" s="6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>
      <c r="A3111" s="6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>
      <c r="A3112" s="6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>
      <c r="A3113" s="6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5" hidden="1">
      <c r="A3114" s="6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>
      <c r="A3115" s="6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>
      <c r="A3116" s="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>
      <c r="A3117" s="6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>
      <c r="A3118" s="6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>
      <c r="A3119" s="6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>
      <c r="A3120" s="6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>
      <c r="A3121" s="6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>
      <c r="A3122" s="6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>
      <c r="A3123" s="6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>
      <c r="A3124" s="6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>
      <c r="A3125" s="6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>
      <c r="A3126" s="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>
      <c r="A3127" s="6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>
      <c r="A3128" s="6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>
      <c r="A3129" s="6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>
      <c r="A3130" s="6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>
      <c r="A3131" s="6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>
      <c r="A3132" s="6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>
      <c r="A3133" s="6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>
      <c r="A3134" s="6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>
      <c r="A3135" s="6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>
      <c r="A3136" s="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>
      <c r="A3137" s="6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>
      <c r="A3138" s="6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>
      <c r="A3139" s="6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>
      <c r="A3140" s="6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>
      <c r="A3141" s="6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>
      <c r="A3142" s="6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>
      <c r="A3143" s="6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>
      <c r="A3144" s="6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>
      <c r="A3145" s="6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>
      <c r="A3146" s="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>
      <c r="A3147" s="6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>
      <c r="A3148" s="6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>
      <c r="A3149" s="6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>
      <c r="A3150" s="6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>
      <c r="A3151" s="6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>
      <c r="A3152" s="6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>
      <c r="A3153" s="6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>
      <c r="A3154" s="6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>
      <c r="A3155" s="6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>
      <c r="A3156" s="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>
      <c r="A3157" s="6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>
      <c r="A3158" s="6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>
      <c r="A3159" s="6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>
      <c r="A3160" s="6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>
      <c r="A3161" s="6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>
      <c r="A3162" s="6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>
      <c r="A3163" s="6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>
      <c r="A3164" s="6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>
      <c r="A3165" s="6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>
      <c r="A3166" s="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>
      <c r="A3167" s="6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>
      <c r="A3168" s="6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>
      <c r="A3169" s="6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>
      <c r="A3170" s="6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>
      <c r="A3171" s="6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>
      <c r="A3172" s="6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>
      <c r="A3173" s="6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>
      <c r="A3174" s="6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>
      <c r="A3175" s="6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>
      <c r="A3176" s="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>
      <c r="A3177" s="6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>
      <c r="A3178" s="6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>
      <c r="A3179" s="6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>
      <c r="A3180" s="6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>
      <c r="A3181" s="6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>
      <c r="A3182" s="6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>
      <c r="A3183" s="6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>
      <c r="A3184" s="6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>
      <c r="A3185" s="6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>
      <c r="A3186" s="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>
      <c r="A3187" s="6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>
      <c r="A3188" s="6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>
      <c r="A3189" s="6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>
      <c r="A3190" s="6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>
      <c r="A3191" s="6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>
      <c r="A3192" s="6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>
      <c r="A3193" s="6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>
      <c r="A3194" s="6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>
      <c r="A3195" s="6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>
      <c r="A3196" s="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>
      <c r="A3197" s="6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>
      <c r="A3198" s="6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>
      <c r="A3199" s="6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>
      <c r="A3200" s="6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>
      <c r="A3201" s="6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>
      <c r="A3202" s="6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>
      <c r="A3203" s="6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>
      <c r="A3204" s="6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>
      <c r="A3205" s="6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>
      <c r="A3206" s="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>
      <c r="A3207" s="6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>
      <c r="A3208" s="6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>
      <c r="A3209" s="6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>
      <c r="A3210" s="6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>
      <c r="A3211" s="6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>
      <c r="A3212" s="6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>
      <c r="A3213" s="6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>
      <c r="A3214" s="6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>
      <c r="A3215" s="6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>
      <c r="A3216" s="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>
      <c r="A3217" s="6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>
      <c r="A3218" s="6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>
      <c r="A3219" s="6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>
      <c r="A3220" s="6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>
      <c r="A3221" s="6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>
      <c r="A3222" s="6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>
      <c r="A3223" s="6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>
      <c r="A3224" s="6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>
      <c r="A3225" s="6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>
      <c r="A3226" s="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>
      <c r="A3227" s="6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>
      <c r="A3228" s="6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>
      <c r="A3229" s="6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>
      <c r="A3230" s="6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>
      <c r="A3231" s="6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>
      <c r="A3232" s="6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>
      <c r="A3233" s="6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>
      <c r="A3234" s="6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>
      <c r="A3235" s="6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>
      <c r="A3236" s="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>
      <c r="A3237" s="6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>
      <c r="A3238" s="6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>
      <c r="A3239" s="6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>
      <c r="A3240" s="6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>
      <c r="A3241" s="6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>
      <c r="A3242" s="6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>
      <c r="A3243" s="6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>
      <c r="A3244" s="6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>
      <c r="A3245" s="6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>
      <c r="A3246" s="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>
      <c r="A3247" s="6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>
      <c r="A3248" s="6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>
      <c r="A3249" s="6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>
      <c r="A3250" s="6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>
      <c r="A3251" s="6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>
      <c r="A3252" s="6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>
      <c r="A3253" s="6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>
      <c r="A3254" s="6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>
      <c r="A3255" s="6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>
      <c r="A3256" s="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>
      <c r="A3257" s="6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>
      <c r="A3258" s="6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>
      <c r="A3259" s="6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>
      <c r="A3260" s="6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>
      <c r="A3261" s="6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>
      <c r="A3262" s="6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>
      <c r="A3263" s="6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>
      <c r="A3264" s="6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>
      <c r="A3265" s="6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>
      <c r="A3266" s="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>
      <c r="A3267" s="6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>
      <c r="A3268" s="6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>
      <c r="A3269" s="6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>
      <c r="A3270" s="6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>
      <c r="A3271" s="6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>
      <c r="A3272" s="6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>
      <c r="A3273" s="6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>
      <c r="A3274" s="6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>
      <c r="A3275" s="6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>
      <c r="A3276" s="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>
      <c r="A3277" s="6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>
      <c r="A3278" s="6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>
      <c r="A3279" s="6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>
      <c r="A3280" s="6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>
      <c r="A3281" s="6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>
      <c r="A3282" s="6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>
      <c r="A3283" s="6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>
      <c r="A3284" s="6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>
      <c r="A3285" s="6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>
      <c r="A3286" s="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>
      <c r="A3287" s="6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>
      <c r="A3288" s="6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>
      <c r="A3289" s="6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>
      <c r="A3290" s="6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>
      <c r="A3291" s="6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>
      <c r="A3292" s="6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>
      <c r="A3293" s="6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>
      <c r="A3294" s="6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>
      <c r="A3295" s="6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>
      <c r="A3296" s="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>
      <c r="A3297" s="6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>
      <c r="A3298" s="6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>
      <c r="A3299" s="6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>
      <c r="A3300" s="6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>
      <c r="A3301" s="6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>
      <c r="A3302" s="6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>
      <c r="A3303" s="6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>
      <c r="A3304" s="6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>
      <c r="A3305" s="6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>
      <c r="A3306" s="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>
      <c r="A3307" s="6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>
      <c r="A3308" s="6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>
      <c r="A3309" s="6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>
      <c r="A3310" s="6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>
      <c r="A3311" s="6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>
      <c r="A3312" s="6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>
      <c r="A3313" s="6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>
      <c r="A3314" s="6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>
      <c r="A3315" s="6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>
      <c r="A3316" s="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>
      <c r="A3317" s="6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>
      <c r="A3318" s="6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>
      <c r="A3319" s="6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>
      <c r="A3320" s="6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>
      <c r="A3321" s="6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>
      <c r="A3322" s="6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>
      <c r="A3323" s="6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>
      <c r="A3324" s="6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>
      <c r="A3325" s="6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>
      <c r="A3326" s="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>
      <c r="A3327" s="6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>
      <c r="A3328" s="6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>
      <c r="A3329" s="6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>
      <c r="A3330" s="6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>
      <c r="A3331" s="6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>
      <c r="A3332" s="6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>
      <c r="A3333" s="6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>
      <c r="A3334" s="6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>
      <c r="A3335" s="6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>
      <c r="A3336" s="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>
      <c r="A3337" s="6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>
      <c r="A3338" s="6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>
      <c r="A3339" s="6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>
      <c r="A3340" s="6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>
      <c r="A3341" s="6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>
      <c r="A3342" s="6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>
      <c r="A3343" s="6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>
      <c r="A3344" s="6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>
      <c r="A3345" s="6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>
      <c r="A3346" s="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>
      <c r="A3347" s="6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>
      <c r="A3348" s="6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>
      <c r="A3349" s="6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>
      <c r="A3350" s="6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>
      <c r="A3351" s="6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>
      <c r="A3352" s="6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>
      <c r="A3353" s="6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>
      <c r="A3354" s="6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5" hidden="1">
      <c r="A3355" s="6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>
      <c r="A3356" s="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>
      <c r="A3357" s="6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>
      <c r="A3358" s="6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>
      <c r="A3359" s="6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>
      <c r="A3360" s="6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>
      <c r="A3361" s="6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>
      <c r="A3362" s="6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>
      <c r="A3363" s="6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>
      <c r="A3364" s="6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>
      <c r="A3365" s="6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>
      <c r="A3366" s="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>
      <c r="A3367" s="6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>
      <c r="A3368" s="6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>
      <c r="A3369" s="6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>
      <c r="A3370" s="6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>
      <c r="A3371" s="6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>
      <c r="A3372" s="6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>
      <c r="A3373" s="6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>
      <c r="A3374" s="6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>
      <c r="A3375" s="6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>
      <c r="A3376" s="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>
      <c r="A3377" s="6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>
      <c r="A3378" s="6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>
      <c r="A3379" s="6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>
      <c r="A3380" s="6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>
      <c r="A3381" s="6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>
      <c r="A3382" s="6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>
      <c r="A3383" s="6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>
      <c r="A3384" s="6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>
      <c r="A3385" s="6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>
      <c r="A3386" s="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>
      <c r="A3387" s="6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>
      <c r="A3388" s="6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>
      <c r="A3389" s="6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>
      <c r="A3390" s="6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>
      <c r="A3391" s="6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>
      <c r="A3392" s="6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>
      <c r="A3393" s="6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>
      <c r="A3394" s="6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>
      <c r="A3395" s="6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>
      <c r="A3396" s="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>
      <c r="A3397" s="6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>
      <c r="A3398" s="6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>
      <c r="A3399" s="6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>
      <c r="A3400" s="6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>
      <c r="A3401" s="6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>
      <c r="A3402" s="6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>
      <c r="A3403" s="6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>
      <c r="A3404" s="6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>
      <c r="A3405" s="6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>
      <c r="A3406" s="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>
      <c r="A3407" s="6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>
      <c r="A3408" s="6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>
      <c r="A3409" s="6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>
      <c r="A3410" s="6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>
      <c r="A3411" s="6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5" hidden="1">
      <c r="A3412" s="6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>
      <c r="A3413" s="6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>
      <c r="A3414" s="6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>
      <c r="A3415" s="6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>
      <c r="A3416" s="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>
      <c r="A3417" s="6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>
      <c r="A3418" s="6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>
      <c r="A3419" s="6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>
      <c r="A3420" s="6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>
      <c r="A3421" s="6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>
      <c r="A3422" s="6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>
      <c r="A3423" s="6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>
      <c r="A3424" s="6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>
      <c r="A3425" s="6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>
      <c r="A3426" s="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>
      <c r="A3427" s="6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>
      <c r="A3428" s="6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5" hidden="1">
      <c r="A3429" s="6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>
      <c r="A3430" s="6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>
      <c r="A3431" s="6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>
      <c r="A3432" s="6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>
      <c r="A3433" s="6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>
      <c r="A3434" s="6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>
      <c r="A3435" s="6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>
      <c r="A3436" s="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>
      <c r="A3437" s="6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>
      <c r="A3438" s="6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>
      <c r="A3439" s="6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>
      <c r="A3440" s="6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>
      <c r="A3441" s="6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>
      <c r="A3442" s="6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>
      <c r="A3443" s="6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>
      <c r="A3444" s="6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>
      <c r="A3445" s="6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>
      <c r="A3446" s="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>
      <c r="A3447" s="6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>
      <c r="A3448" s="6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>
      <c r="A3449" s="6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>
      <c r="A3450" s="6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>
      <c r="A3451" s="6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>
      <c r="A3452" s="6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>
      <c r="A3453" s="6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>
      <c r="A3454" s="6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>
      <c r="A3455" s="6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>
      <c r="A3456" s="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>
      <c r="A3457" s="6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>
      <c r="A3458" s="6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>
      <c r="A3459" s="6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>
      <c r="A3460" s="6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>
      <c r="A3461" s="6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>
      <c r="A3462" s="6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>
      <c r="A3463" s="6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>
      <c r="A3464" s="6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>
      <c r="A3465" s="6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>
      <c r="A3466" s="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>
      <c r="A3467" s="6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>
      <c r="A3468" s="6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>
      <c r="A3469" s="6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>
      <c r="A3470" s="6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>
      <c r="A3471" s="6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>
      <c r="A3472" s="6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>
      <c r="A3473" s="6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>
      <c r="A3474" s="6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>
      <c r="A3475" s="6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>
      <c r="A3476" s="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>
      <c r="A3477" s="6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>
      <c r="A3478" s="6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>
      <c r="A3479" s="6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>
      <c r="A3480" s="6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>
      <c r="A3481" s="6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>
      <c r="A3482" s="6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>
      <c r="A3483" s="6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>
      <c r="A3484" s="6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>
      <c r="A3485" s="6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>
      <c r="A3486" s="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>
      <c r="A3487" s="6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>
      <c r="A3488" s="6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>
      <c r="A3489" s="6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>
      <c r="A3490" s="6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>
      <c r="A3491" s="6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>
      <c r="A3492" s="6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>
      <c r="A3493" s="6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>
      <c r="A3494" s="6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>
      <c r="A3495" s="6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>
      <c r="A3496" s="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>
      <c r="A3497" s="6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>
      <c r="A3498" s="6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>
      <c r="A3499" s="6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>
      <c r="A3500" s="6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>
      <c r="A3501" s="6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>
      <c r="A3502" s="6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>
      <c r="A3503" s="6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>
      <c r="A3504" s="6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>
      <c r="A3505" s="6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>
      <c r="A3506" s="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>
      <c r="A3507" s="6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>
      <c r="A3508" s="6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>
      <c r="A3509" s="6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>
      <c r="A3510" s="6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>
      <c r="A3511" s="6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>
      <c r="A3512" s="6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>
      <c r="A3513" s="6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>
      <c r="A3514" s="6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>
      <c r="A3515" s="6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>
      <c r="A3516" s="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>
      <c r="A3517" s="6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>
      <c r="A3518" s="6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>
      <c r="A3519" s="6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>
      <c r="A3520" s="6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>
      <c r="A3521" s="6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>
      <c r="A3522" s="6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>
      <c r="A3523" s="6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>
      <c r="A3524" s="6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>
      <c r="A3525" s="6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>
      <c r="A3526" s="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>
      <c r="A3527" s="6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>
      <c r="A3528" s="6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>
      <c r="A3529" s="6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>
      <c r="A3530" s="6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>
      <c r="A3531" s="6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>
      <c r="A3532" s="6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>
      <c r="A3533" s="6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>
      <c r="A3534" s="6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>
      <c r="A3535" s="6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>
      <c r="A3536" s="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>
      <c r="A3537" s="6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>
      <c r="A3538" s="6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>
      <c r="A3539" s="6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>
      <c r="A3540" s="6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>
      <c r="A3541" s="6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>
      <c r="A3542" s="6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>
      <c r="A3543" s="6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>
      <c r="A3544" s="6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>
      <c r="A3545" s="6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>
      <c r="A3546" s="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>
      <c r="A3547" s="6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>
      <c r="A3548" s="6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>
      <c r="A3549" s="6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>
      <c r="A3550" s="6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>
      <c r="A3551" s="6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>
      <c r="A3552" s="6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>
      <c r="A3553" s="6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>
      <c r="A3554" s="6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>
      <c r="A3555" s="6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>
      <c r="A3556" s="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>
      <c r="A3557" s="6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>
      <c r="A3558" s="6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>
      <c r="A3559" s="6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>
      <c r="A3560" s="6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>
      <c r="A3561" s="6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>
      <c r="A3562" s="6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>
      <c r="A3563" s="6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>
      <c r="A3564" s="6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>
      <c r="A3565" s="6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>
      <c r="A3566" s="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>
      <c r="A3567" s="6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>
      <c r="A3568" s="6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>
      <c r="A3569" s="6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>
      <c r="A3570" s="6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>
      <c r="A3571" s="6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>
      <c r="A3572" s="6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>
      <c r="A3573" s="6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>
      <c r="A3574" s="6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>
      <c r="A3575" s="6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>
      <c r="A3576" s="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>
      <c r="A3577" s="6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>
      <c r="A3578" s="6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>
      <c r="A3579" s="6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>
      <c r="A3580" s="6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>
      <c r="A3581" s="6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>
      <c r="A3582" s="6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>
      <c r="A3583" s="6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>
      <c r="A3584" s="6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>
      <c r="A3585" s="6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>
      <c r="A3586" s="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>
      <c r="A3587" s="6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>
      <c r="A3588" s="6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>
      <c r="A3589" s="6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>
      <c r="A3590" s="6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>
      <c r="A3591" s="6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>
      <c r="A3592" s="6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>
      <c r="A3593" s="6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>
      <c r="A3594" s="6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>
      <c r="A3595" s="6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>
      <c r="A3596" s="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>
      <c r="A3597" s="6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>
      <c r="A3598" s="6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>
      <c r="A3599" s="6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>
      <c r="A3600" s="6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>
      <c r="A3601" s="6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>
      <c r="A3602" s="6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>
      <c r="A3603" s="6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>
      <c r="A3604" s="6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5" hidden="1">
      <c r="A3605" s="6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>
      <c r="A3606" s="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>
      <c r="A3607" s="6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>
      <c r="A3608" s="6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>
      <c r="A3609" s="6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>
      <c r="A3610" s="6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>
      <c r="A3611" s="6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>
      <c r="A3612" s="6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>
      <c r="A3613" s="6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>
      <c r="A3614" s="6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>
      <c r="A3615" s="6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>
      <c r="A3616" s="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>
      <c r="A3617" s="6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>
      <c r="A3618" s="6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>
      <c r="A3619" s="6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>
      <c r="A3620" s="6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>
      <c r="A3621" s="6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>
      <c r="A3622" s="6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>
      <c r="A3623" s="6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>
      <c r="A3624" s="6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>
      <c r="A3625" s="6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>
      <c r="A3626" s="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>
      <c r="A3627" s="6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>
      <c r="A3628" s="6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>
      <c r="A3629" s="6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>
      <c r="A3630" s="6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>
      <c r="A3631" s="6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>
      <c r="A3632" s="6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>
      <c r="A3633" s="6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>
      <c r="A3634" s="6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>
      <c r="A3635" s="6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>
      <c r="A3636" s="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>
      <c r="A3637" s="6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>
      <c r="A3638" s="6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>
      <c r="A3639" s="6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>
      <c r="A3640" s="6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>
      <c r="A3641" s="6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>
      <c r="A3642" s="6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>
      <c r="A3643" s="6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>
      <c r="A3644" s="6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>
      <c r="A3645" s="6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>
      <c r="A3646" s="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>
      <c r="A3647" s="6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>
      <c r="A3648" s="6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5">
      <c r="A3649" s="6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>
      <c r="A3650" s="6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>
      <c r="A3651" s="6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>
      <c r="A3652" s="6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>
      <c r="A3653" s="6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>
      <c r="A3654" s="6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>
      <c r="A3655" s="6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>
      <c r="A3656" s="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>
      <c r="A3657" s="6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>
      <c r="A3658" s="6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>
      <c r="A3659" s="6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>
      <c r="A3660" s="6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>
      <c r="A3661" s="6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>
      <c r="A3662" s="6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>
      <c r="A3663" s="6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>
      <c r="A3664" s="6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>
      <c r="A3665" s="6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>
      <c r="A3666" s="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>
      <c r="A3667" s="6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>
      <c r="A3668" s="6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5" hidden="1">
      <c r="A3669" s="6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>
      <c r="A3670" s="6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>
      <c r="A3671" s="6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>
      <c r="A3672" s="6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>
      <c r="A3673" s="6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>
      <c r="A3674" s="6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>
      <c r="A3675" s="6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>
      <c r="A3676" s="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>
      <c r="A3677" s="6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>
      <c r="A3678" s="6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>
      <c r="A3679" s="6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>
      <c r="A3680" s="6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>
      <c r="A3681" s="6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>
      <c r="A3682" s="6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>
      <c r="A3683" s="6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>
      <c r="A3684" s="6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>
      <c r="A3685" s="6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>
      <c r="A3686" s="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>
      <c r="A3687" s="6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>
      <c r="A3688" s="6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>
      <c r="A3689" s="6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>
      <c r="A3690" s="6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>
      <c r="A3691" s="6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>
      <c r="A3692" s="6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>
      <c r="A3693" s="6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>
      <c r="A3694" s="6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>
      <c r="A3695" s="6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>
      <c r="A3696" s="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>
      <c r="A3697" s="6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>
      <c r="A3698" s="6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5" hidden="1">
      <c r="A3699" s="6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>
      <c r="A3700" s="6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>
      <c r="A3701" s="6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>
      <c r="A3702" s="6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>
      <c r="A3703" s="6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>
      <c r="A3704" s="6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>
      <c r="A3705" s="6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>
      <c r="A3706" s="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>
      <c r="A3707" s="6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>
      <c r="A3708" s="6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>
      <c r="A3709" s="6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>
      <c r="A3710" s="6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>
      <c r="A3711" s="6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>
      <c r="A3712" s="6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>
      <c r="A3713" s="6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>
      <c r="A3714" s="6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>
      <c r="A3715" s="6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>
      <c r="A3716" s="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>
      <c r="A3717" s="6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>
      <c r="A3718" s="6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>
      <c r="A3719" s="6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>
      <c r="A3720" s="6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>
      <c r="A3721" s="6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>
      <c r="A3722" s="6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>
      <c r="A3723" s="6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>
      <c r="A3724" s="6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>
      <c r="A3725" s="6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>
      <c r="A3726" s="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>
      <c r="A3727" s="6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>
      <c r="A3728" s="6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>
      <c r="A3729" s="6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>
      <c r="A3730" s="6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>
      <c r="A3731" s="6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>
      <c r="A3732" s="6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>
      <c r="A3733" s="6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>
      <c r="A3734" s="6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>
      <c r="A3735" s="6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>
      <c r="A3736" s="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>
      <c r="A3737" s="6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>
      <c r="A3738" s="6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>
      <c r="A3739" s="6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>
      <c r="A3740" s="6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>
      <c r="A3741" s="6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>
      <c r="A3742" s="6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>
      <c r="A3743" s="6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>
      <c r="A3744" s="6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>
      <c r="A3745" s="6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>
      <c r="A3746" s="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>
      <c r="A3747" s="6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>
      <c r="A3748" s="6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>
      <c r="A3749" s="6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>
      <c r="A3750" s="6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>
      <c r="A3751" s="6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>
      <c r="A3752" s="6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>
      <c r="A3753" s="6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>
      <c r="A3754" s="6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>
      <c r="A3755" s="6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>
      <c r="A3756" s="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>
      <c r="A3757" s="6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>
      <c r="A3758" s="6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>
      <c r="A3759" s="6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>
      <c r="A3760" s="6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>
      <c r="A3761" s="6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>
      <c r="A3762" s="6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>
      <c r="A3763" s="6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>
      <c r="A3764" s="6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>
      <c r="A3765" s="6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>
      <c r="A3766" s="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>
      <c r="A3767" s="6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>
      <c r="A3768" s="6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>
      <c r="A3769" s="6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>
      <c r="A3770" s="6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>
      <c r="A3771" s="6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>
      <c r="A3772" s="6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>
      <c r="A3773" s="6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>
      <c r="A3774" s="6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>
      <c r="A3775" s="6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>
      <c r="A3776" s="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>
      <c r="A3777" s="6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>
      <c r="A3778" s="6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>
      <c r="A3779" s="6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>
      <c r="A3780" s="6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>
      <c r="A3781" s="6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>
      <c r="A3782" s="6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>
      <c r="A3783" s="6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>
      <c r="A3784" s="6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>
      <c r="A3785" s="6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>
      <c r="A3786" s="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>
      <c r="A3787" s="6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>
      <c r="A3788" s="6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>
      <c r="A3789" s="6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>
      <c r="A3790" s="6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>
      <c r="A3791" s="6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>
      <c r="A3792" s="6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>
      <c r="A3793" s="6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>
      <c r="A3794" s="6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>
      <c r="A3795" s="6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>
      <c r="A3796" s="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>
      <c r="A3797" s="6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>
      <c r="A3798" s="6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>
      <c r="A3799" s="6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>
      <c r="A3800" s="6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>
      <c r="A3801" s="6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>
      <c r="A3802" s="6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>
      <c r="A3803" s="6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>
      <c r="A3804" s="6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>
      <c r="A3805" s="6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>
      <c r="A3806" s="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>
      <c r="A3807" s="6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>
      <c r="A3808" s="6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>
      <c r="A3809" s="6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>
      <c r="A3810" s="6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>
      <c r="A3811" s="6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>
      <c r="A3812" s="6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>
      <c r="A3813" s="6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>
      <c r="A3814" s="6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>
      <c r="A3815" s="6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5" hidden="1">
      <c r="A3816" s="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>
      <c r="A3817" s="6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>
      <c r="A3818" s="6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>
      <c r="A3819" s="6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>
      <c r="A3820" s="6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>
      <c r="A3821" s="6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>
      <c r="A3822" s="6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>
      <c r="A3823" s="6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>
      <c r="A3824" s="6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>
      <c r="A3825" s="6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>
      <c r="A3826" s="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5" hidden="1">
      <c r="A3827" s="6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>
      <c r="A3828" s="6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>
      <c r="A3829" s="6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>
      <c r="A3830" s="6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>
      <c r="A3831" s="6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>
      <c r="A3832" s="6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>
      <c r="A3833" s="6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>
      <c r="A3834" s="6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>
      <c r="A3835" s="6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>
      <c r="A3836" s="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>
      <c r="A3837" s="6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>
      <c r="A3838" s="6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>
      <c r="A3839" s="6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>
      <c r="A3840" s="6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>
      <c r="A3841" s="6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>
      <c r="A3842" s="6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>
      <c r="A3843" s="6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>
      <c r="A3844" s="6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>
      <c r="A3845" s="6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>
      <c r="A3846" s="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>
      <c r="A3847" s="6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>
      <c r="A3848" s="6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>
      <c r="A3849" s="6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>
      <c r="A3850" s="6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>
      <c r="A3851" s="6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>
      <c r="A3852" s="6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>
      <c r="A3853" s="6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>
      <c r="A3854" s="6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>
      <c r="A3855" s="6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>
      <c r="A3856" s="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>
      <c r="A3857" s="6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>
      <c r="A3858" s="6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>
      <c r="A3859" s="6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>
      <c r="A3860" s="6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>
      <c r="A3861" s="6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>
      <c r="A3862" s="6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>
      <c r="A3863" s="6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>
      <c r="A3864" s="6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>
      <c r="A3865" s="6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>
      <c r="A3866" s="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>
      <c r="A3867" s="6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>
      <c r="A3868" s="6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>
      <c r="A3869" s="6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>
      <c r="A3870" s="6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>
      <c r="A3871" s="6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>
      <c r="A3872" s="6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>
      <c r="A3873" s="6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>
      <c r="A3874" s="6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>
      <c r="A3875" s="6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>
      <c r="A3876" s="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>
      <c r="A3877" s="6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>
      <c r="A3878" s="6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>
      <c r="A3879" s="6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>
      <c r="A3880" s="6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>
      <c r="A3881" s="6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>
      <c r="A3882" s="6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>
      <c r="A3883" s="6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5" hidden="1">
      <c r="A3884" s="6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>
      <c r="A3885" s="6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>
      <c r="A3886" s="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>
      <c r="A3887" s="6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>
      <c r="A3888" s="6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>
      <c r="A3889" s="6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>
      <c r="A3890" s="6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>
      <c r="A3891" s="6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>
      <c r="A3892" s="6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>
      <c r="A3893" s="6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>
      <c r="A3894" s="6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>
      <c r="A3895" s="6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>
      <c r="A3896" s="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>
      <c r="A3897" s="6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>
      <c r="A3898" s="6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5" hidden="1">
      <c r="A3899" s="6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>
      <c r="A3900" s="6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>
      <c r="A3901" s="6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>
      <c r="A3902" s="6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>
      <c r="A3903" s="6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>
      <c r="A3904" s="6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>
      <c r="A3905" s="6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>
      <c r="A3906" s="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>
      <c r="A3907" s="6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>
      <c r="A3908" s="6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>
      <c r="A3909" s="6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>
      <c r="A3910" s="6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>
      <c r="A3911" s="6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>
      <c r="A3912" s="6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>
      <c r="A3913" s="6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>
      <c r="A3914" s="6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>
      <c r="A3915" s="6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>
      <c r="A3916" s="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>
      <c r="A3917" s="6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5" hidden="1">
      <c r="A3918" s="6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>
      <c r="A3919" s="6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>
      <c r="A3920" s="6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>
      <c r="A3921" s="6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>
      <c r="A3922" s="6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>
      <c r="A3923" s="6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>
      <c r="A3924" s="6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>
      <c r="A3925" s="6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>
      <c r="A3926" s="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>
      <c r="A3927" s="6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>
      <c r="A3928" s="6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>
      <c r="A3929" s="6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>
      <c r="A3930" s="6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>
      <c r="A3931" s="6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>
      <c r="A3932" s="6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>
      <c r="A3933" s="6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>
      <c r="A3934" s="6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>
      <c r="A3935" s="6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>
      <c r="A3936" s="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>
      <c r="A3937" s="6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>
      <c r="A3938" s="6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>
      <c r="A3939" s="6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>
      <c r="A3940" s="6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>
      <c r="A3941" s="6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>
      <c r="A3942" s="6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>
      <c r="A3943" s="6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>
      <c r="A3944" s="6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>
      <c r="A3945" s="6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>
      <c r="A3946" s="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>
      <c r="A3947" s="6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>
      <c r="A3948" s="6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>
      <c r="A3949" s="6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>
      <c r="A3950" s="6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>
      <c r="A3951" s="6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>
      <c r="A3952" s="6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>
      <c r="A3953" s="6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>
      <c r="A3954" s="6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>
      <c r="A3955" s="6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>
      <c r="A3956" s="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5" hidden="1">
      <c r="A3957" s="6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>
      <c r="A3958" s="6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>
      <c r="A3959" s="6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>
      <c r="A3960" s="6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>
      <c r="A3961" s="6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>
      <c r="A3962" s="6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>
      <c r="A3963" s="6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>
      <c r="A3964" s="6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>
      <c r="A3965" s="6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>
      <c r="A3966" s="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>
      <c r="A3967" s="6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>
      <c r="A3968" s="6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>
      <c r="A3969" s="6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>
      <c r="A3970" s="6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>
      <c r="A3971" s="6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>
      <c r="A3972" s="6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>
      <c r="A3973" s="6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>
      <c r="A3974" s="6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>
      <c r="A3975" s="6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>
      <c r="A3976" s="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>
      <c r="A3977" s="6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>
      <c r="A3978" s="6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>
      <c r="A3979" s="6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>
      <c r="A3980" s="6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>
      <c r="A3981" s="6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>
      <c r="A3982" s="6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>
      <c r="A3983" s="6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>
      <c r="A3984" s="6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>
      <c r="A3985" s="6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>
      <c r="A3986" s="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>
      <c r="A3987" s="6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>
      <c r="A3988" s="6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>
      <c r="A3989" s="6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>
      <c r="A3990" s="6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>
      <c r="A3991" s="6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>
      <c r="A3992" s="6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>
      <c r="A3993" s="6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>
      <c r="A3994" s="6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>
      <c r="A3995" s="6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>
      <c r="A3996" s="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>
      <c r="A3997" s="6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>
      <c r="A3998" s="6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>
      <c r="A3999" s="6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>
      <c r="A4000" s="6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>
      <c r="A4001" s="6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>
      <c r="A4002" s="6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>
      <c r="A4003" s="6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>
      <c r="A4004" s="6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>
      <c r="A4005" s="6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>
      <c r="A4006" s="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>
      <c r="A4007" s="6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>
      <c r="A4008" s="6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>
      <c r="A4009" s="6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>
      <c r="A4010" s="6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>
      <c r="A4011" s="6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>
      <c r="A4012" s="6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>
      <c r="A4013" s="6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>
      <c r="A4014" s="6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>
      <c r="A4015" s="6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>
      <c r="A4016" s="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>
      <c r="A4017" s="6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>
      <c r="A4018" s="6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>
      <c r="A4019" s="6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>
      <c r="A4020" s="6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>
      <c r="A4021" s="6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5" hidden="1">
      <c r="A4022" s="6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>
      <c r="A4023" s="6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>
      <c r="A4024" s="6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>
      <c r="A4025" s="6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>
      <c r="A4026" s="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>
      <c r="A4027" s="6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>
      <c r="A4028" s="6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>
      <c r="A4029" s="6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>
      <c r="A4030" s="6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>
      <c r="A4031" s="6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>
      <c r="A4032" s="6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>
      <c r="A4033" s="6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>
      <c r="A4034" s="6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>
      <c r="A4035" s="6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>
      <c r="A4036" s="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>
      <c r="A4037" s="6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>
      <c r="A4038" s="6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>
      <c r="A4039" s="6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>
      <c r="A4040" s="6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>
      <c r="A4041" s="6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>
      <c r="A4042" s="6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>
      <c r="A4043" s="6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>
      <c r="A4044" s="6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>
      <c r="A4045" s="6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>
      <c r="A4046" s="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>
      <c r="A4047" s="6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>
      <c r="A4048" s="6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>
      <c r="A4049" s="6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>
      <c r="A4050" s="6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>
      <c r="A4051" s="6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>
      <c r="A4052" s="6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>
      <c r="A4053" s="6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>
      <c r="A4054" s="6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>
      <c r="A4055" s="6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>
      <c r="A4056" s="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>
      <c r="A4057" s="6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5" hidden="1">
      <c r="A4058" s="6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>
      <c r="A4059" s="6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>
      <c r="A4060" s="6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>
      <c r="A4061" s="6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>
      <c r="A4062" s="6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>
      <c r="A4063" s="6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>
      <c r="A4064" s="6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>
      <c r="A4065" s="6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>
      <c r="A4066" s="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>
      <c r="A4067" s="6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>
      <c r="A4068" s="6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>
      <c r="A4069" s="6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>
      <c r="A4070" s="6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>
      <c r="A4071" s="6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>
      <c r="A4072" s="6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>
      <c r="A4073" s="6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>
      <c r="A4074" s="6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>
      <c r="A4075" s="6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>
      <c r="A4076" s="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>
      <c r="A4077" s="6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>
      <c r="A4078" s="6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>
      <c r="A4079" s="6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>
      <c r="A4080" s="6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>
      <c r="A4081" s="6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>
      <c r="A4082" s="6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>
      <c r="A4083" s="6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>
      <c r="A4084" s="6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>
      <c r="A4085" s="6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>
      <c r="A4086" s="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>
      <c r="A4087" s="6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>
      <c r="A4088" s="6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>
      <c r="A4089" s="6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>
      <c r="A4090" s="6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>
      <c r="A4091" s="6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>
      <c r="A4092" s="6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>
      <c r="A4093" s="6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>
      <c r="A4094" s="6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>
      <c r="A4095" s="6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>
      <c r="A4096" s="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>
      <c r="A4097" s="6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>
      <c r="A4098" s="6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>
      <c r="A4099" s="6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>
      <c r="A4100" s="6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>
      <c r="A4101" s="6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>
      <c r="A4102" s="6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>
      <c r="A4103" s="6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>
      <c r="A4104" s="6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>
      <c r="A4105" s="6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>
      <c r="A4106" s="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>
      <c r="A4107" s="6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>
      <c r="A4108" s="6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>
      <c r="A4109" s="6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>
      <c r="A4110" s="6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>
      <c r="A4111" s="6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>
      <c r="A4112" s="6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>
      <c r="A4113" s="6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>
      <c r="A4114" s="6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>
      <c r="A4115" s="6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C0151B7B-7111-4815-94A2-87AE43B123E6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"/>
  </sortState>
  <phoneticPr fontId="3"/>
  <conditionalFormatting sqref="F1:F1048576">
    <cfRule type="cellIs" dxfId="39" priority="7" operator="equal">
      <formula>"canceled"</formula>
    </cfRule>
    <cfRule type="cellIs" dxfId="38" priority="8" operator="equal">
      <formula>"failed"</formula>
    </cfRule>
    <cfRule type="cellIs" dxfId="37" priority="9" operator="equal">
      <formula>"successful"</formula>
    </cfRule>
    <cfRule type="cellIs" dxfId="36" priority="10" operator="equal">
      <formula>"live"</formula>
    </cfRule>
    <cfRule type="cellIs" dxfId="35" priority="11" operator="equal">
      <formula>"live"</formula>
    </cfRule>
  </conditionalFormatting>
  <conditionalFormatting sqref="O1:O1048576 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C8E6-9EB6-40F0-B0B3-43F01E802640}">
  <dimension ref="A1:T1067"/>
  <sheetViews>
    <sheetView workbookViewId="0">
      <selection activeCell="C8" sqref="C8"/>
    </sheetView>
  </sheetViews>
  <sheetFormatPr defaultRowHeight="15"/>
  <cols>
    <col min="1" max="1" width="22" style="23" customWidth="1"/>
    <col min="2" max="2" width="43.140625" style="23" customWidth="1"/>
    <col min="3" max="3" width="61" style="23" customWidth="1"/>
    <col min="4" max="5" width="9.140625" style="23"/>
    <col min="6" max="6" width="17.5703125" style="23" customWidth="1"/>
    <col min="7" max="18" width="9.140625" style="23"/>
    <col min="19" max="19" width="22.85546875" style="23" bestFit="1" customWidth="1"/>
    <col min="20" max="20" width="21.85546875" style="23" bestFit="1" customWidth="1"/>
    <col min="21" max="16384" width="9.140625" style="23"/>
  </cols>
  <sheetData>
    <row r="1" spans="1:20">
      <c r="A1" s="18" t="s">
        <v>0</v>
      </c>
      <c r="B1" s="19" t="s">
        <v>1</v>
      </c>
      <c r="C1" s="19" t="s">
        <v>4110</v>
      </c>
      <c r="D1" s="20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1" t="s">
        <v>8358</v>
      </c>
      <c r="R1" s="18" t="s">
        <v>8359</v>
      </c>
      <c r="S1" s="22" t="s">
        <v>8365</v>
      </c>
      <c r="T1" s="22" t="s">
        <v>8366</v>
      </c>
    </row>
    <row r="2" spans="1:20" ht="30">
      <c r="A2" s="24">
        <v>520</v>
      </c>
      <c r="B2" s="25" t="s">
        <v>521</v>
      </c>
      <c r="C2" s="25" t="s">
        <v>4630</v>
      </c>
      <c r="D2" s="26">
        <v>5000</v>
      </c>
      <c r="E2" s="26">
        <v>5105</v>
      </c>
      <c r="F2" s="24" t="s">
        <v>8218</v>
      </c>
      <c r="G2" s="24" t="s">
        <v>8224</v>
      </c>
      <c r="H2" s="24" t="s">
        <v>8246</v>
      </c>
      <c r="I2" s="24">
        <v>1449766261</v>
      </c>
      <c r="J2" s="24">
        <v>1447174261</v>
      </c>
      <c r="K2" s="24" t="b">
        <v>0</v>
      </c>
      <c r="L2" s="24">
        <v>34</v>
      </c>
      <c r="M2" s="24" t="b">
        <v>1</v>
      </c>
      <c r="N2" s="24" t="s">
        <v>8269</v>
      </c>
      <c r="O2" s="24">
        <v>102</v>
      </c>
      <c r="P2" s="24">
        <v>150.15</v>
      </c>
      <c r="Q2" s="27" t="s">
        <v>8315</v>
      </c>
      <c r="R2" s="24" t="s">
        <v>8316</v>
      </c>
      <c r="S2" s="28">
        <v>42318.702094907407</v>
      </c>
      <c r="T2" s="28">
        <v>42348.702094907407</v>
      </c>
    </row>
    <row r="3" spans="1:20" ht="45">
      <c r="A3" s="24">
        <v>521</v>
      </c>
      <c r="B3" s="25" t="s">
        <v>522</v>
      </c>
      <c r="C3" s="25" t="s">
        <v>4631</v>
      </c>
      <c r="D3" s="26">
        <v>5000</v>
      </c>
      <c r="E3" s="26">
        <v>5232</v>
      </c>
      <c r="F3" s="24" t="s">
        <v>8218</v>
      </c>
      <c r="G3" s="24" t="s">
        <v>8223</v>
      </c>
      <c r="H3" s="24" t="s">
        <v>8245</v>
      </c>
      <c r="I3" s="24">
        <v>1477976340</v>
      </c>
      <c r="J3" s="24">
        <v>1475460819</v>
      </c>
      <c r="K3" s="24" t="b">
        <v>0</v>
      </c>
      <c r="L3" s="24">
        <v>56</v>
      </c>
      <c r="M3" s="24" t="b">
        <v>1</v>
      </c>
      <c r="N3" s="24" t="s">
        <v>8269</v>
      </c>
      <c r="O3" s="24">
        <v>105</v>
      </c>
      <c r="P3" s="24">
        <v>93.43</v>
      </c>
      <c r="Q3" s="27" t="s">
        <v>8315</v>
      </c>
      <c r="R3" s="24" t="s">
        <v>8316</v>
      </c>
      <c r="S3" s="28">
        <v>42646.092812499999</v>
      </c>
      <c r="T3" s="28">
        <v>42675.207638888889</v>
      </c>
    </row>
    <row r="4" spans="1:20" ht="30">
      <c r="A4" s="24">
        <v>522</v>
      </c>
      <c r="B4" s="25" t="s">
        <v>523</v>
      </c>
      <c r="C4" s="25" t="s">
        <v>4632</v>
      </c>
      <c r="D4" s="26">
        <v>3000</v>
      </c>
      <c r="E4" s="26">
        <v>3440</v>
      </c>
      <c r="F4" s="24" t="s">
        <v>8218</v>
      </c>
      <c r="G4" s="24" t="s">
        <v>8223</v>
      </c>
      <c r="H4" s="24" t="s">
        <v>8245</v>
      </c>
      <c r="I4" s="24">
        <v>1458518325</v>
      </c>
      <c r="J4" s="24">
        <v>1456793925</v>
      </c>
      <c r="K4" s="24" t="b">
        <v>0</v>
      </c>
      <c r="L4" s="24">
        <v>31</v>
      </c>
      <c r="M4" s="24" t="b">
        <v>1</v>
      </c>
      <c r="N4" s="24" t="s">
        <v>8269</v>
      </c>
      <c r="O4" s="24">
        <v>115</v>
      </c>
      <c r="P4" s="24">
        <v>110.97</v>
      </c>
      <c r="Q4" s="27" t="s">
        <v>8315</v>
      </c>
      <c r="R4" s="24" t="s">
        <v>8316</v>
      </c>
      <c r="S4" s="28">
        <v>42430.040798611109</v>
      </c>
      <c r="T4" s="28">
        <v>42449.999131944445</v>
      </c>
    </row>
    <row r="5" spans="1:20" ht="45">
      <c r="A5" s="24">
        <v>523</v>
      </c>
      <c r="B5" s="25" t="s">
        <v>524</v>
      </c>
      <c r="C5" s="25" t="s">
        <v>4633</v>
      </c>
      <c r="D5" s="26">
        <v>5000</v>
      </c>
      <c r="E5" s="26">
        <v>6030</v>
      </c>
      <c r="F5" s="24" t="s">
        <v>8218</v>
      </c>
      <c r="G5" s="24" t="s">
        <v>8223</v>
      </c>
      <c r="H5" s="24" t="s">
        <v>8245</v>
      </c>
      <c r="I5" s="24">
        <v>1442805076</v>
      </c>
      <c r="J5" s="24">
        <v>1440213076</v>
      </c>
      <c r="K5" s="24" t="b">
        <v>0</v>
      </c>
      <c r="L5" s="24">
        <v>84</v>
      </c>
      <c r="M5" s="24" t="b">
        <v>1</v>
      </c>
      <c r="N5" s="24" t="s">
        <v>8269</v>
      </c>
      <c r="O5" s="24">
        <v>121</v>
      </c>
      <c r="P5" s="24">
        <v>71.790000000000006</v>
      </c>
      <c r="Q5" s="27" t="s">
        <v>8315</v>
      </c>
      <c r="R5" s="24" t="s">
        <v>8316</v>
      </c>
      <c r="S5" s="28">
        <v>42238.13282407407</v>
      </c>
      <c r="T5" s="28">
        <v>42268.13282407407</v>
      </c>
    </row>
    <row r="6" spans="1:20" ht="30">
      <c r="A6" s="24">
        <v>524</v>
      </c>
      <c r="B6" s="25" t="s">
        <v>525</v>
      </c>
      <c r="C6" s="25" t="s">
        <v>4634</v>
      </c>
      <c r="D6" s="26">
        <v>3500</v>
      </c>
      <c r="E6" s="26">
        <v>3803.55</v>
      </c>
      <c r="F6" s="24" t="s">
        <v>8218</v>
      </c>
      <c r="G6" s="24" t="s">
        <v>8224</v>
      </c>
      <c r="H6" s="24" t="s">
        <v>8246</v>
      </c>
      <c r="I6" s="24">
        <v>1464801169</v>
      </c>
      <c r="J6" s="24">
        <v>1462209169</v>
      </c>
      <c r="K6" s="24" t="b">
        <v>0</v>
      </c>
      <c r="L6" s="24">
        <v>130</v>
      </c>
      <c r="M6" s="24" t="b">
        <v>1</v>
      </c>
      <c r="N6" s="24" t="s">
        <v>8269</v>
      </c>
      <c r="O6" s="24">
        <v>109</v>
      </c>
      <c r="P6" s="24">
        <v>29.26</v>
      </c>
      <c r="Q6" s="27" t="s">
        <v>8315</v>
      </c>
      <c r="R6" s="24" t="s">
        <v>8316</v>
      </c>
      <c r="S6" s="28">
        <v>42492.717233796298</v>
      </c>
      <c r="T6" s="28">
        <v>42522.717233796298</v>
      </c>
    </row>
    <row r="7" spans="1:20" ht="30">
      <c r="A7" s="24">
        <v>525</v>
      </c>
      <c r="B7" s="25" t="s">
        <v>526</v>
      </c>
      <c r="C7" s="25" t="s">
        <v>4635</v>
      </c>
      <c r="D7" s="26">
        <v>12000</v>
      </c>
      <c r="E7" s="26">
        <v>12000</v>
      </c>
      <c r="F7" s="24" t="s">
        <v>8218</v>
      </c>
      <c r="G7" s="24" t="s">
        <v>8223</v>
      </c>
      <c r="H7" s="24" t="s">
        <v>8245</v>
      </c>
      <c r="I7" s="24">
        <v>1410601041</v>
      </c>
      <c r="J7" s="24">
        <v>1406713041</v>
      </c>
      <c r="K7" s="24" t="b">
        <v>0</v>
      </c>
      <c r="L7" s="24">
        <v>12</v>
      </c>
      <c r="M7" s="24" t="b">
        <v>1</v>
      </c>
      <c r="N7" s="24" t="s">
        <v>8269</v>
      </c>
      <c r="O7" s="24">
        <v>100</v>
      </c>
      <c r="P7" s="24">
        <v>1000</v>
      </c>
      <c r="Q7" s="27" t="s">
        <v>8315</v>
      </c>
      <c r="R7" s="24" t="s">
        <v>8316</v>
      </c>
      <c r="S7" s="28">
        <v>41850.400937500002</v>
      </c>
      <c r="T7" s="28">
        <v>41895.400937500002</v>
      </c>
    </row>
    <row r="8" spans="1:20" ht="30">
      <c r="A8" s="24">
        <v>526</v>
      </c>
      <c r="B8" s="25" t="s">
        <v>527</v>
      </c>
      <c r="C8" s="25" t="s">
        <v>4636</v>
      </c>
      <c r="D8" s="26">
        <v>1500</v>
      </c>
      <c r="E8" s="26">
        <v>1710</v>
      </c>
      <c r="F8" s="24" t="s">
        <v>8218</v>
      </c>
      <c r="G8" s="24" t="s">
        <v>8224</v>
      </c>
      <c r="H8" s="24" t="s">
        <v>8246</v>
      </c>
      <c r="I8" s="24">
        <v>1438966800</v>
      </c>
      <c r="J8" s="24">
        <v>1436278344</v>
      </c>
      <c r="K8" s="24" t="b">
        <v>0</v>
      </c>
      <c r="L8" s="24">
        <v>23</v>
      </c>
      <c r="M8" s="24" t="b">
        <v>1</v>
      </c>
      <c r="N8" s="24" t="s">
        <v>8269</v>
      </c>
      <c r="O8" s="24">
        <v>114</v>
      </c>
      <c r="P8" s="24">
        <v>74.349999999999994</v>
      </c>
      <c r="Q8" s="27" t="s">
        <v>8315</v>
      </c>
      <c r="R8" s="24" t="s">
        <v>8316</v>
      </c>
      <c r="S8" s="28">
        <v>42192.591944444444</v>
      </c>
      <c r="T8" s="28">
        <v>42223.708333333328</v>
      </c>
    </row>
    <row r="9" spans="1:20" ht="45">
      <c r="A9" s="24">
        <v>527</v>
      </c>
      <c r="B9" s="25" t="s">
        <v>528</v>
      </c>
      <c r="C9" s="25" t="s">
        <v>4637</v>
      </c>
      <c r="D9" s="26">
        <v>10000</v>
      </c>
      <c r="E9" s="26">
        <v>10085</v>
      </c>
      <c r="F9" s="24" t="s">
        <v>8218</v>
      </c>
      <c r="G9" s="24" t="s">
        <v>8223</v>
      </c>
      <c r="H9" s="24" t="s">
        <v>8245</v>
      </c>
      <c r="I9" s="24">
        <v>1487347500</v>
      </c>
      <c r="J9" s="24">
        <v>1484715366</v>
      </c>
      <c r="K9" s="24" t="b">
        <v>0</v>
      </c>
      <c r="L9" s="24">
        <v>158</v>
      </c>
      <c r="M9" s="24" t="b">
        <v>1</v>
      </c>
      <c r="N9" s="24" t="s">
        <v>8269</v>
      </c>
      <c r="O9" s="24">
        <v>101</v>
      </c>
      <c r="P9" s="24">
        <v>63.83</v>
      </c>
      <c r="Q9" s="27" t="s">
        <v>8315</v>
      </c>
      <c r="R9" s="24" t="s">
        <v>8316</v>
      </c>
      <c r="S9" s="28">
        <v>42753.205625000002</v>
      </c>
      <c r="T9" s="28">
        <v>42783.670138888891</v>
      </c>
    </row>
    <row r="10" spans="1:20">
      <c r="A10" s="24">
        <v>528</v>
      </c>
      <c r="B10" s="25" t="s">
        <v>529</v>
      </c>
      <c r="C10" s="25" t="s">
        <v>4638</v>
      </c>
      <c r="D10" s="26">
        <v>1150</v>
      </c>
      <c r="E10" s="26">
        <v>1330</v>
      </c>
      <c r="F10" s="24" t="s">
        <v>8218</v>
      </c>
      <c r="G10" s="24" t="s">
        <v>8223</v>
      </c>
      <c r="H10" s="24" t="s">
        <v>8245</v>
      </c>
      <c r="I10" s="24">
        <v>1434921600</v>
      </c>
      <c r="J10" s="24">
        <v>1433109907</v>
      </c>
      <c r="K10" s="24" t="b">
        <v>0</v>
      </c>
      <c r="L10" s="24">
        <v>30</v>
      </c>
      <c r="M10" s="24" t="b">
        <v>1</v>
      </c>
      <c r="N10" s="24" t="s">
        <v>8269</v>
      </c>
      <c r="O10" s="24">
        <v>116</v>
      </c>
      <c r="P10" s="24">
        <v>44.33</v>
      </c>
      <c r="Q10" s="27" t="s">
        <v>8315</v>
      </c>
      <c r="R10" s="24" t="s">
        <v>8316</v>
      </c>
      <c r="S10" s="28">
        <v>42155.920219907406</v>
      </c>
      <c r="T10" s="28">
        <v>42176.888888888891</v>
      </c>
    </row>
    <row r="11" spans="1:20" ht="45">
      <c r="A11" s="24">
        <v>529</v>
      </c>
      <c r="B11" s="25" t="s">
        <v>530</v>
      </c>
      <c r="C11" s="25" t="s">
        <v>4639</v>
      </c>
      <c r="D11" s="26">
        <v>1200</v>
      </c>
      <c r="E11" s="26">
        <v>1565</v>
      </c>
      <c r="F11" s="24" t="s">
        <v>8218</v>
      </c>
      <c r="G11" s="24" t="s">
        <v>8228</v>
      </c>
      <c r="H11" s="24" t="s">
        <v>8250</v>
      </c>
      <c r="I11" s="24">
        <v>1484110800</v>
      </c>
      <c r="J11" s="24">
        <v>1482281094</v>
      </c>
      <c r="K11" s="24" t="b">
        <v>0</v>
      </c>
      <c r="L11" s="24">
        <v>18</v>
      </c>
      <c r="M11" s="24" t="b">
        <v>1</v>
      </c>
      <c r="N11" s="24" t="s">
        <v>8269</v>
      </c>
      <c r="O11" s="24">
        <v>130</v>
      </c>
      <c r="P11" s="24">
        <v>86.94</v>
      </c>
      <c r="Q11" s="27" t="s">
        <v>8315</v>
      </c>
      <c r="R11" s="24" t="s">
        <v>8316</v>
      </c>
      <c r="S11" s="28">
        <v>42725.031180555554</v>
      </c>
      <c r="T11" s="28">
        <v>42746.208333333328</v>
      </c>
    </row>
    <row r="12" spans="1:20" ht="45">
      <c r="A12" s="24">
        <v>530</v>
      </c>
      <c r="B12" s="25" t="s">
        <v>531</v>
      </c>
      <c r="C12" s="25" t="s">
        <v>4640</v>
      </c>
      <c r="D12" s="26">
        <v>3405</v>
      </c>
      <c r="E12" s="26">
        <v>3670</v>
      </c>
      <c r="F12" s="24" t="s">
        <v>8218</v>
      </c>
      <c r="G12" s="24" t="s">
        <v>8223</v>
      </c>
      <c r="H12" s="24" t="s">
        <v>8245</v>
      </c>
      <c r="I12" s="24">
        <v>1435111200</v>
      </c>
      <c r="J12" s="24">
        <v>1433254268</v>
      </c>
      <c r="K12" s="24" t="b">
        <v>0</v>
      </c>
      <c r="L12" s="24">
        <v>29</v>
      </c>
      <c r="M12" s="24" t="b">
        <v>1</v>
      </c>
      <c r="N12" s="24" t="s">
        <v>8269</v>
      </c>
      <c r="O12" s="24">
        <v>108</v>
      </c>
      <c r="P12" s="24">
        <v>126.55</v>
      </c>
      <c r="Q12" s="27" t="s">
        <v>8315</v>
      </c>
      <c r="R12" s="24" t="s">
        <v>8316</v>
      </c>
      <c r="S12" s="28">
        <v>42157.591064814813</v>
      </c>
      <c r="T12" s="28">
        <v>42179.083333333328</v>
      </c>
    </row>
    <row r="13" spans="1:20" ht="45">
      <c r="A13" s="24">
        <v>531</v>
      </c>
      <c r="B13" s="25" t="s">
        <v>532</v>
      </c>
      <c r="C13" s="25" t="s">
        <v>4641</v>
      </c>
      <c r="D13" s="26">
        <v>4000</v>
      </c>
      <c r="E13" s="26">
        <v>4000</v>
      </c>
      <c r="F13" s="24" t="s">
        <v>8218</v>
      </c>
      <c r="G13" s="24" t="s">
        <v>8223</v>
      </c>
      <c r="H13" s="24" t="s">
        <v>8245</v>
      </c>
      <c r="I13" s="24">
        <v>1481957940</v>
      </c>
      <c r="J13" s="24">
        <v>1478050429</v>
      </c>
      <c r="K13" s="24" t="b">
        <v>0</v>
      </c>
      <c r="L13" s="24">
        <v>31</v>
      </c>
      <c r="M13" s="24" t="b">
        <v>1</v>
      </c>
      <c r="N13" s="24" t="s">
        <v>8269</v>
      </c>
      <c r="O13" s="24">
        <v>100</v>
      </c>
      <c r="P13" s="24">
        <v>129.03</v>
      </c>
      <c r="Q13" s="27" t="s">
        <v>8315</v>
      </c>
      <c r="R13" s="24" t="s">
        <v>8316</v>
      </c>
      <c r="S13" s="28">
        <v>42676.065150462964</v>
      </c>
      <c r="T13" s="28">
        <v>42721.290972222225</v>
      </c>
    </row>
    <row r="14" spans="1:20" ht="30">
      <c r="A14" s="24">
        <v>532</v>
      </c>
      <c r="B14" s="25" t="s">
        <v>533</v>
      </c>
      <c r="C14" s="25" t="s">
        <v>4642</v>
      </c>
      <c r="D14" s="26">
        <v>10000</v>
      </c>
      <c r="E14" s="26">
        <v>12325</v>
      </c>
      <c r="F14" s="24" t="s">
        <v>8218</v>
      </c>
      <c r="G14" s="24" t="s">
        <v>8223</v>
      </c>
      <c r="H14" s="24" t="s">
        <v>8245</v>
      </c>
      <c r="I14" s="24">
        <v>1463098208</v>
      </c>
      <c r="J14" s="24">
        <v>1460506208</v>
      </c>
      <c r="K14" s="24" t="b">
        <v>0</v>
      </c>
      <c r="L14" s="24">
        <v>173</v>
      </c>
      <c r="M14" s="24" t="b">
        <v>1</v>
      </c>
      <c r="N14" s="24" t="s">
        <v>8269</v>
      </c>
      <c r="O14" s="24">
        <v>123</v>
      </c>
      <c r="P14" s="24">
        <v>71.239999999999995</v>
      </c>
      <c r="Q14" s="27" t="s">
        <v>8315</v>
      </c>
      <c r="R14" s="24" t="s">
        <v>8316</v>
      </c>
      <c r="S14" s="28">
        <v>42473.007037037038</v>
      </c>
      <c r="T14" s="28">
        <v>42503.007037037038</v>
      </c>
    </row>
    <row r="15" spans="1:20" ht="45">
      <c r="A15" s="24">
        <v>533</v>
      </c>
      <c r="B15" s="25" t="s">
        <v>534</v>
      </c>
      <c r="C15" s="25" t="s">
        <v>4643</v>
      </c>
      <c r="D15" s="26">
        <v>2000</v>
      </c>
      <c r="E15" s="26">
        <v>2004</v>
      </c>
      <c r="F15" s="24" t="s">
        <v>8218</v>
      </c>
      <c r="G15" s="24" t="s">
        <v>8224</v>
      </c>
      <c r="H15" s="24" t="s">
        <v>8246</v>
      </c>
      <c r="I15" s="24">
        <v>1463394365</v>
      </c>
      <c r="J15" s="24">
        <v>1461320765</v>
      </c>
      <c r="K15" s="24" t="b">
        <v>0</v>
      </c>
      <c r="L15" s="24">
        <v>17</v>
      </c>
      <c r="M15" s="24" t="b">
        <v>1</v>
      </c>
      <c r="N15" s="24" t="s">
        <v>8269</v>
      </c>
      <c r="O15" s="24">
        <v>100</v>
      </c>
      <c r="P15" s="24">
        <v>117.88</v>
      </c>
      <c r="Q15" s="27" t="s">
        <v>8315</v>
      </c>
      <c r="R15" s="24" t="s">
        <v>8316</v>
      </c>
      <c r="S15" s="28">
        <v>42482.43478009259</v>
      </c>
      <c r="T15" s="28">
        <v>42506.43478009259</v>
      </c>
    </row>
    <row r="16" spans="1:20" ht="30">
      <c r="A16" s="24">
        <v>534</v>
      </c>
      <c r="B16" s="25" t="s">
        <v>535</v>
      </c>
      <c r="C16" s="25" t="s">
        <v>4644</v>
      </c>
      <c r="D16" s="26">
        <v>15000</v>
      </c>
      <c r="E16" s="26">
        <v>15700</v>
      </c>
      <c r="F16" s="24" t="s">
        <v>8218</v>
      </c>
      <c r="G16" s="24" t="s">
        <v>8233</v>
      </c>
      <c r="H16" s="24" t="s">
        <v>8253</v>
      </c>
      <c r="I16" s="24">
        <v>1446418800</v>
      </c>
      <c r="J16" s="24">
        <v>1443036470</v>
      </c>
      <c r="K16" s="24" t="b">
        <v>0</v>
      </c>
      <c r="L16" s="24">
        <v>48</v>
      </c>
      <c r="M16" s="24" t="b">
        <v>1</v>
      </c>
      <c r="N16" s="24" t="s">
        <v>8269</v>
      </c>
      <c r="O16" s="24">
        <v>105</v>
      </c>
      <c r="P16" s="24">
        <v>327.08</v>
      </c>
      <c r="Q16" s="27" t="s">
        <v>8315</v>
      </c>
      <c r="R16" s="24" t="s">
        <v>8316</v>
      </c>
      <c r="S16" s="28">
        <v>42270.810995370368</v>
      </c>
      <c r="T16" s="28">
        <v>42309.958333333328</v>
      </c>
    </row>
    <row r="17" spans="1:20" ht="30">
      <c r="A17" s="24">
        <v>535</v>
      </c>
      <c r="B17" s="25" t="s">
        <v>536</v>
      </c>
      <c r="C17" s="25" t="s">
        <v>4645</v>
      </c>
      <c r="D17" s="26">
        <v>2000</v>
      </c>
      <c r="E17" s="26">
        <v>2050</v>
      </c>
      <c r="F17" s="24" t="s">
        <v>8218</v>
      </c>
      <c r="G17" s="24" t="s">
        <v>8224</v>
      </c>
      <c r="H17" s="24" t="s">
        <v>8246</v>
      </c>
      <c r="I17" s="24">
        <v>1483707905</v>
      </c>
      <c r="J17" s="24">
        <v>1481115905</v>
      </c>
      <c r="K17" s="24" t="b">
        <v>0</v>
      </c>
      <c r="L17" s="24">
        <v>59</v>
      </c>
      <c r="M17" s="24" t="b">
        <v>1</v>
      </c>
      <c r="N17" s="24" t="s">
        <v>8269</v>
      </c>
      <c r="O17" s="24">
        <v>103</v>
      </c>
      <c r="P17" s="24">
        <v>34.75</v>
      </c>
      <c r="Q17" s="27" t="s">
        <v>8315</v>
      </c>
      <c r="R17" s="24" t="s">
        <v>8316</v>
      </c>
      <c r="S17" s="28">
        <v>42711.545196759253</v>
      </c>
      <c r="T17" s="28">
        <v>42741.545196759253</v>
      </c>
    </row>
    <row r="18" spans="1:20" ht="45">
      <c r="A18" s="24">
        <v>536</v>
      </c>
      <c r="B18" s="25" t="s">
        <v>537</v>
      </c>
      <c r="C18" s="25" t="s">
        <v>4646</v>
      </c>
      <c r="D18" s="26">
        <v>3300</v>
      </c>
      <c r="E18" s="26">
        <v>3902.5</v>
      </c>
      <c r="F18" s="24" t="s">
        <v>8218</v>
      </c>
      <c r="G18" s="24" t="s">
        <v>8224</v>
      </c>
      <c r="H18" s="24" t="s">
        <v>8246</v>
      </c>
      <c r="I18" s="24">
        <v>1438624800</v>
      </c>
      <c r="J18" s="24">
        <v>1435133807</v>
      </c>
      <c r="K18" s="24" t="b">
        <v>0</v>
      </c>
      <c r="L18" s="24">
        <v>39</v>
      </c>
      <c r="M18" s="24" t="b">
        <v>1</v>
      </c>
      <c r="N18" s="24" t="s">
        <v>8269</v>
      </c>
      <c r="O18" s="24">
        <v>118</v>
      </c>
      <c r="P18" s="24">
        <v>100.06</v>
      </c>
      <c r="Q18" s="27" t="s">
        <v>8315</v>
      </c>
      <c r="R18" s="24" t="s">
        <v>8316</v>
      </c>
      <c r="S18" s="28">
        <v>42179.344988425932</v>
      </c>
      <c r="T18" s="28">
        <v>42219.75</v>
      </c>
    </row>
    <row r="19" spans="1:20" ht="45">
      <c r="A19" s="24">
        <v>537</v>
      </c>
      <c r="B19" s="25" t="s">
        <v>538</v>
      </c>
      <c r="C19" s="25" t="s">
        <v>4647</v>
      </c>
      <c r="D19" s="26">
        <v>2000</v>
      </c>
      <c r="E19" s="26">
        <v>2410</v>
      </c>
      <c r="F19" s="24" t="s">
        <v>8218</v>
      </c>
      <c r="G19" s="24" t="s">
        <v>8223</v>
      </c>
      <c r="H19" s="24" t="s">
        <v>8245</v>
      </c>
      <c r="I19" s="24">
        <v>1446665191</v>
      </c>
      <c r="J19" s="24">
        <v>1444069591</v>
      </c>
      <c r="K19" s="24" t="b">
        <v>0</v>
      </c>
      <c r="L19" s="24">
        <v>59</v>
      </c>
      <c r="M19" s="24" t="b">
        <v>1</v>
      </c>
      <c r="N19" s="24" t="s">
        <v>8269</v>
      </c>
      <c r="O19" s="24">
        <v>121</v>
      </c>
      <c r="P19" s="24">
        <v>40.85</v>
      </c>
      <c r="Q19" s="27" t="s">
        <v>8315</v>
      </c>
      <c r="R19" s="24" t="s">
        <v>8316</v>
      </c>
      <c r="S19" s="28">
        <v>42282.768414351856</v>
      </c>
      <c r="T19" s="28">
        <v>42312.810081018513</v>
      </c>
    </row>
    <row r="20" spans="1:20" ht="45">
      <c r="A20" s="24">
        <v>538</v>
      </c>
      <c r="B20" s="25" t="s">
        <v>539</v>
      </c>
      <c r="C20" s="25" t="s">
        <v>4648</v>
      </c>
      <c r="D20" s="26">
        <v>5000</v>
      </c>
      <c r="E20" s="26">
        <v>15121</v>
      </c>
      <c r="F20" s="24" t="s">
        <v>8218</v>
      </c>
      <c r="G20" s="24" t="s">
        <v>8223</v>
      </c>
      <c r="H20" s="24" t="s">
        <v>8245</v>
      </c>
      <c r="I20" s="24">
        <v>1463166263</v>
      </c>
      <c r="J20" s="24">
        <v>1460574263</v>
      </c>
      <c r="K20" s="24" t="b">
        <v>0</v>
      </c>
      <c r="L20" s="24">
        <v>60</v>
      </c>
      <c r="M20" s="24" t="b">
        <v>1</v>
      </c>
      <c r="N20" s="24" t="s">
        <v>8269</v>
      </c>
      <c r="O20" s="24">
        <v>302</v>
      </c>
      <c r="P20" s="24">
        <v>252.02</v>
      </c>
      <c r="Q20" s="27" t="s">
        <v>8315</v>
      </c>
      <c r="R20" s="24" t="s">
        <v>8316</v>
      </c>
      <c r="S20" s="28">
        <v>42473.794710648144</v>
      </c>
      <c r="T20" s="28">
        <v>42503.794710648144</v>
      </c>
    </row>
    <row r="21" spans="1:20" ht="30">
      <c r="A21" s="24">
        <v>539</v>
      </c>
      <c r="B21" s="25" t="s">
        <v>540</v>
      </c>
      <c r="C21" s="25" t="s">
        <v>4649</v>
      </c>
      <c r="D21" s="26">
        <v>500</v>
      </c>
      <c r="E21" s="26">
        <v>503.22</v>
      </c>
      <c r="F21" s="24" t="s">
        <v>8218</v>
      </c>
      <c r="G21" s="24" t="s">
        <v>8224</v>
      </c>
      <c r="H21" s="24" t="s">
        <v>8246</v>
      </c>
      <c r="I21" s="24">
        <v>1467681107</v>
      </c>
      <c r="J21" s="24">
        <v>1465866707</v>
      </c>
      <c r="K21" s="24" t="b">
        <v>0</v>
      </c>
      <c r="L21" s="24">
        <v>20</v>
      </c>
      <c r="M21" s="24" t="b">
        <v>1</v>
      </c>
      <c r="N21" s="24" t="s">
        <v>8269</v>
      </c>
      <c r="O21" s="24">
        <v>101</v>
      </c>
      <c r="P21" s="24">
        <v>25.16</v>
      </c>
      <c r="Q21" s="27" t="s">
        <v>8315</v>
      </c>
      <c r="R21" s="24" t="s">
        <v>8316</v>
      </c>
      <c r="S21" s="28">
        <v>42535.049849537041</v>
      </c>
      <c r="T21" s="28">
        <v>42556.049849537041</v>
      </c>
    </row>
    <row r="22" spans="1:20" ht="30">
      <c r="A22" s="24">
        <v>1284</v>
      </c>
      <c r="B22" s="25" t="s">
        <v>1285</v>
      </c>
      <c r="C22" s="25" t="s">
        <v>5394</v>
      </c>
      <c r="D22" s="26">
        <v>2000</v>
      </c>
      <c r="E22" s="26">
        <v>2020</v>
      </c>
      <c r="F22" s="24" t="s">
        <v>8218</v>
      </c>
      <c r="G22" s="24" t="s">
        <v>8223</v>
      </c>
      <c r="H22" s="24" t="s">
        <v>8245</v>
      </c>
      <c r="I22" s="24">
        <v>1483203540</v>
      </c>
      <c r="J22" s="24">
        <v>1481175482</v>
      </c>
      <c r="K22" s="24" t="b">
        <v>0</v>
      </c>
      <c r="L22" s="24">
        <v>31</v>
      </c>
      <c r="M22" s="24" t="b">
        <v>1</v>
      </c>
      <c r="N22" s="24" t="s">
        <v>8269</v>
      </c>
      <c r="O22" s="24">
        <v>101</v>
      </c>
      <c r="P22" s="24">
        <v>65.16</v>
      </c>
      <c r="Q22" s="27" t="s">
        <v>8315</v>
      </c>
      <c r="R22" s="24" t="s">
        <v>8316</v>
      </c>
      <c r="S22" s="28">
        <v>42712.23474537037</v>
      </c>
      <c r="T22" s="28">
        <v>42735.707638888889</v>
      </c>
    </row>
    <row r="23" spans="1:20" ht="30">
      <c r="A23" s="24">
        <v>1285</v>
      </c>
      <c r="B23" s="25" t="s">
        <v>1286</v>
      </c>
      <c r="C23" s="25" t="s">
        <v>5395</v>
      </c>
      <c r="D23" s="26">
        <v>2000</v>
      </c>
      <c r="E23" s="26">
        <v>2033</v>
      </c>
      <c r="F23" s="24" t="s">
        <v>8218</v>
      </c>
      <c r="G23" s="24" t="s">
        <v>8224</v>
      </c>
      <c r="H23" s="24" t="s">
        <v>8246</v>
      </c>
      <c r="I23" s="24">
        <v>1434808775</v>
      </c>
      <c r="J23" s="24">
        <v>1433512775</v>
      </c>
      <c r="K23" s="24" t="b">
        <v>0</v>
      </c>
      <c r="L23" s="24">
        <v>63</v>
      </c>
      <c r="M23" s="24" t="b">
        <v>1</v>
      </c>
      <c r="N23" s="24" t="s">
        <v>8269</v>
      </c>
      <c r="O23" s="24">
        <v>102</v>
      </c>
      <c r="P23" s="24">
        <v>32.270000000000003</v>
      </c>
      <c r="Q23" s="27" t="s">
        <v>8315</v>
      </c>
      <c r="R23" s="24" t="s">
        <v>8316</v>
      </c>
      <c r="S23" s="28">
        <v>42160.583043981482</v>
      </c>
      <c r="T23" s="28">
        <v>42175.583043981482</v>
      </c>
    </row>
    <row r="24" spans="1:20" ht="30">
      <c r="A24" s="24">
        <v>1286</v>
      </c>
      <c r="B24" s="25" t="s">
        <v>1287</v>
      </c>
      <c r="C24" s="25" t="s">
        <v>5396</v>
      </c>
      <c r="D24" s="26">
        <v>1500</v>
      </c>
      <c r="E24" s="26">
        <v>1625</v>
      </c>
      <c r="F24" s="24" t="s">
        <v>8218</v>
      </c>
      <c r="G24" s="24" t="s">
        <v>8224</v>
      </c>
      <c r="H24" s="24" t="s">
        <v>8246</v>
      </c>
      <c r="I24" s="24">
        <v>1424181600</v>
      </c>
      <c r="J24" s="24">
        <v>1423041227</v>
      </c>
      <c r="K24" s="24" t="b">
        <v>0</v>
      </c>
      <c r="L24" s="24">
        <v>20</v>
      </c>
      <c r="M24" s="24" t="b">
        <v>1</v>
      </c>
      <c r="N24" s="24" t="s">
        <v>8269</v>
      </c>
      <c r="O24" s="24">
        <v>108</v>
      </c>
      <c r="P24" s="24">
        <v>81.25</v>
      </c>
      <c r="Q24" s="27" t="s">
        <v>8315</v>
      </c>
      <c r="R24" s="24" t="s">
        <v>8316</v>
      </c>
      <c r="S24" s="28">
        <v>42039.384571759263</v>
      </c>
      <c r="T24" s="28">
        <v>42052.583333333328</v>
      </c>
    </row>
    <row r="25" spans="1:20" ht="60">
      <c r="A25" s="24">
        <v>1287</v>
      </c>
      <c r="B25" s="25" t="s">
        <v>1288</v>
      </c>
      <c r="C25" s="25" t="s">
        <v>5397</v>
      </c>
      <c r="D25" s="26">
        <v>250</v>
      </c>
      <c r="E25" s="26">
        <v>605</v>
      </c>
      <c r="F25" s="24" t="s">
        <v>8218</v>
      </c>
      <c r="G25" s="24" t="s">
        <v>8224</v>
      </c>
      <c r="H25" s="24" t="s">
        <v>8246</v>
      </c>
      <c r="I25" s="24">
        <v>1434120856</v>
      </c>
      <c r="J25" s="24">
        <v>1428936856</v>
      </c>
      <c r="K25" s="24" t="b">
        <v>0</v>
      </c>
      <c r="L25" s="24">
        <v>25</v>
      </c>
      <c r="M25" s="24" t="b">
        <v>1</v>
      </c>
      <c r="N25" s="24" t="s">
        <v>8269</v>
      </c>
      <c r="O25" s="24">
        <v>242</v>
      </c>
      <c r="P25" s="24">
        <v>24.2</v>
      </c>
      <c r="Q25" s="27" t="s">
        <v>8315</v>
      </c>
      <c r="R25" s="24" t="s">
        <v>8316</v>
      </c>
      <c r="S25" s="28">
        <v>42107.621018518519</v>
      </c>
      <c r="T25" s="28">
        <v>42167.621018518519</v>
      </c>
    </row>
    <row r="26" spans="1:20" ht="45">
      <c r="A26" s="24">
        <v>1288</v>
      </c>
      <c r="B26" s="25" t="s">
        <v>1289</v>
      </c>
      <c r="C26" s="25" t="s">
        <v>5398</v>
      </c>
      <c r="D26" s="26">
        <v>4000</v>
      </c>
      <c r="E26" s="26">
        <v>4018</v>
      </c>
      <c r="F26" s="24" t="s">
        <v>8218</v>
      </c>
      <c r="G26" s="24" t="s">
        <v>8223</v>
      </c>
      <c r="H26" s="24" t="s">
        <v>8245</v>
      </c>
      <c r="I26" s="24">
        <v>1470801600</v>
      </c>
      <c r="J26" s="24">
        <v>1468122163</v>
      </c>
      <c r="K26" s="24" t="b">
        <v>0</v>
      </c>
      <c r="L26" s="24">
        <v>61</v>
      </c>
      <c r="M26" s="24" t="b">
        <v>1</v>
      </c>
      <c r="N26" s="24" t="s">
        <v>8269</v>
      </c>
      <c r="O26" s="24">
        <v>100</v>
      </c>
      <c r="P26" s="24">
        <v>65.87</v>
      </c>
      <c r="Q26" s="27" t="s">
        <v>8315</v>
      </c>
      <c r="R26" s="24" t="s">
        <v>8316</v>
      </c>
      <c r="S26" s="28">
        <v>42561.154664351852</v>
      </c>
      <c r="T26" s="28">
        <v>42592.166666666672</v>
      </c>
    </row>
    <row r="27" spans="1:20" ht="30">
      <c r="A27" s="24">
        <v>1289</v>
      </c>
      <c r="B27" s="25" t="s">
        <v>1290</v>
      </c>
      <c r="C27" s="25" t="s">
        <v>5399</v>
      </c>
      <c r="D27" s="26">
        <v>1500</v>
      </c>
      <c r="E27" s="26">
        <v>1876</v>
      </c>
      <c r="F27" s="24" t="s">
        <v>8218</v>
      </c>
      <c r="G27" s="24" t="s">
        <v>8223</v>
      </c>
      <c r="H27" s="24" t="s">
        <v>8245</v>
      </c>
      <c r="I27" s="24">
        <v>1483499645</v>
      </c>
      <c r="J27" s="24">
        <v>1480907645</v>
      </c>
      <c r="K27" s="24" t="b">
        <v>0</v>
      </c>
      <c r="L27" s="24">
        <v>52</v>
      </c>
      <c r="M27" s="24" t="b">
        <v>1</v>
      </c>
      <c r="N27" s="24" t="s">
        <v>8269</v>
      </c>
      <c r="O27" s="24">
        <v>125</v>
      </c>
      <c r="P27" s="24">
        <v>36.08</v>
      </c>
      <c r="Q27" s="27" t="s">
        <v>8315</v>
      </c>
      <c r="R27" s="24" t="s">
        <v>8316</v>
      </c>
      <c r="S27" s="28">
        <v>42709.134780092587</v>
      </c>
      <c r="T27" s="28">
        <v>42739.134780092587</v>
      </c>
    </row>
    <row r="28" spans="1:20">
      <c r="A28" s="24">
        <v>1290</v>
      </c>
      <c r="B28" s="25" t="s">
        <v>1291</v>
      </c>
      <c r="C28" s="25" t="s">
        <v>5400</v>
      </c>
      <c r="D28" s="26">
        <v>3500</v>
      </c>
      <c r="E28" s="26">
        <v>3800</v>
      </c>
      <c r="F28" s="24" t="s">
        <v>8218</v>
      </c>
      <c r="G28" s="24" t="s">
        <v>8223</v>
      </c>
      <c r="H28" s="24" t="s">
        <v>8245</v>
      </c>
      <c r="I28" s="24">
        <v>1429772340</v>
      </c>
      <c r="J28" s="24">
        <v>1427121931</v>
      </c>
      <c r="K28" s="24" t="b">
        <v>0</v>
      </c>
      <c r="L28" s="24">
        <v>86</v>
      </c>
      <c r="M28" s="24" t="b">
        <v>1</v>
      </c>
      <c r="N28" s="24" t="s">
        <v>8269</v>
      </c>
      <c r="O28" s="24">
        <v>109</v>
      </c>
      <c r="P28" s="24">
        <v>44.19</v>
      </c>
      <c r="Q28" s="27" t="s">
        <v>8315</v>
      </c>
      <c r="R28" s="24" t="s">
        <v>8316</v>
      </c>
      <c r="S28" s="28">
        <v>42086.614942129629</v>
      </c>
      <c r="T28" s="28">
        <v>42117.290972222225</v>
      </c>
    </row>
    <row r="29" spans="1:20" ht="45">
      <c r="A29" s="24">
        <v>1291</v>
      </c>
      <c r="B29" s="25" t="s">
        <v>1292</v>
      </c>
      <c r="C29" s="25" t="s">
        <v>5401</v>
      </c>
      <c r="D29" s="26">
        <v>3000</v>
      </c>
      <c r="E29" s="26">
        <v>4371</v>
      </c>
      <c r="F29" s="24" t="s">
        <v>8218</v>
      </c>
      <c r="G29" s="24" t="s">
        <v>8223</v>
      </c>
      <c r="H29" s="24" t="s">
        <v>8245</v>
      </c>
      <c r="I29" s="24">
        <v>1428390000</v>
      </c>
      <c r="J29" s="24">
        <v>1425224391</v>
      </c>
      <c r="K29" s="24" t="b">
        <v>0</v>
      </c>
      <c r="L29" s="24">
        <v>42</v>
      </c>
      <c r="M29" s="24" t="b">
        <v>1</v>
      </c>
      <c r="N29" s="24" t="s">
        <v>8269</v>
      </c>
      <c r="O29" s="24">
        <v>146</v>
      </c>
      <c r="P29" s="24">
        <v>104.07</v>
      </c>
      <c r="Q29" s="27" t="s">
        <v>8315</v>
      </c>
      <c r="R29" s="24" t="s">
        <v>8316</v>
      </c>
      <c r="S29" s="28">
        <v>42064.652673611112</v>
      </c>
      <c r="T29" s="28">
        <v>42101.291666666672</v>
      </c>
    </row>
    <row r="30" spans="1:20" ht="45">
      <c r="A30" s="24">
        <v>1292</v>
      </c>
      <c r="B30" s="25" t="s">
        <v>1293</v>
      </c>
      <c r="C30" s="25" t="s">
        <v>5402</v>
      </c>
      <c r="D30" s="26">
        <v>1700</v>
      </c>
      <c r="E30" s="26">
        <v>1870</v>
      </c>
      <c r="F30" s="24" t="s">
        <v>8218</v>
      </c>
      <c r="G30" s="24" t="s">
        <v>8224</v>
      </c>
      <c r="H30" s="24" t="s">
        <v>8246</v>
      </c>
      <c r="I30" s="24">
        <v>1444172340</v>
      </c>
      <c r="J30" s="24">
        <v>1441822828</v>
      </c>
      <c r="K30" s="24" t="b">
        <v>0</v>
      </c>
      <c r="L30" s="24">
        <v>52</v>
      </c>
      <c r="M30" s="24" t="b">
        <v>1</v>
      </c>
      <c r="N30" s="24" t="s">
        <v>8269</v>
      </c>
      <c r="O30" s="24">
        <v>110</v>
      </c>
      <c r="P30" s="24">
        <v>35.96</v>
      </c>
      <c r="Q30" s="27" t="s">
        <v>8315</v>
      </c>
      <c r="R30" s="24" t="s">
        <v>8316</v>
      </c>
      <c r="S30" s="28">
        <v>42256.764212962968</v>
      </c>
      <c r="T30" s="28">
        <v>42283.957638888889</v>
      </c>
    </row>
    <row r="31" spans="1:20" ht="45">
      <c r="A31" s="24">
        <v>1293</v>
      </c>
      <c r="B31" s="25" t="s">
        <v>1294</v>
      </c>
      <c r="C31" s="25" t="s">
        <v>5403</v>
      </c>
      <c r="D31" s="26">
        <v>15000</v>
      </c>
      <c r="E31" s="26">
        <v>15335</v>
      </c>
      <c r="F31" s="24" t="s">
        <v>8218</v>
      </c>
      <c r="G31" s="24" t="s">
        <v>8223</v>
      </c>
      <c r="H31" s="24" t="s">
        <v>8245</v>
      </c>
      <c r="I31" s="24">
        <v>1447523371</v>
      </c>
      <c r="J31" s="24">
        <v>1444927771</v>
      </c>
      <c r="K31" s="24" t="b">
        <v>0</v>
      </c>
      <c r="L31" s="24">
        <v>120</v>
      </c>
      <c r="M31" s="24" t="b">
        <v>1</v>
      </c>
      <c r="N31" s="24" t="s">
        <v>8269</v>
      </c>
      <c r="O31" s="24">
        <v>102</v>
      </c>
      <c r="P31" s="24">
        <v>127.79</v>
      </c>
      <c r="Q31" s="27" t="s">
        <v>8315</v>
      </c>
      <c r="R31" s="24" t="s">
        <v>8316</v>
      </c>
      <c r="S31" s="28">
        <v>42292.701053240744</v>
      </c>
      <c r="T31" s="28">
        <v>42322.742719907401</v>
      </c>
    </row>
    <row r="32" spans="1:20" ht="45">
      <c r="A32" s="24">
        <v>1294</v>
      </c>
      <c r="B32" s="25" t="s">
        <v>1295</v>
      </c>
      <c r="C32" s="25" t="s">
        <v>5404</v>
      </c>
      <c r="D32" s="26">
        <v>500</v>
      </c>
      <c r="E32" s="26">
        <v>610</v>
      </c>
      <c r="F32" s="24" t="s">
        <v>8218</v>
      </c>
      <c r="G32" s="24" t="s">
        <v>8224</v>
      </c>
      <c r="H32" s="24" t="s">
        <v>8246</v>
      </c>
      <c r="I32" s="24">
        <v>1445252400</v>
      </c>
      <c r="J32" s="24">
        <v>1443696797</v>
      </c>
      <c r="K32" s="24" t="b">
        <v>0</v>
      </c>
      <c r="L32" s="24">
        <v>22</v>
      </c>
      <c r="M32" s="24" t="b">
        <v>1</v>
      </c>
      <c r="N32" s="24" t="s">
        <v>8269</v>
      </c>
      <c r="O32" s="24">
        <v>122</v>
      </c>
      <c r="P32" s="24">
        <v>27.73</v>
      </c>
      <c r="Q32" s="27" t="s">
        <v>8315</v>
      </c>
      <c r="R32" s="24" t="s">
        <v>8316</v>
      </c>
      <c r="S32" s="28">
        <v>42278.453668981485</v>
      </c>
      <c r="T32" s="28">
        <v>42296.458333333328</v>
      </c>
    </row>
    <row r="33" spans="1:20" ht="45">
      <c r="A33" s="24">
        <v>1295</v>
      </c>
      <c r="B33" s="25" t="s">
        <v>1296</v>
      </c>
      <c r="C33" s="25" t="s">
        <v>5405</v>
      </c>
      <c r="D33" s="26">
        <v>2500</v>
      </c>
      <c r="E33" s="26">
        <v>2549</v>
      </c>
      <c r="F33" s="24" t="s">
        <v>8218</v>
      </c>
      <c r="G33" s="24" t="s">
        <v>8224</v>
      </c>
      <c r="H33" s="24" t="s">
        <v>8246</v>
      </c>
      <c r="I33" s="24">
        <v>1438189200</v>
      </c>
      <c r="J33" s="24">
        <v>1435585497</v>
      </c>
      <c r="K33" s="24" t="b">
        <v>0</v>
      </c>
      <c r="L33" s="24">
        <v>64</v>
      </c>
      <c r="M33" s="24" t="b">
        <v>1</v>
      </c>
      <c r="N33" s="24" t="s">
        <v>8269</v>
      </c>
      <c r="O33" s="24">
        <v>102</v>
      </c>
      <c r="P33" s="24">
        <v>39.83</v>
      </c>
      <c r="Q33" s="27" t="s">
        <v>8315</v>
      </c>
      <c r="R33" s="24" t="s">
        <v>8316</v>
      </c>
      <c r="S33" s="28">
        <v>42184.572881944448</v>
      </c>
      <c r="T33" s="28">
        <v>42214.708333333328</v>
      </c>
    </row>
    <row r="34" spans="1:20" ht="45">
      <c r="A34" s="24">
        <v>1296</v>
      </c>
      <c r="B34" s="25" t="s">
        <v>1297</v>
      </c>
      <c r="C34" s="25" t="s">
        <v>5406</v>
      </c>
      <c r="D34" s="26">
        <v>850</v>
      </c>
      <c r="E34" s="26">
        <v>1200</v>
      </c>
      <c r="F34" s="24" t="s">
        <v>8218</v>
      </c>
      <c r="G34" s="24" t="s">
        <v>8224</v>
      </c>
      <c r="H34" s="24" t="s">
        <v>8246</v>
      </c>
      <c r="I34" s="24">
        <v>1457914373</v>
      </c>
      <c r="J34" s="24">
        <v>1456189973</v>
      </c>
      <c r="K34" s="24" t="b">
        <v>0</v>
      </c>
      <c r="L34" s="24">
        <v>23</v>
      </c>
      <c r="M34" s="24" t="b">
        <v>1</v>
      </c>
      <c r="N34" s="24" t="s">
        <v>8269</v>
      </c>
      <c r="O34" s="24">
        <v>141</v>
      </c>
      <c r="P34" s="24">
        <v>52.17</v>
      </c>
      <c r="Q34" s="27" t="s">
        <v>8315</v>
      </c>
      <c r="R34" s="24" t="s">
        <v>8316</v>
      </c>
      <c r="S34" s="28">
        <v>42423.050613425927</v>
      </c>
      <c r="T34" s="28">
        <v>42443.008946759262</v>
      </c>
    </row>
    <row r="35" spans="1:20" ht="30">
      <c r="A35" s="24">
        <v>1297</v>
      </c>
      <c r="B35" s="25" t="s">
        <v>1298</v>
      </c>
      <c r="C35" s="25" t="s">
        <v>5407</v>
      </c>
      <c r="D35" s="26">
        <v>20000</v>
      </c>
      <c r="E35" s="26">
        <v>21905</v>
      </c>
      <c r="F35" s="24" t="s">
        <v>8218</v>
      </c>
      <c r="G35" s="24" t="s">
        <v>8223</v>
      </c>
      <c r="H35" s="24" t="s">
        <v>8245</v>
      </c>
      <c r="I35" s="24">
        <v>1462125358</v>
      </c>
      <c r="J35" s="24">
        <v>1459533358</v>
      </c>
      <c r="K35" s="24" t="b">
        <v>0</v>
      </c>
      <c r="L35" s="24">
        <v>238</v>
      </c>
      <c r="M35" s="24" t="b">
        <v>1</v>
      </c>
      <c r="N35" s="24" t="s">
        <v>8269</v>
      </c>
      <c r="O35" s="24">
        <v>110</v>
      </c>
      <c r="P35" s="24">
        <v>92.04</v>
      </c>
      <c r="Q35" s="27" t="s">
        <v>8315</v>
      </c>
      <c r="R35" s="24" t="s">
        <v>8316</v>
      </c>
      <c r="S35" s="28">
        <v>42461.747199074074</v>
      </c>
      <c r="T35" s="28">
        <v>42491.747199074074</v>
      </c>
    </row>
    <row r="36" spans="1:20" ht="30">
      <c r="A36" s="24">
        <v>1298</v>
      </c>
      <c r="B36" s="25" t="s">
        <v>1299</v>
      </c>
      <c r="C36" s="25" t="s">
        <v>5408</v>
      </c>
      <c r="D36" s="26">
        <v>2000</v>
      </c>
      <c r="E36" s="26">
        <v>2093</v>
      </c>
      <c r="F36" s="24" t="s">
        <v>8218</v>
      </c>
      <c r="G36" s="24" t="s">
        <v>8224</v>
      </c>
      <c r="H36" s="24" t="s">
        <v>8246</v>
      </c>
      <c r="I36" s="24">
        <v>1461860432</v>
      </c>
      <c r="J36" s="24">
        <v>1459268432</v>
      </c>
      <c r="K36" s="24" t="b">
        <v>0</v>
      </c>
      <c r="L36" s="24">
        <v>33</v>
      </c>
      <c r="M36" s="24" t="b">
        <v>1</v>
      </c>
      <c r="N36" s="24" t="s">
        <v>8269</v>
      </c>
      <c r="O36" s="24">
        <v>105</v>
      </c>
      <c r="P36" s="24">
        <v>63.42</v>
      </c>
      <c r="Q36" s="27" t="s">
        <v>8315</v>
      </c>
      <c r="R36" s="24" t="s">
        <v>8316</v>
      </c>
      <c r="S36" s="28">
        <v>42458.680925925932</v>
      </c>
      <c r="T36" s="28">
        <v>42488.680925925932</v>
      </c>
    </row>
    <row r="37" spans="1:20" ht="30">
      <c r="A37" s="24">
        <v>1299</v>
      </c>
      <c r="B37" s="25" t="s">
        <v>1300</v>
      </c>
      <c r="C37" s="25" t="s">
        <v>5409</v>
      </c>
      <c r="D37" s="26">
        <v>3500</v>
      </c>
      <c r="E37" s="26">
        <v>4340</v>
      </c>
      <c r="F37" s="24" t="s">
        <v>8218</v>
      </c>
      <c r="G37" s="24" t="s">
        <v>8223</v>
      </c>
      <c r="H37" s="24" t="s">
        <v>8245</v>
      </c>
      <c r="I37" s="24">
        <v>1436902359</v>
      </c>
      <c r="J37" s="24">
        <v>1434310359</v>
      </c>
      <c r="K37" s="24" t="b">
        <v>0</v>
      </c>
      <c r="L37" s="24">
        <v>32</v>
      </c>
      <c r="M37" s="24" t="b">
        <v>1</v>
      </c>
      <c r="N37" s="24" t="s">
        <v>8269</v>
      </c>
      <c r="O37" s="24">
        <v>124</v>
      </c>
      <c r="P37" s="24">
        <v>135.63</v>
      </c>
      <c r="Q37" s="27" t="s">
        <v>8315</v>
      </c>
      <c r="R37" s="24" t="s">
        <v>8316</v>
      </c>
      <c r="S37" s="28">
        <v>42169.814340277779</v>
      </c>
      <c r="T37" s="28">
        <v>42199.814340277779</v>
      </c>
    </row>
    <row r="38" spans="1:20" ht="45">
      <c r="A38" s="24">
        <v>1300</v>
      </c>
      <c r="B38" s="25" t="s">
        <v>1301</v>
      </c>
      <c r="C38" s="25" t="s">
        <v>5410</v>
      </c>
      <c r="D38" s="26">
        <v>3000</v>
      </c>
      <c r="E38" s="26">
        <v>4050</v>
      </c>
      <c r="F38" s="24" t="s">
        <v>8218</v>
      </c>
      <c r="G38" s="24" t="s">
        <v>8223</v>
      </c>
      <c r="H38" s="24" t="s">
        <v>8245</v>
      </c>
      <c r="I38" s="24">
        <v>1464807420</v>
      </c>
      <c r="J38" s="24">
        <v>1461427938</v>
      </c>
      <c r="K38" s="24" t="b">
        <v>0</v>
      </c>
      <c r="L38" s="24">
        <v>24</v>
      </c>
      <c r="M38" s="24" t="b">
        <v>1</v>
      </c>
      <c r="N38" s="24" t="s">
        <v>8269</v>
      </c>
      <c r="O38" s="24">
        <v>135</v>
      </c>
      <c r="P38" s="24">
        <v>168.75</v>
      </c>
      <c r="Q38" s="27" t="s">
        <v>8315</v>
      </c>
      <c r="R38" s="24" t="s">
        <v>8316</v>
      </c>
      <c r="S38" s="28">
        <v>42483.675208333334</v>
      </c>
      <c r="T38" s="28">
        <v>42522.789583333331</v>
      </c>
    </row>
    <row r="39" spans="1:20" ht="45">
      <c r="A39" s="24">
        <v>1301</v>
      </c>
      <c r="B39" s="25" t="s">
        <v>1302</v>
      </c>
      <c r="C39" s="25" t="s">
        <v>5411</v>
      </c>
      <c r="D39" s="26">
        <v>2000</v>
      </c>
      <c r="E39" s="26">
        <v>2055</v>
      </c>
      <c r="F39" s="24" t="s">
        <v>8218</v>
      </c>
      <c r="G39" s="24" t="s">
        <v>8223</v>
      </c>
      <c r="H39" s="24" t="s">
        <v>8245</v>
      </c>
      <c r="I39" s="24">
        <v>1437447600</v>
      </c>
      <c r="J39" s="24">
        <v>1436551178</v>
      </c>
      <c r="K39" s="24" t="b">
        <v>0</v>
      </c>
      <c r="L39" s="24">
        <v>29</v>
      </c>
      <c r="M39" s="24" t="b">
        <v>1</v>
      </c>
      <c r="N39" s="24" t="s">
        <v>8269</v>
      </c>
      <c r="O39" s="24">
        <v>103</v>
      </c>
      <c r="P39" s="24">
        <v>70.86</v>
      </c>
      <c r="Q39" s="27" t="s">
        <v>8315</v>
      </c>
      <c r="R39" s="24" t="s">
        <v>8316</v>
      </c>
      <c r="S39" s="28">
        <v>42195.749745370369</v>
      </c>
      <c r="T39" s="28">
        <v>42206.125</v>
      </c>
    </row>
    <row r="40" spans="1:20" ht="30">
      <c r="A40" s="24">
        <v>1302</v>
      </c>
      <c r="B40" s="25" t="s">
        <v>1303</v>
      </c>
      <c r="C40" s="25" t="s">
        <v>5412</v>
      </c>
      <c r="D40" s="26">
        <v>2500</v>
      </c>
      <c r="E40" s="26">
        <v>2500</v>
      </c>
      <c r="F40" s="24" t="s">
        <v>8218</v>
      </c>
      <c r="G40" s="24" t="s">
        <v>8223</v>
      </c>
      <c r="H40" s="24" t="s">
        <v>8245</v>
      </c>
      <c r="I40" s="24">
        <v>1480559011</v>
      </c>
      <c r="J40" s="24">
        <v>1477963411</v>
      </c>
      <c r="K40" s="24" t="b">
        <v>0</v>
      </c>
      <c r="L40" s="24">
        <v>50</v>
      </c>
      <c r="M40" s="24" t="b">
        <v>1</v>
      </c>
      <c r="N40" s="24" t="s">
        <v>8269</v>
      </c>
      <c r="O40" s="24">
        <v>100</v>
      </c>
      <c r="P40" s="24">
        <v>50</v>
      </c>
      <c r="Q40" s="27" t="s">
        <v>8315</v>
      </c>
      <c r="R40" s="24" t="s">
        <v>8316</v>
      </c>
      <c r="S40" s="28">
        <v>42675.057997685188</v>
      </c>
      <c r="T40" s="28">
        <v>42705.099664351852</v>
      </c>
    </row>
    <row r="41" spans="1:20" ht="30">
      <c r="A41" s="24">
        <v>1303</v>
      </c>
      <c r="B41" s="25" t="s">
        <v>1304</v>
      </c>
      <c r="C41" s="25" t="s">
        <v>5413</v>
      </c>
      <c r="D41" s="26">
        <v>3500</v>
      </c>
      <c r="E41" s="26">
        <v>4559.13</v>
      </c>
      <c r="F41" s="24" t="s">
        <v>8218</v>
      </c>
      <c r="G41" s="24" t="s">
        <v>8224</v>
      </c>
      <c r="H41" s="24" t="s">
        <v>8246</v>
      </c>
      <c r="I41" s="24">
        <v>1469962800</v>
      </c>
      <c r="J41" s="24">
        <v>1468578920</v>
      </c>
      <c r="K41" s="24" t="b">
        <v>0</v>
      </c>
      <c r="L41" s="24">
        <v>108</v>
      </c>
      <c r="M41" s="24" t="b">
        <v>1</v>
      </c>
      <c r="N41" s="24" t="s">
        <v>8269</v>
      </c>
      <c r="O41" s="24">
        <v>130</v>
      </c>
      <c r="P41" s="24">
        <v>42.21</v>
      </c>
      <c r="Q41" s="27" t="s">
        <v>8315</v>
      </c>
      <c r="R41" s="24" t="s">
        <v>8316</v>
      </c>
      <c r="S41" s="28">
        <v>42566.441203703704</v>
      </c>
      <c r="T41" s="28">
        <v>42582.458333333328</v>
      </c>
    </row>
    <row r="42" spans="1:20" ht="30">
      <c r="A42" s="24">
        <v>2781</v>
      </c>
      <c r="B42" s="25" t="s">
        <v>2781</v>
      </c>
      <c r="C42" s="25" t="s">
        <v>6891</v>
      </c>
      <c r="D42" s="26">
        <v>1250</v>
      </c>
      <c r="E42" s="26">
        <v>1316</v>
      </c>
      <c r="F42" s="24" t="s">
        <v>8218</v>
      </c>
      <c r="G42" s="24" t="s">
        <v>8223</v>
      </c>
      <c r="H42" s="24" t="s">
        <v>8245</v>
      </c>
      <c r="I42" s="24">
        <v>1423724400</v>
      </c>
      <c r="J42" s="24">
        <v>1421274954</v>
      </c>
      <c r="K42" s="24" t="b">
        <v>0</v>
      </c>
      <c r="L42" s="24">
        <v>28</v>
      </c>
      <c r="M42" s="24" t="b">
        <v>1</v>
      </c>
      <c r="N42" s="24" t="s">
        <v>8269</v>
      </c>
      <c r="O42" s="24">
        <v>105</v>
      </c>
      <c r="P42" s="24">
        <v>47</v>
      </c>
      <c r="Q42" s="27" t="s">
        <v>8315</v>
      </c>
      <c r="R42" s="24" t="s">
        <v>8316</v>
      </c>
      <c r="S42" s="28">
        <v>42018.94159722222</v>
      </c>
      <c r="T42" s="28">
        <v>42047.291666666672</v>
      </c>
    </row>
    <row r="43" spans="1:20" ht="30">
      <c r="A43" s="24">
        <v>2782</v>
      </c>
      <c r="B43" s="25" t="s">
        <v>2782</v>
      </c>
      <c r="C43" s="25" t="s">
        <v>6892</v>
      </c>
      <c r="D43" s="26">
        <v>1000</v>
      </c>
      <c r="E43" s="26">
        <v>1200</v>
      </c>
      <c r="F43" s="24" t="s">
        <v>8218</v>
      </c>
      <c r="G43" s="24" t="s">
        <v>8223</v>
      </c>
      <c r="H43" s="24" t="s">
        <v>8245</v>
      </c>
      <c r="I43" s="24">
        <v>1424149140</v>
      </c>
      <c r="J43" s="24">
        <v>1421964718</v>
      </c>
      <c r="K43" s="24" t="b">
        <v>0</v>
      </c>
      <c r="L43" s="24">
        <v>18</v>
      </c>
      <c r="M43" s="24" t="b">
        <v>1</v>
      </c>
      <c r="N43" s="24" t="s">
        <v>8269</v>
      </c>
      <c r="O43" s="24">
        <v>120</v>
      </c>
      <c r="P43" s="24">
        <v>66.67</v>
      </c>
      <c r="Q43" s="27" t="s">
        <v>8315</v>
      </c>
      <c r="R43" s="24" t="s">
        <v>8316</v>
      </c>
      <c r="S43" s="28">
        <v>42026.924976851849</v>
      </c>
      <c r="T43" s="28">
        <v>42052.207638888889</v>
      </c>
    </row>
    <row r="44" spans="1:20" ht="45">
      <c r="A44" s="24">
        <v>2783</v>
      </c>
      <c r="B44" s="25" t="s">
        <v>2783</v>
      </c>
      <c r="C44" s="25" t="s">
        <v>6893</v>
      </c>
      <c r="D44" s="26">
        <v>1000</v>
      </c>
      <c r="E44" s="26">
        <v>1145</v>
      </c>
      <c r="F44" s="24" t="s">
        <v>8218</v>
      </c>
      <c r="G44" s="24" t="s">
        <v>8224</v>
      </c>
      <c r="H44" s="24" t="s">
        <v>8246</v>
      </c>
      <c r="I44" s="24">
        <v>1429793446</v>
      </c>
      <c r="J44" s="24">
        <v>1428583846</v>
      </c>
      <c r="K44" s="24" t="b">
        <v>0</v>
      </c>
      <c r="L44" s="24">
        <v>61</v>
      </c>
      <c r="M44" s="24" t="b">
        <v>1</v>
      </c>
      <c r="N44" s="24" t="s">
        <v>8269</v>
      </c>
      <c r="O44" s="24">
        <v>115</v>
      </c>
      <c r="P44" s="24">
        <v>18.77</v>
      </c>
      <c r="Q44" s="27" t="s">
        <v>8315</v>
      </c>
      <c r="R44" s="24" t="s">
        <v>8316</v>
      </c>
      <c r="S44" s="28">
        <v>42103.535254629634</v>
      </c>
      <c r="T44" s="28">
        <v>42117.535254629634</v>
      </c>
    </row>
    <row r="45" spans="1:20" ht="30">
      <c r="A45" s="24">
        <v>2784</v>
      </c>
      <c r="B45" s="25" t="s">
        <v>2784</v>
      </c>
      <c r="C45" s="25" t="s">
        <v>6894</v>
      </c>
      <c r="D45" s="26">
        <v>6000</v>
      </c>
      <c r="E45" s="26">
        <v>7140</v>
      </c>
      <c r="F45" s="24" t="s">
        <v>8218</v>
      </c>
      <c r="G45" s="24" t="s">
        <v>8223</v>
      </c>
      <c r="H45" s="24" t="s">
        <v>8245</v>
      </c>
      <c r="I45" s="24">
        <v>1414608843</v>
      </c>
      <c r="J45" s="24">
        <v>1412794443</v>
      </c>
      <c r="K45" s="24" t="b">
        <v>0</v>
      </c>
      <c r="L45" s="24">
        <v>108</v>
      </c>
      <c r="M45" s="24" t="b">
        <v>1</v>
      </c>
      <c r="N45" s="24" t="s">
        <v>8269</v>
      </c>
      <c r="O45" s="24">
        <v>119</v>
      </c>
      <c r="P45" s="24">
        <v>66.11</v>
      </c>
      <c r="Q45" s="27" t="s">
        <v>8315</v>
      </c>
      <c r="R45" s="24" t="s">
        <v>8316</v>
      </c>
      <c r="S45" s="28">
        <v>41920.787534722222</v>
      </c>
      <c r="T45" s="28">
        <v>41941.787534722222</v>
      </c>
    </row>
    <row r="46" spans="1:20" ht="30">
      <c r="A46" s="24">
        <v>2785</v>
      </c>
      <c r="B46" s="25" t="s">
        <v>2785</v>
      </c>
      <c r="C46" s="25" t="s">
        <v>6895</v>
      </c>
      <c r="D46" s="26">
        <v>5000</v>
      </c>
      <c r="E46" s="26">
        <v>5234</v>
      </c>
      <c r="F46" s="24" t="s">
        <v>8218</v>
      </c>
      <c r="G46" s="24" t="s">
        <v>8223</v>
      </c>
      <c r="H46" s="24" t="s">
        <v>8245</v>
      </c>
      <c r="I46" s="24">
        <v>1470430800</v>
      </c>
      <c r="J46" s="24">
        <v>1467865967</v>
      </c>
      <c r="K46" s="24" t="b">
        <v>0</v>
      </c>
      <c r="L46" s="24">
        <v>142</v>
      </c>
      <c r="M46" s="24" t="b">
        <v>1</v>
      </c>
      <c r="N46" s="24" t="s">
        <v>8269</v>
      </c>
      <c r="O46" s="24">
        <v>105</v>
      </c>
      <c r="P46" s="24">
        <v>36.86</v>
      </c>
      <c r="Q46" s="27" t="s">
        <v>8315</v>
      </c>
      <c r="R46" s="24" t="s">
        <v>8316</v>
      </c>
      <c r="S46" s="28">
        <v>42558.189432870371</v>
      </c>
      <c r="T46" s="28">
        <v>42587.875</v>
      </c>
    </row>
    <row r="47" spans="1:20" ht="30">
      <c r="A47" s="24">
        <v>2786</v>
      </c>
      <c r="B47" s="25" t="s">
        <v>2786</v>
      </c>
      <c r="C47" s="25" t="s">
        <v>6896</v>
      </c>
      <c r="D47" s="26">
        <v>2500</v>
      </c>
      <c r="E47" s="26">
        <v>2946</v>
      </c>
      <c r="F47" s="24" t="s">
        <v>8218</v>
      </c>
      <c r="G47" s="24" t="s">
        <v>8224</v>
      </c>
      <c r="H47" s="24" t="s">
        <v>8246</v>
      </c>
      <c r="I47" s="24">
        <v>1404913180</v>
      </c>
      <c r="J47" s="24">
        <v>1403703580</v>
      </c>
      <c r="K47" s="24" t="b">
        <v>0</v>
      </c>
      <c r="L47" s="24">
        <v>74</v>
      </c>
      <c r="M47" s="24" t="b">
        <v>1</v>
      </c>
      <c r="N47" s="24" t="s">
        <v>8269</v>
      </c>
      <c r="O47" s="24">
        <v>118</v>
      </c>
      <c r="P47" s="24">
        <v>39.81</v>
      </c>
      <c r="Q47" s="27" t="s">
        <v>8315</v>
      </c>
      <c r="R47" s="24" t="s">
        <v>8316</v>
      </c>
      <c r="S47" s="28">
        <v>41815.569212962961</v>
      </c>
      <c r="T47" s="28">
        <v>41829.569212962961</v>
      </c>
    </row>
    <row r="48" spans="1:20" ht="45">
      <c r="A48" s="24">
        <v>2787</v>
      </c>
      <c r="B48" s="25" t="s">
        <v>2787</v>
      </c>
      <c r="C48" s="25" t="s">
        <v>6897</v>
      </c>
      <c r="D48" s="26">
        <v>1000</v>
      </c>
      <c r="E48" s="26">
        <v>1197</v>
      </c>
      <c r="F48" s="24" t="s">
        <v>8218</v>
      </c>
      <c r="G48" s="24" t="s">
        <v>8223</v>
      </c>
      <c r="H48" s="24" t="s">
        <v>8245</v>
      </c>
      <c r="I48" s="24">
        <v>1405658752</v>
      </c>
      <c r="J48" s="24">
        <v>1403066752</v>
      </c>
      <c r="K48" s="24" t="b">
        <v>0</v>
      </c>
      <c r="L48" s="24">
        <v>38</v>
      </c>
      <c r="M48" s="24" t="b">
        <v>1</v>
      </c>
      <c r="N48" s="24" t="s">
        <v>8269</v>
      </c>
      <c r="O48" s="24">
        <v>120</v>
      </c>
      <c r="P48" s="24">
        <v>31.5</v>
      </c>
      <c r="Q48" s="27" t="s">
        <v>8315</v>
      </c>
      <c r="R48" s="24" t="s">
        <v>8316</v>
      </c>
      <c r="S48" s="28">
        <v>41808.198518518519</v>
      </c>
      <c r="T48" s="28">
        <v>41838.198518518519</v>
      </c>
    </row>
    <row r="49" spans="1:20" ht="30">
      <c r="A49" s="24">
        <v>2788</v>
      </c>
      <c r="B49" s="25" t="s">
        <v>2788</v>
      </c>
      <c r="C49" s="25" t="s">
        <v>6898</v>
      </c>
      <c r="D49" s="26">
        <v>2000</v>
      </c>
      <c r="E49" s="26">
        <v>2050</v>
      </c>
      <c r="F49" s="24" t="s">
        <v>8218</v>
      </c>
      <c r="G49" s="24" t="s">
        <v>8223</v>
      </c>
      <c r="H49" s="24" t="s">
        <v>8245</v>
      </c>
      <c r="I49" s="24">
        <v>1469811043</v>
      </c>
      <c r="J49" s="24">
        <v>1467219043</v>
      </c>
      <c r="K49" s="24" t="b">
        <v>0</v>
      </c>
      <c r="L49" s="24">
        <v>20</v>
      </c>
      <c r="M49" s="24" t="b">
        <v>1</v>
      </c>
      <c r="N49" s="24" t="s">
        <v>8269</v>
      </c>
      <c r="O49" s="24">
        <v>103</v>
      </c>
      <c r="P49" s="24">
        <v>102.5</v>
      </c>
      <c r="Q49" s="27" t="s">
        <v>8315</v>
      </c>
      <c r="R49" s="24" t="s">
        <v>8316</v>
      </c>
      <c r="S49" s="28">
        <v>42550.701886574068</v>
      </c>
      <c r="T49" s="28">
        <v>42580.701886574068</v>
      </c>
    </row>
    <row r="50" spans="1:20">
      <c r="A50" s="24">
        <v>2789</v>
      </c>
      <c r="B50" s="25" t="s">
        <v>2789</v>
      </c>
      <c r="C50" s="25" t="s">
        <v>6899</v>
      </c>
      <c r="D50" s="26">
        <v>3000</v>
      </c>
      <c r="E50" s="26">
        <v>3035</v>
      </c>
      <c r="F50" s="24" t="s">
        <v>8218</v>
      </c>
      <c r="G50" s="24" t="s">
        <v>8223</v>
      </c>
      <c r="H50" s="24" t="s">
        <v>8245</v>
      </c>
      <c r="I50" s="24">
        <v>1426132800</v>
      </c>
      <c r="J50" s="24">
        <v>1424477934</v>
      </c>
      <c r="K50" s="24" t="b">
        <v>0</v>
      </c>
      <c r="L50" s="24">
        <v>24</v>
      </c>
      <c r="M50" s="24" t="b">
        <v>1</v>
      </c>
      <c r="N50" s="24" t="s">
        <v>8269</v>
      </c>
      <c r="O50" s="24">
        <v>101</v>
      </c>
      <c r="P50" s="24">
        <v>126.46</v>
      </c>
      <c r="Q50" s="27" t="s">
        <v>8315</v>
      </c>
      <c r="R50" s="24" t="s">
        <v>8316</v>
      </c>
      <c r="S50" s="28">
        <v>42056.013124999998</v>
      </c>
      <c r="T50" s="28">
        <v>42075.166666666672</v>
      </c>
    </row>
    <row r="51" spans="1:20" ht="30">
      <c r="A51" s="24">
        <v>2790</v>
      </c>
      <c r="B51" s="25" t="s">
        <v>2790</v>
      </c>
      <c r="C51" s="25" t="s">
        <v>6900</v>
      </c>
      <c r="D51" s="26">
        <v>3000</v>
      </c>
      <c r="E51" s="26">
        <v>3160</v>
      </c>
      <c r="F51" s="24" t="s">
        <v>8218</v>
      </c>
      <c r="G51" s="24" t="s">
        <v>8223</v>
      </c>
      <c r="H51" s="24" t="s">
        <v>8245</v>
      </c>
      <c r="I51" s="24">
        <v>1423693903</v>
      </c>
      <c r="J51" s="24">
        <v>1421101903</v>
      </c>
      <c r="K51" s="24" t="b">
        <v>0</v>
      </c>
      <c r="L51" s="24">
        <v>66</v>
      </c>
      <c r="M51" s="24" t="b">
        <v>1</v>
      </c>
      <c r="N51" s="24" t="s">
        <v>8269</v>
      </c>
      <c r="O51" s="24">
        <v>105</v>
      </c>
      <c r="P51" s="24">
        <v>47.88</v>
      </c>
      <c r="Q51" s="27" t="s">
        <v>8315</v>
      </c>
      <c r="R51" s="24" t="s">
        <v>8316</v>
      </c>
      <c r="S51" s="28">
        <v>42016.938692129625</v>
      </c>
      <c r="T51" s="28">
        <v>42046.938692129625</v>
      </c>
    </row>
    <row r="52" spans="1:20" ht="45">
      <c r="A52" s="24">
        <v>2791</v>
      </c>
      <c r="B52" s="25" t="s">
        <v>2791</v>
      </c>
      <c r="C52" s="25" t="s">
        <v>6901</v>
      </c>
      <c r="D52" s="26">
        <v>2000</v>
      </c>
      <c r="E52" s="26">
        <v>2050</v>
      </c>
      <c r="F52" s="24" t="s">
        <v>8218</v>
      </c>
      <c r="G52" s="24" t="s">
        <v>8223</v>
      </c>
      <c r="H52" s="24" t="s">
        <v>8245</v>
      </c>
      <c r="I52" s="24">
        <v>1473393600</v>
      </c>
      <c r="J52" s="24">
        <v>1470778559</v>
      </c>
      <c r="K52" s="24" t="b">
        <v>0</v>
      </c>
      <c r="L52" s="24">
        <v>28</v>
      </c>
      <c r="M52" s="24" t="b">
        <v>1</v>
      </c>
      <c r="N52" s="24" t="s">
        <v>8269</v>
      </c>
      <c r="O52" s="24">
        <v>103</v>
      </c>
      <c r="P52" s="24">
        <v>73.209999999999994</v>
      </c>
      <c r="Q52" s="27" t="s">
        <v>8315</v>
      </c>
      <c r="R52" s="24" t="s">
        <v>8316</v>
      </c>
      <c r="S52" s="28">
        <v>42591.899988425925</v>
      </c>
      <c r="T52" s="28">
        <v>42622.166666666672</v>
      </c>
    </row>
    <row r="53" spans="1:20" ht="30">
      <c r="A53" s="24">
        <v>2792</v>
      </c>
      <c r="B53" s="25" t="s">
        <v>2792</v>
      </c>
      <c r="C53" s="25" t="s">
        <v>6902</v>
      </c>
      <c r="D53" s="26">
        <v>2000</v>
      </c>
      <c r="E53" s="26">
        <v>2152</v>
      </c>
      <c r="F53" s="24" t="s">
        <v>8218</v>
      </c>
      <c r="G53" s="24" t="s">
        <v>8223</v>
      </c>
      <c r="H53" s="24" t="s">
        <v>8245</v>
      </c>
      <c r="I53" s="24">
        <v>1439357559</v>
      </c>
      <c r="J53" s="24">
        <v>1435469559</v>
      </c>
      <c r="K53" s="24" t="b">
        <v>0</v>
      </c>
      <c r="L53" s="24">
        <v>24</v>
      </c>
      <c r="M53" s="24" t="b">
        <v>1</v>
      </c>
      <c r="N53" s="24" t="s">
        <v>8269</v>
      </c>
      <c r="O53" s="24">
        <v>108</v>
      </c>
      <c r="P53" s="24">
        <v>89.67</v>
      </c>
      <c r="Q53" s="27" t="s">
        <v>8315</v>
      </c>
      <c r="R53" s="24" t="s">
        <v>8316</v>
      </c>
      <c r="S53" s="28">
        <v>42183.231006944443</v>
      </c>
      <c r="T53" s="28">
        <v>42228.231006944443</v>
      </c>
    </row>
    <row r="54" spans="1:20" ht="45">
      <c r="A54" s="24">
        <v>2793</v>
      </c>
      <c r="B54" s="25" t="s">
        <v>2793</v>
      </c>
      <c r="C54" s="25" t="s">
        <v>6903</v>
      </c>
      <c r="D54" s="26">
        <v>10000</v>
      </c>
      <c r="E54" s="26">
        <v>11056.75</v>
      </c>
      <c r="F54" s="24" t="s">
        <v>8218</v>
      </c>
      <c r="G54" s="24" t="s">
        <v>8225</v>
      </c>
      <c r="H54" s="24" t="s">
        <v>8247</v>
      </c>
      <c r="I54" s="24">
        <v>1437473005</v>
      </c>
      <c r="J54" s="24">
        <v>1434881005</v>
      </c>
      <c r="K54" s="24" t="b">
        <v>0</v>
      </c>
      <c r="L54" s="24">
        <v>73</v>
      </c>
      <c r="M54" s="24" t="b">
        <v>1</v>
      </c>
      <c r="N54" s="24" t="s">
        <v>8269</v>
      </c>
      <c r="O54" s="24">
        <v>111</v>
      </c>
      <c r="P54" s="24">
        <v>151.46</v>
      </c>
      <c r="Q54" s="27" t="s">
        <v>8315</v>
      </c>
      <c r="R54" s="24" t="s">
        <v>8316</v>
      </c>
      <c r="S54" s="28">
        <v>42176.419039351851</v>
      </c>
      <c r="T54" s="28">
        <v>42206.419039351851</v>
      </c>
    </row>
    <row r="55" spans="1:20" ht="45">
      <c r="A55" s="24">
        <v>2794</v>
      </c>
      <c r="B55" s="25" t="s">
        <v>2794</v>
      </c>
      <c r="C55" s="25" t="s">
        <v>6904</v>
      </c>
      <c r="D55" s="26">
        <v>50</v>
      </c>
      <c r="E55" s="26">
        <v>75</v>
      </c>
      <c r="F55" s="24" t="s">
        <v>8218</v>
      </c>
      <c r="G55" s="24" t="s">
        <v>8224</v>
      </c>
      <c r="H55" s="24" t="s">
        <v>8246</v>
      </c>
      <c r="I55" s="24">
        <v>1457031600</v>
      </c>
      <c r="J55" s="24">
        <v>1455640559</v>
      </c>
      <c r="K55" s="24" t="b">
        <v>0</v>
      </c>
      <c r="L55" s="24">
        <v>3</v>
      </c>
      <c r="M55" s="24" t="b">
        <v>1</v>
      </c>
      <c r="N55" s="24" t="s">
        <v>8269</v>
      </c>
      <c r="O55" s="24">
        <v>150</v>
      </c>
      <c r="P55" s="24">
        <v>25</v>
      </c>
      <c r="Q55" s="27" t="s">
        <v>8315</v>
      </c>
      <c r="R55" s="24" t="s">
        <v>8316</v>
      </c>
      <c r="S55" s="28">
        <v>42416.691655092596</v>
      </c>
      <c r="T55" s="28">
        <v>42432.791666666672</v>
      </c>
    </row>
    <row r="56" spans="1:20" ht="30">
      <c r="A56" s="24">
        <v>2795</v>
      </c>
      <c r="B56" s="25" t="s">
        <v>2795</v>
      </c>
      <c r="C56" s="25" t="s">
        <v>6905</v>
      </c>
      <c r="D56" s="26">
        <v>700</v>
      </c>
      <c r="E56" s="26">
        <v>730</v>
      </c>
      <c r="F56" s="24" t="s">
        <v>8218</v>
      </c>
      <c r="G56" s="24" t="s">
        <v>8223</v>
      </c>
      <c r="H56" s="24" t="s">
        <v>8245</v>
      </c>
      <c r="I56" s="24">
        <v>1402095600</v>
      </c>
      <c r="J56" s="24">
        <v>1400675841</v>
      </c>
      <c r="K56" s="24" t="b">
        <v>0</v>
      </c>
      <c r="L56" s="24">
        <v>20</v>
      </c>
      <c r="M56" s="24" t="b">
        <v>1</v>
      </c>
      <c r="N56" s="24" t="s">
        <v>8269</v>
      </c>
      <c r="O56" s="24">
        <v>104</v>
      </c>
      <c r="P56" s="24">
        <v>36.5</v>
      </c>
      <c r="Q56" s="27" t="s">
        <v>8315</v>
      </c>
      <c r="R56" s="24" t="s">
        <v>8316</v>
      </c>
      <c r="S56" s="28">
        <v>41780.525937500002</v>
      </c>
      <c r="T56" s="28">
        <v>41796.958333333336</v>
      </c>
    </row>
    <row r="57" spans="1:20" ht="30">
      <c r="A57" s="24">
        <v>2796</v>
      </c>
      <c r="B57" s="25" t="s">
        <v>2796</v>
      </c>
      <c r="C57" s="25" t="s">
        <v>6906</v>
      </c>
      <c r="D57" s="26">
        <v>800</v>
      </c>
      <c r="E57" s="26">
        <v>924</v>
      </c>
      <c r="F57" s="24" t="s">
        <v>8218</v>
      </c>
      <c r="G57" s="24" t="s">
        <v>8224</v>
      </c>
      <c r="H57" s="24" t="s">
        <v>8246</v>
      </c>
      <c r="I57" s="24">
        <v>1404564028</v>
      </c>
      <c r="J57" s="24">
        <v>1401972028</v>
      </c>
      <c r="K57" s="24" t="b">
        <v>0</v>
      </c>
      <c r="L57" s="24">
        <v>21</v>
      </c>
      <c r="M57" s="24" t="b">
        <v>1</v>
      </c>
      <c r="N57" s="24" t="s">
        <v>8269</v>
      </c>
      <c r="O57" s="24">
        <v>116</v>
      </c>
      <c r="P57" s="24">
        <v>44</v>
      </c>
      <c r="Q57" s="27" t="s">
        <v>8315</v>
      </c>
      <c r="R57" s="24" t="s">
        <v>8316</v>
      </c>
      <c r="S57" s="28">
        <v>41795.528101851851</v>
      </c>
      <c r="T57" s="28">
        <v>41825.528101851851</v>
      </c>
    </row>
    <row r="58" spans="1:20" ht="30">
      <c r="A58" s="24">
        <v>2797</v>
      </c>
      <c r="B58" s="25" t="s">
        <v>2797</v>
      </c>
      <c r="C58" s="25" t="s">
        <v>6907</v>
      </c>
      <c r="D58" s="26">
        <v>8000</v>
      </c>
      <c r="E58" s="26">
        <v>8211.61</v>
      </c>
      <c r="F58" s="24" t="s">
        <v>8218</v>
      </c>
      <c r="G58" s="24" t="s">
        <v>8224</v>
      </c>
      <c r="H58" s="24" t="s">
        <v>8246</v>
      </c>
      <c r="I58" s="24">
        <v>1404858840</v>
      </c>
      <c r="J58" s="24">
        <v>1402266840</v>
      </c>
      <c r="K58" s="24" t="b">
        <v>0</v>
      </c>
      <c r="L58" s="24">
        <v>94</v>
      </c>
      <c r="M58" s="24" t="b">
        <v>1</v>
      </c>
      <c r="N58" s="24" t="s">
        <v>8269</v>
      </c>
      <c r="O58" s="24">
        <v>103</v>
      </c>
      <c r="P58" s="24">
        <v>87.36</v>
      </c>
      <c r="Q58" s="27" t="s">
        <v>8315</v>
      </c>
      <c r="R58" s="24" t="s">
        <v>8316</v>
      </c>
      <c r="S58" s="28">
        <v>41798.94027777778</v>
      </c>
      <c r="T58" s="28">
        <v>41828.94027777778</v>
      </c>
    </row>
    <row r="59" spans="1:20" ht="45">
      <c r="A59" s="24">
        <v>2798</v>
      </c>
      <c r="B59" s="25" t="s">
        <v>2798</v>
      </c>
      <c r="C59" s="25" t="s">
        <v>6908</v>
      </c>
      <c r="D59" s="26">
        <v>5000</v>
      </c>
      <c r="E59" s="26">
        <v>5070</v>
      </c>
      <c r="F59" s="24" t="s">
        <v>8218</v>
      </c>
      <c r="G59" s="24" t="s">
        <v>8224</v>
      </c>
      <c r="H59" s="24" t="s">
        <v>8246</v>
      </c>
      <c r="I59" s="24">
        <v>1438358400</v>
      </c>
      <c r="J59" s="24">
        <v>1437063121</v>
      </c>
      <c r="K59" s="24" t="b">
        <v>0</v>
      </c>
      <c r="L59" s="24">
        <v>139</v>
      </c>
      <c r="M59" s="24" t="b">
        <v>1</v>
      </c>
      <c r="N59" s="24" t="s">
        <v>8269</v>
      </c>
      <c r="O59" s="24">
        <v>101</v>
      </c>
      <c r="P59" s="24">
        <v>36.47</v>
      </c>
      <c r="Q59" s="27" t="s">
        <v>8315</v>
      </c>
      <c r="R59" s="24" t="s">
        <v>8316</v>
      </c>
      <c r="S59" s="28">
        <v>42201.675011574072</v>
      </c>
      <c r="T59" s="28">
        <v>42216.666666666672</v>
      </c>
    </row>
    <row r="60" spans="1:20" ht="45">
      <c r="A60" s="24">
        <v>2799</v>
      </c>
      <c r="B60" s="25" t="s">
        <v>2799</v>
      </c>
      <c r="C60" s="25" t="s">
        <v>6909</v>
      </c>
      <c r="D60" s="26">
        <v>5000</v>
      </c>
      <c r="E60" s="26">
        <v>5831.74</v>
      </c>
      <c r="F60" s="24" t="s">
        <v>8218</v>
      </c>
      <c r="G60" s="24" t="s">
        <v>8224</v>
      </c>
      <c r="H60" s="24" t="s">
        <v>8246</v>
      </c>
      <c r="I60" s="24">
        <v>1466179200</v>
      </c>
      <c r="J60" s="24">
        <v>1463466070</v>
      </c>
      <c r="K60" s="24" t="b">
        <v>0</v>
      </c>
      <c r="L60" s="24">
        <v>130</v>
      </c>
      <c r="M60" s="24" t="b">
        <v>1</v>
      </c>
      <c r="N60" s="24" t="s">
        <v>8269</v>
      </c>
      <c r="O60" s="24">
        <v>117</v>
      </c>
      <c r="P60" s="24">
        <v>44.86</v>
      </c>
      <c r="Q60" s="27" t="s">
        <v>8315</v>
      </c>
      <c r="R60" s="24" t="s">
        <v>8316</v>
      </c>
      <c r="S60" s="28">
        <v>42507.264699074076</v>
      </c>
      <c r="T60" s="28">
        <v>42538.666666666672</v>
      </c>
    </row>
    <row r="61" spans="1:20" ht="30">
      <c r="A61" s="24">
        <v>2800</v>
      </c>
      <c r="B61" s="25" t="s">
        <v>2800</v>
      </c>
      <c r="C61" s="25" t="s">
        <v>6910</v>
      </c>
      <c r="D61" s="26">
        <v>1000</v>
      </c>
      <c r="E61" s="26">
        <v>1330</v>
      </c>
      <c r="F61" s="24" t="s">
        <v>8218</v>
      </c>
      <c r="G61" s="24" t="s">
        <v>8224</v>
      </c>
      <c r="H61" s="24" t="s">
        <v>8246</v>
      </c>
      <c r="I61" s="24">
        <v>1420377366</v>
      </c>
      <c r="J61" s="24">
        <v>1415193366</v>
      </c>
      <c r="K61" s="24" t="b">
        <v>0</v>
      </c>
      <c r="L61" s="24">
        <v>31</v>
      </c>
      <c r="M61" s="24" t="b">
        <v>1</v>
      </c>
      <c r="N61" s="24" t="s">
        <v>8269</v>
      </c>
      <c r="O61" s="24">
        <v>133</v>
      </c>
      <c r="P61" s="24">
        <v>42.9</v>
      </c>
      <c r="Q61" s="27" t="s">
        <v>8315</v>
      </c>
      <c r="R61" s="24" t="s">
        <v>8316</v>
      </c>
      <c r="S61" s="28">
        <v>41948.552847222221</v>
      </c>
      <c r="T61" s="28">
        <v>42008.552847222221</v>
      </c>
    </row>
    <row r="62" spans="1:20" ht="30">
      <c r="A62" s="24">
        <v>2801</v>
      </c>
      <c r="B62" s="25" t="s">
        <v>2801</v>
      </c>
      <c r="C62" s="25" t="s">
        <v>6911</v>
      </c>
      <c r="D62" s="26">
        <v>500</v>
      </c>
      <c r="E62" s="26">
        <v>666</v>
      </c>
      <c r="F62" s="24" t="s">
        <v>8218</v>
      </c>
      <c r="G62" s="24" t="s">
        <v>8225</v>
      </c>
      <c r="H62" s="24" t="s">
        <v>8247</v>
      </c>
      <c r="I62" s="24">
        <v>1412938800</v>
      </c>
      <c r="J62" s="24">
        <v>1411019409</v>
      </c>
      <c r="K62" s="24" t="b">
        <v>0</v>
      </c>
      <c r="L62" s="24">
        <v>13</v>
      </c>
      <c r="M62" s="24" t="b">
        <v>1</v>
      </c>
      <c r="N62" s="24" t="s">
        <v>8269</v>
      </c>
      <c r="O62" s="24">
        <v>133</v>
      </c>
      <c r="P62" s="24">
        <v>51.23</v>
      </c>
      <c r="Q62" s="27" t="s">
        <v>8315</v>
      </c>
      <c r="R62" s="24" t="s">
        <v>8316</v>
      </c>
      <c r="S62" s="28">
        <v>41900.243159722224</v>
      </c>
      <c r="T62" s="28">
        <v>41922.458333333336</v>
      </c>
    </row>
    <row r="63" spans="1:20" ht="45">
      <c r="A63" s="24">
        <v>2802</v>
      </c>
      <c r="B63" s="25" t="s">
        <v>2802</v>
      </c>
      <c r="C63" s="25" t="s">
        <v>6912</v>
      </c>
      <c r="D63" s="26">
        <v>3000</v>
      </c>
      <c r="E63" s="26">
        <v>3055</v>
      </c>
      <c r="F63" s="24" t="s">
        <v>8218</v>
      </c>
      <c r="G63" s="24" t="s">
        <v>8224</v>
      </c>
      <c r="H63" s="24" t="s">
        <v>8246</v>
      </c>
      <c r="I63" s="24">
        <v>1438875107</v>
      </c>
      <c r="J63" s="24">
        <v>1436283107</v>
      </c>
      <c r="K63" s="24" t="b">
        <v>0</v>
      </c>
      <c r="L63" s="24">
        <v>90</v>
      </c>
      <c r="M63" s="24" t="b">
        <v>1</v>
      </c>
      <c r="N63" s="24" t="s">
        <v>8269</v>
      </c>
      <c r="O63" s="24">
        <v>102</v>
      </c>
      <c r="P63" s="24">
        <v>33.94</v>
      </c>
      <c r="Q63" s="27" t="s">
        <v>8315</v>
      </c>
      <c r="R63" s="24" t="s">
        <v>8316</v>
      </c>
      <c r="S63" s="28">
        <v>42192.64707175926</v>
      </c>
      <c r="T63" s="28">
        <v>42222.64707175926</v>
      </c>
    </row>
    <row r="64" spans="1:20" ht="45">
      <c r="A64" s="24">
        <v>2803</v>
      </c>
      <c r="B64" s="25" t="s">
        <v>2803</v>
      </c>
      <c r="C64" s="25" t="s">
        <v>6913</v>
      </c>
      <c r="D64" s="26">
        <v>10000</v>
      </c>
      <c r="E64" s="26">
        <v>12795</v>
      </c>
      <c r="F64" s="24" t="s">
        <v>8218</v>
      </c>
      <c r="G64" s="24" t="s">
        <v>8223</v>
      </c>
      <c r="H64" s="24" t="s">
        <v>8245</v>
      </c>
      <c r="I64" s="24">
        <v>1437004800</v>
      </c>
      <c r="J64" s="24">
        <v>1433295276</v>
      </c>
      <c r="K64" s="24" t="b">
        <v>0</v>
      </c>
      <c r="L64" s="24">
        <v>141</v>
      </c>
      <c r="M64" s="24" t="b">
        <v>1</v>
      </c>
      <c r="N64" s="24" t="s">
        <v>8269</v>
      </c>
      <c r="O64" s="24">
        <v>128</v>
      </c>
      <c r="P64" s="24">
        <v>90.74</v>
      </c>
      <c r="Q64" s="27" t="s">
        <v>8315</v>
      </c>
      <c r="R64" s="24" t="s">
        <v>8316</v>
      </c>
      <c r="S64" s="28">
        <v>42158.065694444449</v>
      </c>
      <c r="T64" s="28">
        <v>42201</v>
      </c>
    </row>
    <row r="65" spans="1:20" ht="45">
      <c r="A65" s="24">
        <v>2804</v>
      </c>
      <c r="B65" s="25" t="s">
        <v>2804</v>
      </c>
      <c r="C65" s="25" t="s">
        <v>6914</v>
      </c>
      <c r="D65" s="26">
        <v>1000</v>
      </c>
      <c r="E65" s="26">
        <v>1150</v>
      </c>
      <c r="F65" s="24" t="s">
        <v>8218</v>
      </c>
      <c r="G65" s="24" t="s">
        <v>8224</v>
      </c>
      <c r="H65" s="24" t="s">
        <v>8246</v>
      </c>
      <c r="I65" s="24">
        <v>1411987990</v>
      </c>
      <c r="J65" s="24">
        <v>1409395990</v>
      </c>
      <c r="K65" s="24" t="b">
        <v>0</v>
      </c>
      <c r="L65" s="24">
        <v>23</v>
      </c>
      <c r="M65" s="24" t="b">
        <v>1</v>
      </c>
      <c r="N65" s="24" t="s">
        <v>8269</v>
      </c>
      <c r="O65" s="24">
        <v>115</v>
      </c>
      <c r="P65" s="24">
        <v>50</v>
      </c>
      <c r="Q65" s="27" t="s">
        <v>8315</v>
      </c>
      <c r="R65" s="24" t="s">
        <v>8316</v>
      </c>
      <c r="S65" s="28">
        <v>41881.453587962962</v>
      </c>
      <c r="T65" s="28">
        <v>41911.453587962962</v>
      </c>
    </row>
    <row r="66" spans="1:20" ht="45">
      <c r="A66" s="24">
        <v>2805</v>
      </c>
      <c r="B66" s="25" t="s">
        <v>2805</v>
      </c>
      <c r="C66" s="25" t="s">
        <v>6915</v>
      </c>
      <c r="D66" s="26">
        <v>400</v>
      </c>
      <c r="E66" s="26">
        <v>440</v>
      </c>
      <c r="F66" s="24" t="s">
        <v>8218</v>
      </c>
      <c r="G66" s="24" t="s">
        <v>8224</v>
      </c>
      <c r="H66" s="24" t="s">
        <v>8246</v>
      </c>
      <c r="I66" s="24">
        <v>1440245273</v>
      </c>
      <c r="J66" s="24">
        <v>1438085273</v>
      </c>
      <c r="K66" s="24" t="b">
        <v>0</v>
      </c>
      <c r="L66" s="24">
        <v>18</v>
      </c>
      <c r="M66" s="24" t="b">
        <v>1</v>
      </c>
      <c r="N66" s="24" t="s">
        <v>8269</v>
      </c>
      <c r="O66" s="24">
        <v>110</v>
      </c>
      <c r="P66" s="24">
        <v>24.44</v>
      </c>
      <c r="Q66" s="27" t="s">
        <v>8315</v>
      </c>
      <c r="R66" s="24" t="s">
        <v>8316</v>
      </c>
      <c r="S66" s="28">
        <v>42213.505474537036</v>
      </c>
      <c r="T66" s="28">
        <v>42238.505474537036</v>
      </c>
    </row>
    <row r="67" spans="1:20" ht="30">
      <c r="A67" s="24">
        <v>2806</v>
      </c>
      <c r="B67" s="25" t="s">
        <v>2806</v>
      </c>
      <c r="C67" s="25" t="s">
        <v>6916</v>
      </c>
      <c r="D67" s="26">
        <v>3000</v>
      </c>
      <c r="E67" s="26">
        <v>3363</v>
      </c>
      <c r="F67" s="24" t="s">
        <v>8218</v>
      </c>
      <c r="G67" s="24" t="s">
        <v>8224</v>
      </c>
      <c r="H67" s="24" t="s">
        <v>8246</v>
      </c>
      <c r="I67" s="24">
        <v>1438772400</v>
      </c>
      <c r="J67" s="24">
        <v>1435645490</v>
      </c>
      <c r="K67" s="24" t="b">
        <v>0</v>
      </c>
      <c r="L67" s="24">
        <v>76</v>
      </c>
      <c r="M67" s="24" t="b">
        <v>1</v>
      </c>
      <c r="N67" s="24" t="s">
        <v>8269</v>
      </c>
      <c r="O67" s="24">
        <v>112</v>
      </c>
      <c r="P67" s="24">
        <v>44.25</v>
      </c>
      <c r="Q67" s="27" t="s">
        <v>8315</v>
      </c>
      <c r="R67" s="24" t="s">
        <v>8316</v>
      </c>
      <c r="S67" s="28">
        <v>42185.267245370371</v>
      </c>
      <c r="T67" s="28">
        <v>42221.458333333328</v>
      </c>
    </row>
    <row r="68" spans="1:20">
      <c r="A68" s="24">
        <v>2807</v>
      </c>
      <c r="B68" s="25" t="s">
        <v>2807</v>
      </c>
      <c r="C68" s="25" t="s">
        <v>6917</v>
      </c>
      <c r="D68" s="26">
        <v>5000</v>
      </c>
      <c r="E68" s="26">
        <v>6300</v>
      </c>
      <c r="F68" s="24" t="s">
        <v>8218</v>
      </c>
      <c r="G68" s="24" t="s">
        <v>8223</v>
      </c>
      <c r="H68" s="24" t="s">
        <v>8245</v>
      </c>
      <c r="I68" s="24">
        <v>1435611438</v>
      </c>
      <c r="J68" s="24">
        <v>1433019438</v>
      </c>
      <c r="K68" s="24" t="b">
        <v>0</v>
      </c>
      <c r="L68" s="24">
        <v>93</v>
      </c>
      <c r="M68" s="24" t="b">
        <v>1</v>
      </c>
      <c r="N68" s="24" t="s">
        <v>8269</v>
      </c>
      <c r="O68" s="24">
        <v>126</v>
      </c>
      <c r="P68" s="24">
        <v>67.739999999999995</v>
      </c>
      <c r="Q68" s="27" t="s">
        <v>8315</v>
      </c>
      <c r="R68" s="24" t="s">
        <v>8316</v>
      </c>
      <c r="S68" s="28">
        <v>42154.873124999998</v>
      </c>
      <c r="T68" s="28">
        <v>42184.873124999998</v>
      </c>
    </row>
    <row r="69" spans="1:20" ht="45">
      <c r="A69" s="24">
        <v>2808</v>
      </c>
      <c r="B69" s="25" t="s">
        <v>2808</v>
      </c>
      <c r="C69" s="25" t="s">
        <v>6918</v>
      </c>
      <c r="D69" s="26">
        <v>4500</v>
      </c>
      <c r="E69" s="26">
        <v>4511</v>
      </c>
      <c r="F69" s="24" t="s">
        <v>8218</v>
      </c>
      <c r="G69" s="24" t="s">
        <v>8223</v>
      </c>
      <c r="H69" s="24" t="s">
        <v>8245</v>
      </c>
      <c r="I69" s="24">
        <v>1440274735</v>
      </c>
      <c r="J69" s="24">
        <v>1437682735</v>
      </c>
      <c r="K69" s="24" t="b">
        <v>0</v>
      </c>
      <c r="L69" s="24">
        <v>69</v>
      </c>
      <c r="M69" s="24" t="b">
        <v>1</v>
      </c>
      <c r="N69" s="24" t="s">
        <v>8269</v>
      </c>
      <c r="O69" s="24">
        <v>100</v>
      </c>
      <c r="P69" s="24">
        <v>65.38</v>
      </c>
      <c r="Q69" s="27" t="s">
        <v>8315</v>
      </c>
      <c r="R69" s="24" t="s">
        <v>8316</v>
      </c>
      <c r="S69" s="28">
        <v>42208.84646990741</v>
      </c>
      <c r="T69" s="28">
        <v>42238.84646990741</v>
      </c>
    </row>
    <row r="70" spans="1:20" ht="45">
      <c r="A70" s="24">
        <v>2809</v>
      </c>
      <c r="B70" s="25" t="s">
        <v>2809</v>
      </c>
      <c r="C70" s="25" t="s">
        <v>6919</v>
      </c>
      <c r="D70" s="26">
        <v>2500</v>
      </c>
      <c r="E70" s="26">
        <v>2560</v>
      </c>
      <c r="F70" s="24" t="s">
        <v>8218</v>
      </c>
      <c r="G70" s="24" t="s">
        <v>8223</v>
      </c>
      <c r="H70" s="24" t="s">
        <v>8245</v>
      </c>
      <c r="I70" s="24">
        <v>1459348740</v>
      </c>
      <c r="J70" s="24">
        <v>1458647725</v>
      </c>
      <c r="K70" s="24" t="b">
        <v>0</v>
      </c>
      <c r="L70" s="24">
        <v>21</v>
      </c>
      <c r="M70" s="24" t="b">
        <v>1</v>
      </c>
      <c r="N70" s="24" t="s">
        <v>8269</v>
      </c>
      <c r="O70" s="24">
        <v>102</v>
      </c>
      <c r="P70" s="24">
        <v>121.9</v>
      </c>
      <c r="Q70" s="27" t="s">
        <v>8315</v>
      </c>
      <c r="R70" s="24" t="s">
        <v>8316</v>
      </c>
      <c r="S70" s="28">
        <v>42451.496817129635</v>
      </c>
      <c r="T70" s="28">
        <v>42459.610416666663</v>
      </c>
    </row>
    <row r="71" spans="1:20" ht="30">
      <c r="A71" s="24">
        <v>2810</v>
      </c>
      <c r="B71" s="25" t="s">
        <v>2810</v>
      </c>
      <c r="C71" s="25" t="s">
        <v>6920</v>
      </c>
      <c r="D71" s="26">
        <v>2500</v>
      </c>
      <c r="E71" s="26">
        <v>2705</v>
      </c>
      <c r="F71" s="24" t="s">
        <v>8218</v>
      </c>
      <c r="G71" s="24" t="s">
        <v>8223</v>
      </c>
      <c r="H71" s="24" t="s">
        <v>8245</v>
      </c>
      <c r="I71" s="24">
        <v>1401595140</v>
      </c>
      <c r="J71" s="24">
        <v>1398828064</v>
      </c>
      <c r="K71" s="24" t="b">
        <v>0</v>
      </c>
      <c r="L71" s="24">
        <v>57</v>
      </c>
      <c r="M71" s="24" t="b">
        <v>1</v>
      </c>
      <c r="N71" s="24" t="s">
        <v>8269</v>
      </c>
      <c r="O71" s="24">
        <v>108</v>
      </c>
      <c r="P71" s="24">
        <v>47.46</v>
      </c>
      <c r="Q71" s="27" t="s">
        <v>8315</v>
      </c>
      <c r="R71" s="24" t="s">
        <v>8316</v>
      </c>
      <c r="S71" s="28">
        <v>41759.13962962963</v>
      </c>
      <c r="T71" s="28">
        <v>41791.165972222225</v>
      </c>
    </row>
    <row r="72" spans="1:20" ht="30">
      <c r="A72" s="24">
        <v>2811</v>
      </c>
      <c r="B72" s="25" t="s">
        <v>2811</v>
      </c>
      <c r="C72" s="25" t="s">
        <v>6921</v>
      </c>
      <c r="D72" s="26">
        <v>10000</v>
      </c>
      <c r="E72" s="26">
        <v>10027</v>
      </c>
      <c r="F72" s="24" t="s">
        <v>8218</v>
      </c>
      <c r="G72" s="24" t="s">
        <v>8224</v>
      </c>
      <c r="H72" s="24" t="s">
        <v>8246</v>
      </c>
      <c r="I72" s="24">
        <v>1424692503</v>
      </c>
      <c r="J72" s="24">
        <v>1422100503</v>
      </c>
      <c r="K72" s="24" t="b">
        <v>0</v>
      </c>
      <c r="L72" s="24">
        <v>108</v>
      </c>
      <c r="M72" s="24" t="b">
        <v>1</v>
      </c>
      <c r="N72" s="24" t="s">
        <v>8269</v>
      </c>
      <c r="O72" s="24">
        <v>100</v>
      </c>
      <c r="P72" s="24">
        <v>92.84</v>
      </c>
      <c r="Q72" s="27" t="s">
        <v>8315</v>
      </c>
      <c r="R72" s="24" t="s">
        <v>8316</v>
      </c>
      <c r="S72" s="28">
        <v>42028.496562500004</v>
      </c>
      <c r="T72" s="28">
        <v>42058.496562500004</v>
      </c>
    </row>
    <row r="73" spans="1:20" ht="30">
      <c r="A73" s="24">
        <v>2812</v>
      </c>
      <c r="B73" s="25" t="s">
        <v>2812</v>
      </c>
      <c r="C73" s="25" t="s">
        <v>6922</v>
      </c>
      <c r="D73" s="26">
        <v>5000</v>
      </c>
      <c r="E73" s="26">
        <v>5665</v>
      </c>
      <c r="F73" s="24" t="s">
        <v>8218</v>
      </c>
      <c r="G73" s="24" t="s">
        <v>8228</v>
      </c>
      <c r="H73" s="24" t="s">
        <v>8250</v>
      </c>
      <c r="I73" s="24">
        <v>1428292800</v>
      </c>
      <c r="J73" s="24">
        <v>1424368298</v>
      </c>
      <c r="K73" s="24" t="b">
        <v>0</v>
      </c>
      <c r="L73" s="24">
        <v>83</v>
      </c>
      <c r="M73" s="24" t="b">
        <v>1</v>
      </c>
      <c r="N73" s="24" t="s">
        <v>8269</v>
      </c>
      <c r="O73" s="24">
        <v>113</v>
      </c>
      <c r="P73" s="24">
        <v>68.25</v>
      </c>
      <c r="Q73" s="27" t="s">
        <v>8315</v>
      </c>
      <c r="R73" s="24" t="s">
        <v>8316</v>
      </c>
      <c r="S73" s="28">
        <v>42054.74418981481</v>
      </c>
      <c r="T73" s="28">
        <v>42100.166666666672</v>
      </c>
    </row>
    <row r="74" spans="1:20" ht="30">
      <c r="A74" s="24">
        <v>2813</v>
      </c>
      <c r="B74" s="25" t="s">
        <v>2813</v>
      </c>
      <c r="C74" s="25" t="s">
        <v>6923</v>
      </c>
      <c r="D74" s="26">
        <v>2800</v>
      </c>
      <c r="E74" s="26">
        <v>3572.12</v>
      </c>
      <c r="F74" s="24" t="s">
        <v>8218</v>
      </c>
      <c r="G74" s="24" t="s">
        <v>8223</v>
      </c>
      <c r="H74" s="24" t="s">
        <v>8245</v>
      </c>
      <c r="I74" s="24">
        <v>1481737761</v>
      </c>
      <c r="J74" s="24">
        <v>1479577761</v>
      </c>
      <c r="K74" s="24" t="b">
        <v>0</v>
      </c>
      <c r="L74" s="24">
        <v>96</v>
      </c>
      <c r="M74" s="24" t="b">
        <v>1</v>
      </c>
      <c r="N74" s="24" t="s">
        <v>8269</v>
      </c>
      <c r="O74" s="24">
        <v>128</v>
      </c>
      <c r="P74" s="24">
        <v>37.21</v>
      </c>
      <c r="Q74" s="27" t="s">
        <v>8315</v>
      </c>
      <c r="R74" s="24" t="s">
        <v>8316</v>
      </c>
      <c r="S74" s="28">
        <v>42693.742604166662</v>
      </c>
      <c r="T74" s="28">
        <v>42718.742604166662</v>
      </c>
    </row>
    <row r="75" spans="1:20" ht="30">
      <c r="A75" s="24">
        <v>2814</v>
      </c>
      <c r="B75" s="25" t="s">
        <v>2814</v>
      </c>
      <c r="C75" s="25" t="s">
        <v>6924</v>
      </c>
      <c r="D75" s="26">
        <v>1500</v>
      </c>
      <c r="E75" s="26">
        <v>1616</v>
      </c>
      <c r="F75" s="24" t="s">
        <v>8218</v>
      </c>
      <c r="G75" s="24" t="s">
        <v>8224</v>
      </c>
      <c r="H75" s="24" t="s">
        <v>8246</v>
      </c>
      <c r="I75" s="24">
        <v>1431164115</v>
      </c>
      <c r="J75" s="24">
        <v>1428572115</v>
      </c>
      <c r="K75" s="24" t="b">
        <v>0</v>
      </c>
      <c r="L75" s="24">
        <v>64</v>
      </c>
      <c r="M75" s="24" t="b">
        <v>1</v>
      </c>
      <c r="N75" s="24" t="s">
        <v>8269</v>
      </c>
      <c r="O75" s="24">
        <v>108</v>
      </c>
      <c r="P75" s="24">
        <v>25.25</v>
      </c>
      <c r="Q75" s="27" t="s">
        <v>8315</v>
      </c>
      <c r="R75" s="24" t="s">
        <v>8316</v>
      </c>
      <c r="S75" s="28">
        <v>42103.399479166663</v>
      </c>
      <c r="T75" s="28">
        <v>42133.399479166663</v>
      </c>
    </row>
    <row r="76" spans="1:20" ht="30">
      <c r="A76" s="24">
        <v>2815</v>
      </c>
      <c r="B76" s="25" t="s">
        <v>2815</v>
      </c>
      <c r="C76" s="25" t="s">
        <v>6925</v>
      </c>
      <c r="D76" s="26">
        <v>250</v>
      </c>
      <c r="E76" s="26">
        <v>605</v>
      </c>
      <c r="F76" s="24" t="s">
        <v>8218</v>
      </c>
      <c r="G76" s="24" t="s">
        <v>8228</v>
      </c>
      <c r="H76" s="24" t="s">
        <v>8250</v>
      </c>
      <c r="I76" s="24">
        <v>1470595109</v>
      </c>
      <c r="J76" s="24">
        <v>1468003109</v>
      </c>
      <c r="K76" s="24" t="b">
        <v>0</v>
      </c>
      <c r="L76" s="24">
        <v>14</v>
      </c>
      <c r="M76" s="24" t="b">
        <v>1</v>
      </c>
      <c r="N76" s="24" t="s">
        <v>8269</v>
      </c>
      <c r="O76" s="24">
        <v>242</v>
      </c>
      <c r="P76" s="24">
        <v>43.21</v>
      </c>
      <c r="Q76" s="27" t="s">
        <v>8315</v>
      </c>
      <c r="R76" s="24" t="s">
        <v>8316</v>
      </c>
      <c r="S76" s="28">
        <v>42559.776724537034</v>
      </c>
      <c r="T76" s="28">
        <v>42589.776724537034</v>
      </c>
    </row>
    <row r="77" spans="1:20" ht="30">
      <c r="A77" s="24">
        <v>2816</v>
      </c>
      <c r="B77" s="25" t="s">
        <v>2816</v>
      </c>
      <c r="C77" s="25" t="s">
        <v>6926</v>
      </c>
      <c r="D77" s="26">
        <v>3000</v>
      </c>
      <c r="E77" s="26">
        <v>4247</v>
      </c>
      <c r="F77" s="24" t="s">
        <v>8218</v>
      </c>
      <c r="G77" s="24" t="s">
        <v>8224</v>
      </c>
      <c r="H77" s="24" t="s">
        <v>8246</v>
      </c>
      <c r="I77" s="24">
        <v>1438531200</v>
      </c>
      <c r="J77" s="24">
        <v>1435921992</v>
      </c>
      <c r="K77" s="24" t="b">
        <v>0</v>
      </c>
      <c r="L77" s="24">
        <v>169</v>
      </c>
      <c r="M77" s="24" t="b">
        <v>1</v>
      </c>
      <c r="N77" s="24" t="s">
        <v>8269</v>
      </c>
      <c r="O77" s="24">
        <v>142</v>
      </c>
      <c r="P77" s="24">
        <v>25.13</v>
      </c>
      <c r="Q77" s="27" t="s">
        <v>8315</v>
      </c>
      <c r="R77" s="24" t="s">
        <v>8316</v>
      </c>
      <c r="S77" s="28">
        <v>42188.467499999999</v>
      </c>
      <c r="T77" s="28">
        <v>42218.666666666672</v>
      </c>
    </row>
    <row r="78" spans="1:20" ht="45">
      <c r="A78" s="24">
        <v>2817</v>
      </c>
      <c r="B78" s="25" t="s">
        <v>2817</v>
      </c>
      <c r="C78" s="25" t="s">
        <v>6927</v>
      </c>
      <c r="D78" s="26">
        <v>600</v>
      </c>
      <c r="E78" s="26">
        <v>780</v>
      </c>
      <c r="F78" s="24" t="s">
        <v>8218</v>
      </c>
      <c r="G78" s="24" t="s">
        <v>8224</v>
      </c>
      <c r="H78" s="24" t="s">
        <v>8246</v>
      </c>
      <c r="I78" s="24">
        <v>1425136462</v>
      </c>
      <c r="J78" s="24">
        <v>1421680462</v>
      </c>
      <c r="K78" s="24" t="b">
        <v>0</v>
      </c>
      <c r="L78" s="24">
        <v>33</v>
      </c>
      <c r="M78" s="24" t="b">
        <v>1</v>
      </c>
      <c r="N78" s="24" t="s">
        <v>8269</v>
      </c>
      <c r="O78" s="24">
        <v>130</v>
      </c>
      <c r="P78" s="24">
        <v>23.64</v>
      </c>
      <c r="Q78" s="27" t="s">
        <v>8315</v>
      </c>
      <c r="R78" s="24" t="s">
        <v>8316</v>
      </c>
      <c r="S78" s="28">
        <v>42023.634976851856</v>
      </c>
      <c r="T78" s="28">
        <v>42063.634976851856</v>
      </c>
    </row>
    <row r="79" spans="1:20" ht="30">
      <c r="A79" s="24">
        <v>2818</v>
      </c>
      <c r="B79" s="25" t="s">
        <v>2818</v>
      </c>
      <c r="C79" s="25" t="s">
        <v>6928</v>
      </c>
      <c r="D79" s="26">
        <v>10000</v>
      </c>
      <c r="E79" s="26">
        <v>10603</v>
      </c>
      <c r="F79" s="24" t="s">
        <v>8218</v>
      </c>
      <c r="G79" s="24" t="s">
        <v>8223</v>
      </c>
      <c r="H79" s="24" t="s">
        <v>8245</v>
      </c>
      <c r="I79" s="24">
        <v>1443018086</v>
      </c>
      <c r="J79" s="24">
        <v>1441290086</v>
      </c>
      <c r="K79" s="24" t="b">
        <v>0</v>
      </c>
      <c r="L79" s="24">
        <v>102</v>
      </c>
      <c r="M79" s="24" t="b">
        <v>1</v>
      </c>
      <c r="N79" s="24" t="s">
        <v>8269</v>
      </c>
      <c r="O79" s="24">
        <v>106</v>
      </c>
      <c r="P79" s="24">
        <v>103.95</v>
      </c>
      <c r="Q79" s="27" t="s">
        <v>8315</v>
      </c>
      <c r="R79" s="24" t="s">
        <v>8316</v>
      </c>
      <c r="S79" s="28">
        <v>42250.598217592589</v>
      </c>
      <c r="T79" s="28">
        <v>42270.598217592589</v>
      </c>
    </row>
    <row r="80" spans="1:20" ht="30">
      <c r="A80" s="24">
        <v>2819</v>
      </c>
      <c r="B80" s="25" t="s">
        <v>2819</v>
      </c>
      <c r="C80" s="25" t="s">
        <v>6929</v>
      </c>
      <c r="D80" s="26">
        <v>5000</v>
      </c>
      <c r="E80" s="26">
        <v>5240</v>
      </c>
      <c r="F80" s="24" t="s">
        <v>8218</v>
      </c>
      <c r="G80" s="24" t="s">
        <v>8224</v>
      </c>
      <c r="H80" s="24" t="s">
        <v>8246</v>
      </c>
      <c r="I80" s="24">
        <v>1434285409</v>
      </c>
      <c r="J80" s="24">
        <v>1431693409</v>
      </c>
      <c r="K80" s="24" t="b">
        <v>0</v>
      </c>
      <c r="L80" s="24">
        <v>104</v>
      </c>
      <c r="M80" s="24" t="b">
        <v>1</v>
      </c>
      <c r="N80" s="24" t="s">
        <v>8269</v>
      </c>
      <c r="O80" s="24">
        <v>105</v>
      </c>
      <c r="P80" s="24">
        <v>50.38</v>
      </c>
      <c r="Q80" s="27" t="s">
        <v>8315</v>
      </c>
      <c r="R80" s="24" t="s">
        <v>8316</v>
      </c>
      <c r="S80" s="28">
        <v>42139.525567129633</v>
      </c>
      <c r="T80" s="28">
        <v>42169.525567129633</v>
      </c>
    </row>
    <row r="81" spans="1:20" ht="30">
      <c r="A81" s="24">
        <v>2820</v>
      </c>
      <c r="B81" s="25" t="s">
        <v>2820</v>
      </c>
      <c r="C81" s="25" t="s">
        <v>6930</v>
      </c>
      <c r="D81" s="26">
        <v>200</v>
      </c>
      <c r="E81" s="26">
        <v>272</v>
      </c>
      <c r="F81" s="24" t="s">
        <v>8218</v>
      </c>
      <c r="G81" s="24" t="s">
        <v>8224</v>
      </c>
      <c r="H81" s="24" t="s">
        <v>8246</v>
      </c>
      <c r="I81" s="24">
        <v>1456444800</v>
      </c>
      <c r="J81" s="24">
        <v>1454337589</v>
      </c>
      <c r="K81" s="24" t="b">
        <v>0</v>
      </c>
      <c r="L81" s="24">
        <v>20</v>
      </c>
      <c r="M81" s="24" t="b">
        <v>1</v>
      </c>
      <c r="N81" s="24" t="s">
        <v>8269</v>
      </c>
      <c r="O81" s="24">
        <v>136</v>
      </c>
      <c r="P81" s="24">
        <v>13.6</v>
      </c>
      <c r="Q81" s="27" t="s">
        <v>8315</v>
      </c>
      <c r="R81" s="24" t="s">
        <v>8316</v>
      </c>
      <c r="S81" s="28">
        <v>42401.610983796301</v>
      </c>
      <c r="T81" s="28">
        <v>42426</v>
      </c>
    </row>
    <row r="82" spans="1:20" ht="45">
      <c r="A82" s="24">
        <v>2821</v>
      </c>
      <c r="B82" s="25" t="s">
        <v>2821</v>
      </c>
      <c r="C82" s="25" t="s">
        <v>6931</v>
      </c>
      <c r="D82" s="26">
        <v>1000</v>
      </c>
      <c r="E82" s="26">
        <v>1000</v>
      </c>
      <c r="F82" s="24" t="s">
        <v>8218</v>
      </c>
      <c r="G82" s="24" t="s">
        <v>8224</v>
      </c>
      <c r="H82" s="24" t="s">
        <v>8246</v>
      </c>
      <c r="I82" s="24">
        <v>1411510135</v>
      </c>
      <c r="J82" s="24">
        <v>1408918135</v>
      </c>
      <c r="K82" s="24" t="b">
        <v>0</v>
      </c>
      <c r="L82" s="24">
        <v>35</v>
      </c>
      <c r="M82" s="24" t="b">
        <v>1</v>
      </c>
      <c r="N82" s="24" t="s">
        <v>8269</v>
      </c>
      <c r="O82" s="24">
        <v>100</v>
      </c>
      <c r="P82" s="24">
        <v>28.57</v>
      </c>
      <c r="Q82" s="27" t="s">
        <v>8315</v>
      </c>
      <c r="R82" s="24" t="s">
        <v>8316</v>
      </c>
      <c r="S82" s="28">
        <v>41875.922858796301</v>
      </c>
      <c r="T82" s="28">
        <v>41905.922858796301</v>
      </c>
    </row>
    <row r="83" spans="1:20" ht="45">
      <c r="A83" s="24">
        <v>2822</v>
      </c>
      <c r="B83" s="25" t="s">
        <v>2822</v>
      </c>
      <c r="C83" s="25" t="s">
        <v>6932</v>
      </c>
      <c r="D83" s="26">
        <v>6000</v>
      </c>
      <c r="E83" s="26">
        <v>6000</v>
      </c>
      <c r="F83" s="24" t="s">
        <v>8218</v>
      </c>
      <c r="G83" s="24" t="s">
        <v>8223</v>
      </c>
      <c r="H83" s="24" t="s">
        <v>8245</v>
      </c>
      <c r="I83" s="24">
        <v>1427469892</v>
      </c>
      <c r="J83" s="24">
        <v>1424881492</v>
      </c>
      <c r="K83" s="24" t="b">
        <v>0</v>
      </c>
      <c r="L83" s="24">
        <v>94</v>
      </c>
      <c r="M83" s="24" t="b">
        <v>1</v>
      </c>
      <c r="N83" s="24" t="s">
        <v>8269</v>
      </c>
      <c r="O83" s="24">
        <v>100</v>
      </c>
      <c r="P83" s="24">
        <v>63.83</v>
      </c>
      <c r="Q83" s="27" t="s">
        <v>8315</v>
      </c>
      <c r="R83" s="24" t="s">
        <v>8316</v>
      </c>
      <c r="S83" s="28">
        <v>42060.683935185181</v>
      </c>
      <c r="T83" s="28">
        <v>42090.642268518524</v>
      </c>
    </row>
    <row r="84" spans="1:20" ht="45">
      <c r="A84" s="24">
        <v>2823</v>
      </c>
      <c r="B84" s="25" t="s">
        <v>2823</v>
      </c>
      <c r="C84" s="25" t="s">
        <v>6933</v>
      </c>
      <c r="D84" s="26">
        <v>100</v>
      </c>
      <c r="E84" s="26">
        <v>124</v>
      </c>
      <c r="F84" s="24" t="s">
        <v>8218</v>
      </c>
      <c r="G84" s="24" t="s">
        <v>8224</v>
      </c>
      <c r="H84" s="24" t="s">
        <v>8246</v>
      </c>
      <c r="I84" s="24">
        <v>1427842740</v>
      </c>
      <c r="J84" s="24">
        <v>1425428206</v>
      </c>
      <c r="K84" s="24" t="b">
        <v>0</v>
      </c>
      <c r="L84" s="24">
        <v>14</v>
      </c>
      <c r="M84" s="24" t="b">
        <v>1</v>
      </c>
      <c r="N84" s="24" t="s">
        <v>8269</v>
      </c>
      <c r="O84" s="24">
        <v>124</v>
      </c>
      <c r="P84" s="24">
        <v>8.86</v>
      </c>
      <c r="Q84" s="27" t="s">
        <v>8315</v>
      </c>
      <c r="R84" s="24" t="s">
        <v>8316</v>
      </c>
      <c r="S84" s="28">
        <v>42067.011643518519</v>
      </c>
      <c r="T84" s="28">
        <v>42094.957638888889</v>
      </c>
    </row>
    <row r="85" spans="1:20" ht="30">
      <c r="A85" s="24">
        <v>2824</v>
      </c>
      <c r="B85" s="25" t="s">
        <v>2824</v>
      </c>
      <c r="C85" s="25" t="s">
        <v>6934</v>
      </c>
      <c r="D85" s="26">
        <v>650</v>
      </c>
      <c r="E85" s="26">
        <v>760</v>
      </c>
      <c r="F85" s="24" t="s">
        <v>8218</v>
      </c>
      <c r="G85" s="24" t="s">
        <v>8223</v>
      </c>
      <c r="H85" s="24" t="s">
        <v>8245</v>
      </c>
      <c r="I85" s="24">
        <v>1434159780</v>
      </c>
      <c r="J85" s="24">
        <v>1431412196</v>
      </c>
      <c r="K85" s="24" t="b">
        <v>0</v>
      </c>
      <c r="L85" s="24">
        <v>15</v>
      </c>
      <c r="M85" s="24" t="b">
        <v>1</v>
      </c>
      <c r="N85" s="24" t="s">
        <v>8269</v>
      </c>
      <c r="O85" s="24">
        <v>117</v>
      </c>
      <c r="P85" s="24">
        <v>50.67</v>
      </c>
      <c r="Q85" s="27" t="s">
        <v>8315</v>
      </c>
      <c r="R85" s="24" t="s">
        <v>8316</v>
      </c>
      <c r="S85" s="28">
        <v>42136.270787037036</v>
      </c>
      <c r="T85" s="28">
        <v>42168.071527777778</v>
      </c>
    </row>
    <row r="86" spans="1:20" ht="45">
      <c r="A86" s="24">
        <v>2825</v>
      </c>
      <c r="B86" s="25" t="s">
        <v>2825</v>
      </c>
      <c r="C86" s="25" t="s">
        <v>6935</v>
      </c>
      <c r="D86" s="26">
        <v>3000</v>
      </c>
      <c r="E86" s="26">
        <v>3100</v>
      </c>
      <c r="F86" s="24" t="s">
        <v>8218</v>
      </c>
      <c r="G86" s="24" t="s">
        <v>8224</v>
      </c>
      <c r="H86" s="24" t="s">
        <v>8246</v>
      </c>
      <c r="I86" s="24">
        <v>1449255686</v>
      </c>
      <c r="J86" s="24">
        <v>1446663686</v>
      </c>
      <c r="K86" s="24" t="b">
        <v>0</v>
      </c>
      <c r="L86" s="24">
        <v>51</v>
      </c>
      <c r="M86" s="24" t="b">
        <v>1</v>
      </c>
      <c r="N86" s="24" t="s">
        <v>8269</v>
      </c>
      <c r="O86" s="24">
        <v>103</v>
      </c>
      <c r="P86" s="24">
        <v>60.78</v>
      </c>
      <c r="Q86" s="27" t="s">
        <v>8315</v>
      </c>
      <c r="R86" s="24" t="s">
        <v>8316</v>
      </c>
      <c r="S86" s="28">
        <v>42312.792662037042</v>
      </c>
      <c r="T86" s="28">
        <v>42342.792662037042</v>
      </c>
    </row>
    <row r="87" spans="1:20" ht="45">
      <c r="A87" s="24">
        <v>2826</v>
      </c>
      <c r="B87" s="25" t="s">
        <v>2826</v>
      </c>
      <c r="C87" s="25" t="s">
        <v>6936</v>
      </c>
      <c r="D87" s="26">
        <v>2000</v>
      </c>
      <c r="E87" s="26">
        <v>2155</v>
      </c>
      <c r="F87" s="24" t="s">
        <v>8218</v>
      </c>
      <c r="G87" s="24" t="s">
        <v>8223</v>
      </c>
      <c r="H87" s="24" t="s">
        <v>8245</v>
      </c>
      <c r="I87" s="24">
        <v>1436511600</v>
      </c>
      <c r="J87" s="24">
        <v>1434415812</v>
      </c>
      <c r="K87" s="24" t="b">
        <v>0</v>
      </c>
      <c r="L87" s="24">
        <v>19</v>
      </c>
      <c r="M87" s="24" t="b">
        <v>1</v>
      </c>
      <c r="N87" s="24" t="s">
        <v>8269</v>
      </c>
      <c r="O87" s="24">
        <v>108</v>
      </c>
      <c r="P87" s="24">
        <v>113.42</v>
      </c>
      <c r="Q87" s="27" t="s">
        <v>8315</v>
      </c>
      <c r="R87" s="24" t="s">
        <v>8316</v>
      </c>
      <c r="S87" s="28">
        <v>42171.034861111111</v>
      </c>
      <c r="T87" s="28">
        <v>42195.291666666672</v>
      </c>
    </row>
    <row r="88" spans="1:20" ht="45">
      <c r="A88" s="24">
        <v>2827</v>
      </c>
      <c r="B88" s="25" t="s">
        <v>2827</v>
      </c>
      <c r="C88" s="25" t="s">
        <v>6937</v>
      </c>
      <c r="D88" s="26">
        <v>2000</v>
      </c>
      <c r="E88" s="26">
        <v>2405</v>
      </c>
      <c r="F88" s="24" t="s">
        <v>8218</v>
      </c>
      <c r="G88" s="24" t="s">
        <v>8223</v>
      </c>
      <c r="H88" s="24" t="s">
        <v>8245</v>
      </c>
      <c r="I88" s="24">
        <v>1464971400</v>
      </c>
      <c r="J88" s="24">
        <v>1462379066</v>
      </c>
      <c r="K88" s="24" t="b">
        <v>0</v>
      </c>
      <c r="L88" s="24">
        <v>23</v>
      </c>
      <c r="M88" s="24" t="b">
        <v>1</v>
      </c>
      <c r="N88" s="24" t="s">
        <v>8269</v>
      </c>
      <c r="O88" s="24">
        <v>120</v>
      </c>
      <c r="P88" s="24">
        <v>104.57</v>
      </c>
      <c r="Q88" s="27" t="s">
        <v>8315</v>
      </c>
      <c r="R88" s="24" t="s">
        <v>8316</v>
      </c>
      <c r="S88" s="28">
        <v>42494.683634259258</v>
      </c>
      <c r="T88" s="28">
        <v>42524.6875</v>
      </c>
    </row>
    <row r="89" spans="1:20" ht="45">
      <c r="A89" s="24">
        <v>2828</v>
      </c>
      <c r="B89" s="25" t="s">
        <v>2828</v>
      </c>
      <c r="C89" s="25" t="s">
        <v>6938</v>
      </c>
      <c r="D89" s="26">
        <v>9500</v>
      </c>
      <c r="E89" s="26">
        <v>9536</v>
      </c>
      <c r="F89" s="24" t="s">
        <v>8218</v>
      </c>
      <c r="G89" s="24" t="s">
        <v>8224</v>
      </c>
      <c r="H89" s="24" t="s">
        <v>8246</v>
      </c>
      <c r="I89" s="24">
        <v>1443826800</v>
      </c>
      <c r="J89" s="24">
        <v>1441606869</v>
      </c>
      <c r="K89" s="24" t="b">
        <v>0</v>
      </c>
      <c r="L89" s="24">
        <v>97</v>
      </c>
      <c r="M89" s="24" t="b">
        <v>1</v>
      </c>
      <c r="N89" s="24" t="s">
        <v>8269</v>
      </c>
      <c r="O89" s="24">
        <v>100</v>
      </c>
      <c r="P89" s="24">
        <v>98.31</v>
      </c>
      <c r="Q89" s="27" t="s">
        <v>8315</v>
      </c>
      <c r="R89" s="24" t="s">
        <v>8316</v>
      </c>
      <c r="S89" s="28">
        <v>42254.264687499999</v>
      </c>
      <c r="T89" s="28">
        <v>42279.958333333328</v>
      </c>
    </row>
    <row r="90" spans="1:20" ht="45">
      <c r="A90" s="24">
        <v>2829</v>
      </c>
      <c r="B90" s="25" t="s">
        <v>2829</v>
      </c>
      <c r="C90" s="25" t="s">
        <v>6939</v>
      </c>
      <c r="D90" s="26">
        <v>2500</v>
      </c>
      <c r="E90" s="26">
        <v>2663</v>
      </c>
      <c r="F90" s="24" t="s">
        <v>8218</v>
      </c>
      <c r="G90" s="24" t="s">
        <v>8224</v>
      </c>
      <c r="H90" s="24" t="s">
        <v>8246</v>
      </c>
      <c r="I90" s="24">
        <v>1464863118</v>
      </c>
      <c r="J90" s="24">
        <v>1462443918</v>
      </c>
      <c r="K90" s="24" t="b">
        <v>0</v>
      </c>
      <c r="L90" s="24">
        <v>76</v>
      </c>
      <c r="M90" s="24" t="b">
        <v>1</v>
      </c>
      <c r="N90" s="24" t="s">
        <v>8269</v>
      </c>
      <c r="O90" s="24">
        <v>107</v>
      </c>
      <c r="P90" s="24">
        <v>35.04</v>
      </c>
      <c r="Q90" s="27" t="s">
        <v>8315</v>
      </c>
      <c r="R90" s="24" t="s">
        <v>8316</v>
      </c>
      <c r="S90" s="28">
        <v>42495.434236111112</v>
      </c>
      <c r="T90" s="28">
        <v>42523.434236111112</v>
      </c>
    </row>
    <row r="91" spans="1:20" ht="30">
      <c r="A91" s="24">
        <v>2830</v>
      </c>
      <c r="B91" s="25" t="s">
        <v>2830</v>
      </c>
      <c r="C91" s="25" t="s">
        <v>6940</v>
      </c>
      <c r="D91" s="26">
        <v>3000</v>
      </c>
      <c r="E91" s="26">
        <v>3000</v>
      </c>
      <c r="F91" s="24" t="s">
        <v>8218</v>
      </c>
      <c r="G91" s="24" t="s">
        <v>8223</v>
      </c>
      <c r="H91" s="24" t="s">
        <v>8245</v>
      </c>
      <c r="I91" s="24">
        <v>1399867140</v>
      </c>
      <c r="J91" s="24">
        <v>1398802148</v>
      </c>
      <c r="K91" s="24" t="b">
        <v>0</v>
      </c>
      <c r="L91" s="24">
        <v>11</v>
      </c>
      <c r="M91" s="24" t="b">
        <v>1</v>
      </c>
      <c r="N91" s="24" t="s">
        <v>8269</v>
      </c>
      <c r="O91" s="24">
        <v>100</v>
      </c>
      <c r="P91" s="24">
        <v>272.73</v>
      </c>
      <c r="Q91" s="27" t="s">
        <v>8315</v>
      </c>
      <c r="R91" s="24" t="s">
        <v>8316</v>
      </c>
      <c r="S91" s="28">
        <v>41758.839675925927</v>
      </c>
      <c r="T91" s="28">
        <v>41771.165972222225</v>
      </c>
    </row>
    <row r="92" spans="1:20" ht="30">
      <c r="A92" s="24">
        <v>2831</v>
      </c>
      <c r="B92" s="25" t="s">
        <v>2831</v>
      </c>
      <c r="C92" s="25" t="s">
        <v>6941</v>
      </c>
      <c r="D92" s="26">
        <v>3000</v>
      </c>
      <c r="E92" s="26">
        <v>3320</v>
      </c>
      <c r="F92" s="24" t="s">
        <v>8218</v>
      </c>
      <c r="G92" s="24" t="s">
        <v>8223</v>
      </c>
      <c r="H92" s="24" t="s">
        <v>8245</v>
      </c>
      <c r="I92" s="24">
        <v>1437076070</v>
      </c>
      <c r="J92" s="24">
        <v>1434484070</v>
      </c>
      <c r="K92" s="24" t="b">
        <v>0</v>
      </c>
      <c r="L92" s="24">
        <v>52</v>
      </c>
      <c r="M92" s="24" t="b">
        <v>1</v>
      </c>
      <c r="N92" s="24" t="s">
        <v>8269</v>
      </c>
      <c r="O92" s="24">
        <v>111</v>
      </c>
      <c r="P92" s="24">
        <v>63.85</v>
      </c>
      <c r="Q92" s="27" t="s">
        <v>8315</v>
      </c>
      <c r="R92" s="24" t="s">
        <v>8316</v>
      </c>
      <c r="S92" s="28">
        <v>42171.824884259258</v>
      </c>
      <c r="T92" s="28">
        <v>42201.824884259258</v>
      </c>
    </row>
    <row r="93" spans="1:20" ht="45">
      <c r="A93" s="24">
        <v>2832</v>
      </c>
      <c r="B93" s="25" t="s">
        <v>2832</v>
      </c>
      <c r="C93" s="25" t="s">
        <v>6942</v>
      </c>
      <c r="D93" s="26">
        <v>2500</v>
      </c>
      <c r="E93" s="26">
        <v>2867.99</v>
      </c>
      <c r="F93" s="24" t="s">
        <v>8218</v>
      </c>
      <c r="G93" s="24" t="s">
        <v>8224</v>
      </c>
      <c r="H93" s="24" t="s">
        <v>8246</v>
      </c>
      <c r="I93" s="24">
        <v>1416780000</v>
      </c>
      <c r="J93" s="24">
        <v>1414342894</v>
      </c>
      <c r="K93" s="24" t="b">
        <v>0</v>
      </c>
      <c r="L93" s="24">
        <v>95</v>
      </c>
      <c r="M93" s="24" t="b">
        <v>1</v>
      </c>
      <c r="N93" s="24" t="s">
        <v>8269</v>
      </c>
      <c r="O93" s="24">
        <v>115</v>
      </c>
      <c r="P93" s="24">
        <v>30.19</v>
      </c>
      <c r="Q93" s="27" t="s">
        <v>8315</v>
      </c>
      <c r="R93" s="24" t="s">
        <v>8316</v>
      </c>
      <c r="S93" s="28">
        <v>41938.709421296298</v>
      </c>
      <c r="T93" s="28">
        <v>41966.916666666672</v>
      </c>
    </row>
    <row r="94" spans="1:20">
      <c r="A94" s="24">
        <v>2833</v>
      </c>
      <c r="B94" s="25" t="s">
        <v>2833</v>
      </c>
      <c r="C94" s="25" t="s">
        <v>6943</v>
      </c>
      <c r="D94" s="26">
        <v>2700</v>
      </c>
      <c r="E94" s="26">
        <v>2923</v>
      </c>
      <c r="F94" s="24" t="s">
        <v>8218</v>
      </c>
      <c r="G94" s="24" t="s">
        <v>8223</v>
      </c>
      <c r="H94" s="24" t="s">
        <v>8245</v>
      </c>
      <c r="I94" s="24">
        <v>1444528800</v>
      </c>
      <c r="J94" s="24">
        <v>1442804633</v>
      </c>
      <c r="K94" s="24" t="b">
        <v>0</v>
      </c>
      <c r="L94" s="24">
        <v>35</v>
      </c>
      <c r="M94" s="24" t="b">
        <v>1</v>
      </c>
      <c r="N94" s="24" t="s">
        <v>8269</v>
      </c>
      <c r="O94" s="24">
        <v>108</v>
      </c>
      <c r="P94" s="24">
        <v>83.51</v>
      </c>
      <c r="Q94" s="27" t="s">
        <v>8315</v>
      </c>
      <c r="R94" s="24" t="s">
        <v>8316</v>
      </c>
      <c r="S94" s="28">
        <v>42268.127696759257</v>
      </c>
      <c r="T94" s="28">
        <v>42288.083333333328</v>
      </c>
    </row>
    <row r="95" spans="1:20" ht="30">
      <c r="A95" s="24">
        <v>2834</v>
      </c>
      <c r="B95" s="25" t="s">
        <v>2834</v>
      </c>
      <c r="C95" s="25" t="s">
        <v>6944</v>
      </c>
      <c r="D95" s="26">
        <v>800</v>
      </c>
      <c r="E95" s="26">
        <v>1360</v>
      </c>
      <c r="F95" s="24" t="s">
        <v>8218</v>
      </c>
      <c r="G95" s="24" t="s">
        <v>8224</v>
      </c>
      <c r="H95" s="24" t="s">
        <v>8246</v>
      </c>
      <c r="I95" s="24">
        <v>1422658930</v>
      </c>
      <c r="J95" s="24">
        <v>1421362930</v>
      </c>
      <c r="K95" s="24" t="b">
        <v>0</v>
      </c>
      <c r="L95" s="24">
        <v>21</v>
      </c>
      <c r="M95" s="24" t="b">
        <v>1</v>
      </c>
      <c r="N95" s="24" t="s">
        <v>8269</v>
      </c>
      <c r="O95" s="24">
        <v>170</v>
      </c>
      <c r="P95" s="24">
        <v>64.760000000000005</v>
      </c>
      <c r="Q95" s="27" t="s">
        <v>8315</v>
      </c>
      <c r="R95" s="24" t="s">
        <v>8316</v>
      </c>
      <c r="S95" s="28">
        <v>42019.959837962961</v>
      </c>
      <c r="T95" s="28">
        <v>42034.959837962961</v>
      </c>
    </row>
    <row r="96" spans="1:20" ht="30">
      <c r="A96" s="24">
        <v>2835</v>
      </c>
      <c r="B96" s="25" t="s">
        <v>2835</v>
      </c>
      <c r="C96" s="25" t="s">
        <v>6945</v>
      </c>
      <c r="D96" s="26">
        <v>1000</v>
      </c>
      <c r="E96" s="26">
        <v>1870.99</v>
      </c>
      <c r="F96" s="24" t="s">
        <v>8218</v>
      </c>
      <c r="G96" s="24" t="s">
        <v>8224</v>
      </c>
      <c r="H96" s="24" t="s">
        <v>8246</v>
      </c>
      <c r="I96" s="24">
        <v>1449273600</v>
      </c>
      <c r="J96" s="24">
        <v>1446742417</v>
      </c>
      <c r="K96" s="24" t="b">
        <v>0</v>
      </c>
      <c r="L96" s="24">
        <v>93</v>
      </c>
      <c r="M96" s="24" t="b">
        <v>1</v>
      </c>
      <c r="N96" s="24" t="s">
        <v>8269</v>
      </c>
      <c r="O96" s="24">
        <v>187</v>
      </c>
      <c r="P96" s="24">
        <v>20.12</v>
      </c>
      <c r="Q96" s="27" t="s">
        <v>8315</v>
      </c>
      <c r="R96" s="24" t="s">
        <v>8316</v>
      </c>
      <c r="S96" s="28">
        <v>42313.703900462962</v>
      </c>
      <c r="T96" s="28">
        <v>42343</v>
      </c>
    </row>
    <row r="97" spans="1:20" ht="45">
      <c r="A97" s="24">
        <v>2836</v>
      </c>
      <c r="B97" s="25" t="s">
        <v>2836</v>
      </c>
      <c r="C97" s="25" t="s">
        <v>6946</v>
      </c>
      <c r="D97" s="26">
        <v>450</v>
      </c>
      <c r="E97" s="26">
        <v>485</v>
      </c>
      <c r="F97" s="24" t="s">
        <v>8218</v>
      </c>
      <c r="G97" s="24" t="s">
        <v>8223</v>
      </c>
      <c r="H97" s="24" t="s">
        <v>8245</v>
      </c>
      <c r="I97" s="24">
        <v>1487393940</v>
      </c>
      <c r="J97" s="24">
        <v>1484115418</v>
      </c>
      <c r="K97" s="24" t="b">
        <v>0</v>
      </c>
      <c r="L97" s="24">
        <v>11</v>
      </c>
      <c r="M97" s="24" t="b">
        <v>1</v>
      </c>
      <c r="N97" s="24" t="s">
        <v>8269</v>
      </c>
      <c r="O97" s="24">
        <v>108</v>
      </c>
      <c r="P97" s="24">
        <v>44.09</v>
      </c>
      <c r="Q97" s="27" t="s">
        <v>8315</v>
      </c>
      <c r="R97" s="24" t="s">
        <v>8316</v>
      </c>
      <c r="S97" s="28">
        <v>42746.261782407411</v>
      </c>
      <c r="T97" s="28">
        <v>42784.207638888889</v>
      </c>
    </row>
    <row r="98" spans="1:20" ht="45">
      <c r="A98" s="24">
        <v>2837</v>
      </c>
      <c r="B98" s="25" t="s">
        <v>2837</v>
      </c>
      <c r="C98" s="25" t="s">
        <v>6947</v>
      </c>
      <c r="D98" s="26">
        <v>850</v>
      </c>
      <c r="E98" s="26">
        <v>850</v>
      </c>
      <c r="F98" s="24" t="s">
        <v>8218</v>
      </c>
      <c r="G98" s="24" t="s">
        <v>8228</v>
      </c>
      <c r="H98" s="24" t="s">
        <v>8250</v>
      </c>
      <c r="I98" s="24">
        <v>1449701284</v>
      </c>
      <c r="J98" s="24">
        <v>1446241684</v>
      </c>
      <c r="K98" s="24" t="b">
        <v>0</v>
      </c>
      <c r="L98" s="24">
        <v>21</v>
      </c>
      <c r="M98" s="24" t="b">
        <v>1</v>
      </c>
      <c r="N98" s="24" t="s">
        <v>8269</v>
      </c>
      <c r="O98" s="24">
        <v>100</v>
      </c>
      <c r="P98" s="24">
        <v>40.479999999999997</v>
      </c>
      <c r="Q98" s="27" t="s">
        <v>8315</v>
      </c>
      <c r="R98" s="24" t="s">
        <v>8316</v>
      </c>
      <c r="S98" s="28">
        <v>42307.908379629633</v>
      </c>
      <c r="T98" s="28">
        <v>42347.950046296297</v>
      </c>
    </row>
    <row r="99" spans="1:20" ht="30">
      <c r="A99" s="24">
        <v>2838</v>
      </c>
      <c r="B99" s="25" t="s">
        <v>2838</v>
      </c>
      <c r="C99" s="25" t="s">
        <v>6948</v>
      </c>
      <c r="D99" s="26">
        <v>2000</v>
      </c>
      <c r="E99" s="26">
        <v>2405</v>
      </c>
      <c r="F99" s="24" t="s">
        <v>8218</v>
      </c>
      <c r="G99" s="24" t="s">
        <v>8223</v>
      </c>
      <c r="H99" s="24" t="s">
        <v>8245</v>
      </c>
      <c r="I99" s="24">
        <v>1407967200</v>
      </c>
      <c r="J99" s="24">
        <v>1406039696</v>
      </c>
      <c r="K99" s="24" t="b">
        <v>0</v>
      </c>
      <c r="L99" s="24">
        <v>54</v>
      </c>
      <c r="M99" s="24" t="b">
        <v>1</v>
      </c>
      <c r="N99" s="24" t="s">
        <v>8269</v>
      </c>
      <c r="O99" s="24">
        <v>120</v>
      </c>
      <c r="P99" s="24">
        <v>44.54</v>
      </c>
      <c r="Q99" s="27" t="s">
        <v>8315</v>
      </c>
      <c r="R99" s="24" t="s">
        <v>8316</v>
      </c>
      <c r="S99" s="28">
        <v>41842.607592592591</v>
      </c>
      <c r="T99" s="28">
        <v>41864.916666666664</v>
      </c>
    </row>
    <row r="100" spans="1:20" ht="30">
      <c r="A100" s="24">
        <v>2839</v>
      </c>
      <c r="B100" s="25" t="s">
        <v>2839</v>
      </c>
      <c r="C100" s="25" t="s">
        <v>6949</v>
      </c>
      <c r="D100" s="26">
        <v>3500</v>
      </c>
      <c r="E100" s="26">
        <v>3900</v>
      </c>
      <c r="F100" s="24" t="s">
        <v>8218</v>
      </c>
      <c r="G100" s="24" t="s">
        <v>8223</v>
      </c>
      <c r="H100" s="24" t="s">
        <v>8245</v>
      </c>
      <c r="I100" s="24">
        <v>1408942740</v>
      </c>
      <c r="J100" s="24">
        <v>1406958354</v>
      </c>
      <c r="K100" s="24" t="b">
        <v>0</v>
      </c>
      <c r="L100" s="24">
        <v>31</v>
      </c>
      <c r="M100" s="24" t="b">
        <v>1</v>
      </c>
      <c r="N100" s="24" t="s">
        <v>8269</v>
      </c>
      <c r="O100" s="24">
        <v>111</v>
      </c>
      <c r="P100" s="24">
        <v>125.81</v>
      </c>
      <c r="Q100" s="27" t="s">
        <v>8315</v>
      </c>
      <c r="R100" s="24" t="s">
        <v>8316</v>
      </c>
      <c r="S100" s="28">
        <v>41853.240208333329</v>
      </c>
      <c r="T100" s="28">
        <v>41876.207638888889</v>
      </c>
    </row>
    <row r="101" spans="1:20" ht="45">
      <c r="A101" s="24">
        <v>2840</v>
      </c>
      <c r="B101" s="25" t="s">
        <v>2840</v>
      </c>
      <c r="C101" s="25" t="s">
        <v>6950</v>
      </c>
      <c r="D101" s="26">
        <v>2500</v>
      </c>
      <c r="E101" s="26">
        <v>2600</v>
      </c>
      <c r="F101" s="24" t="s">
        <v>8218</v>
      </c>
      <c r="G101" s="24" t="s">
        <v>8224</v>
      </c>
      <c r="H101" s="24" t="s">
        <v>8246</v>
      </c>
      <c r="I101" s="24">
        <v>1426698000</v>
      </c>
      <c r="J101" s="24">
        <v>1424825479</v>
      </c>
      <c r="K101" s="24" t="b">
        <v>0</v>
      </c>
      <c r="L101" s="24">
        <v>132</v>
      </c>
      <c r="M101" s="24" t="b">
        <v>1</v>
      </c>
      <c r="N101" s="24" t="s">
        <v>8269</v>
      </c>
      <c r="O101" s="24">
        <v>104</v>
      </c>
      <c r="P101" s="24">
        <v>19.7</v>
      </c>
      <c r="Q101" s="27" t="s">
        <v>8315</v>
      </c>
      <c r="R101" s="24" t="s">
        <v>8316</v>
      </c>
      <c r="S101" s="28">
        <v>42060.035636574074</v>
      </c>
      <c r="T101" s="28">
        <v>42081.708333333328</v>
      </c>
    </row>
    <row r="102" spans="1:20" ht="45">
      <c r="A102" s="24">
        <v>2841</v>
      </c>
      <c r="B102" s="25" t="s">
        <v>2841</v>
      </c>
      <c r="C102" s="25" t="s">
        <v>6951</v>
      </c>
      <c r="D102" s="26">
        <v>1000</v>
      </c>
      <c r="E102" s="26">
        <v>10</v>
      </c>
      <c r="F102" s="24" t="s">
        <v>8220</v>
      </c>
      <c r="G102" s="24" t="s">
        <v>8224</v>
      </c>
      <c r="H102" s="24" t="s">
        <v>8246</v>
      </c>
      <c r="I102" s="24">
        <v>1450032297</v>
      </c>
      <c r="J102" s="24">
        <v>1444844697</v>
      </c>
      <c r="K102" s="24" t="b">
        <v>0</v>
      </c>
      <c r="L102" s="24">
        <v>1</v>
      </c>
      <c r="M102" s="24" t="b">
        <v>0</v>
      </c>
      <c r="N102" s="24" t="s">
        <v>8269</v>
      </c>
      <c r="O102" s="24">
        <v>1</v>
      </c>
      <c r="P102" s="24">
        <v>10</v>
      </c>
      <c r="Q102" s="27" t="s">
        <v>8315</v>
      </c>
      <c r="R102" s="24" t="s">
        <v>8316</v>
      </c>
      <c r="S102" s="28">
        <v>42291.739548611105</v>
      </c>
      <c r="T102" s="28">
        <v>42351.781215277777</v>
      </c>
    </row>
    <row r="103" spans="1:20" ht="45">
      <c r="A103" s="24">
        <v>2842</v>
      </c>
      <c r="B103" s="25" t="s">
        <v>2842</v>
      </c>
      <c r="C103" s="25" t="s">
        <v>6952</v>
      </c>
      <c r="D103" s="26">
        <v>1500</v>
      </c>
      <c r="E103" s="26">
        <v>0</v>
      </c>
      <c r="F103" s="24" t="s">
        <v>8220</v>
      </c>
      <c r="G103" s="24" t="s">
        <v>8224</v>
      </c>
      <c r="H103" s="24" t="s">
        <v>8246</v>
      </c>
      <c r="I103" s="24">
        <v>1403348400</v>
      </c>
      <c r="J103" s="24">
        <v>1401058295</v>
      </c>
      <c r="K103" s="24" t="b">
        <v>0</v>
      </c>
      <c r="L103" s="24">
        <v>0</v>
      </c>
      <c r="M103" s="24" t="b">
        <v>0</v>
      </c>
      <c r="N103" s="24" t="s">
        <v>8269</v>
      </c>
      <c r="O103" s="24">
        <v>0</v>
      </c>
      <c r="P103" s="24">
        <v>0</v>
      </c>
      <c r="Q103" s="27" t="s">
        <v>8315</v>
      </c>
      <c r="R103" s="24" t="s">
        <v>8316</v>
      </c>
      <c r="S103" s="28">
        <v>41784.952488425923</v>
      </c>
      <c r="T103" s="28">
        <v>41811.458333333336</v>
      </c>
    </row>
    <row r="104" spans="1:20" ht="30">
      <c r="A104" s="24">
        <v>2843</v>
      </c>
      <c r="B104" s="25" t="s">
        <v>2843</v>
      </c>
      <c r="C104" s="25" t="s">
        <v>6953</v>
      </c>
      <c r="D104" s="26">
        <v>1200</v>
      </c>
      <c r="E104" s="26">
        <v>0</v>
      </c>
      <c r="F104" s="24" t="s">
        <v>8220</v>
      </c>
      <c r="G104" s="24" t="s">
        <v>8223</v>
      </c>
      <c r="H104" s="24" t="s">
        <v>8245</v>
      </c>
      <c r="I104" s="24">
        <v>1465790400</v>
      </c>
      <c r="J104" s="24">
        <v>1462210950</v>
      </c>
      <c r="K104" s="24" t="b">
        <v>0</v>
      </c>
      <c r="L104" s="24">
        <v>0</v>
      </c>
      <c r="M104" s="24" t="b">
        <v>0</v>
      </c>
      <c r="N104" s="24" t="s">
        <v>8269</v>
      </c>
      <c r="O104" s="24">
        <v>0</v>
      </c>
      <c r="P104" s="24">
        <v>0</v>
      </c>
      <c r="Q104" s="27" t="s">
        <v>8315</v>
      </c>
      <c r="R104" s="24" t="s">
        <v>8316</v>
      </c>
      <c r="S104" s="28">
        <v>42492.737847222219</v>
      </c>
      <c r="T104" s="28">
        <v>42534.166666666672</v>
      </c>
    </row>
    <row r="105" spans="1:20" ht="30">
      <c r="A105" s="24">
        <v>2844</v>
      </c>
      <c r="B105" s="25" t="s">
        <v>2844</v>
      </c>
      <c r="C105" s="25" t="s">
        <v>6954</v>
      </c>
      <c r="D105" s="26">
        <v>550</v>
      </c>
      <c r="E105" s="26">
        <v>30</v>
      </c>
      <c r="F105" s="24" t="s">
        <v>8220</v>
      </c>
      <c r="G105" s="24" t="s">
        <v>8238</v>
      </c>
      <c r="H105" s="24" t="s">
        <v>8248</v>
      </c>
      <c r="I105" s="24">
        <v>1483535180</v>
      </c>
      <c r="J105" s="24">
        <v>1480943180</v>
      </c>
      <c r="K105" s="24" t="b">
        <v>0</v>
      </c>
      <c r="L105" s="24">
        <v>1</v>
      </c>
      <c r="M105" s="24" t="b">
        <v>0</v>
      </c>
      <c r="N105" s="24" t="s">
        <v>8269</v>
      </c>
      <c r="O105" s="24">
        <v>5</v>
      </c>
      <c r="P105" s="24">
        <v>30</v>
      </c>
      <c r="Q105" s="27" t="s">
        <v>8315</v>
      </c>
      <c r="R105" s="24" t="s">
        <v>8316</v>
      </c>
      <c r="S105" s="28">
        <v>42709.546064814815</v>
      </c>
      <c r="T105" s="28">
        <v>42739.546064814815</v>
      </c>
    </row>
    <row r="106" spans="1:20" ht="30">
      <c r="A106" s="24">
        <v>2845</v>
      </c>
      <c r="B106" s="25" t="s">
        <v>2845</v>
      </c>
      <c r="C106" s="25" t="s">
        <v>6955</v>
      </c>
      <c r="D106" s="26">
        <v>7500</v>
      </c>
      <c r="E106" s="26">
        <v>2366</v>
      </c>
      <c r="F106" s="24" t="s">
        <v>8220</v>
      </c>
      <c r="G106" s="24" t="s">
        <v>8223</v>
      </c>
      <c r="H106" s="24" t="s">
        <v>8245</v>
      </c>
      <c r="I106" s="24">
        <v>1433723033</v>
      </c>
      <c r="J106" s="24">
        <v>1428539033</v>
      </c>
      <c r="K106" s="24" t="b">
        <v>0</v>
      </c>
      <c r="L106" s="24">
        <v>39</v>
      </c>
      <c r="M106" s="24" t="b">
        <v>0</v>
      </c>
      <c r="N106" s="24" t="s">
        <v>8269</v>
      </c>
      <c r="O106" s="24">
        <v>32</v>
      </c>
      <c r="P106" s="24">
        <v>60.67</v>
      </c>
      <c r="Q106" s="27" t="s">
        <v>8315</v>
      </c>
      <c r="R106" s="24" t="s">
        <v>8316</v>
      </c>
      <c r="S106" s="28">
        <v>42103.016585648147</v>
      </c>
      <c r="T106" s="28">
        <v>42163.016585648147</v>
      </c>
    </row>
    <row r="107" spans="1:20" ht="45">
      <c r="A107" s="24">
        <v>2846</v>
      </c>
      <c r="B107" s="25" t="s">
        <v>2846</v>
      </c>
      <c r="C107" s="25" t="s">
        <v>6956</v>
      </c>
      <c r="D107" s="26">
        <v>8000</v>
      </c>
      <c r="E107" s="26">
        <v>0</v>
      </c>
      <c r="F107" s="24" t="s">
        <v>8220</v>
      </c>
      <c r="G107" s="24" t="s">
        <v>8223</v>
      </c>
      <c r="H107" s="24" t="s">
        <v>8245</v>
      </c>
      <c r="I107" s="24">
        <v>1432917394</v>
      </c>
      <c r="J107" s="24">
        <v>1429029394</v>
      </c>
      <c r="K107" s="24" t="b">
        <v>0</v>
      </c>
      <c r="L107" s="24">
        <v>0</v>
      </c>
      <c r="M107" s="24" t="b">
        <v>0</v>
      </c>
      <c r="N107" s="24" t="s">
        <v>8269</v>
      </c>
      <c r="O107" s="24">
        <v>0</v>
      </c>
      <c r="P107" s="24">
        <v>0</v>
      </c>
      <c r="Q107" s="27" t="s">
        <v>8315</v>
      </c>
      <c r="R107" s="24" t="s">
        <v>8316</v>
      </c>
      <c r="S107" s="28">
        <v>42108.692060185189</v>
      </c>
      <c r="T107" s="28">
        <v>42153.692060185189</v>
      </c>
    </row>
    <row r="108" spans="1:20" ht="30">
      <c r="A108" s="24">
        <v>2847</v>
      </c>
      <c r="B108" s="25" t="s">
        <v>2847</v>
      </c>
      <c r="C108" s="25" t="s">
        <v>6957</v>
      </c>
      <c r="D108" s="26">
        <v>2000</v>
      </c>
      <c r="E108" s="26">
        <v>0</v>
      </c>
      <c r="F108" s="24" t="s">
        <v>8220</v>
      </c>
      <c r="G108" s="24" t="s">
        <v>8223</v>
      </c>
      <c r="H108" s="24" t="s">
        <v>8245</v>
      </c>
      <c r="I108" s="24">
        <v>1464031265</v>
      </c>
      <c r="J108" s="24">
        <v>1458847265</v>
      </c>
      <c r="K108" s="24" t="b">
        <v>0</v>
      </c>
      <c r="L108" s="24">
        <v>0</v>
      </c>
      <c r="M108" s="24" t="b">
        <v>0</v>
      </c>
      <c r="N108" s="24" t="s">
        <v>8269</v>
      </c>
      <c r="O108" s="24">
        <v>0</v>
      </c>
      <c r="P108" s="24">
        <v>0</v>
      </c>
      <c r="Q108" s="27" t="s">
        <v>8315</v>
      </c>
      <c r="R108" s="24" t="s">
        <v>8316</v>
      </c>
      <c r="S108" s="28">
        <v>42453.806307870371</v>
      </c>
      <c r="T108" s="28">
        <v>42513.806307870371</v>
      </c>
    </row>
    <row r="109" spans="1:20" ht="45">
      <c r="A109" s="24">
        <v>2848</v>
      </c>
      <c r="B109" s="25" t="s">
        <v>2848</v>
      </c>
      <c r="C109" s="25" t="s">
        <v>6958</v>
      </c>
      <c r="D109" s="26">
        <v>35000</v>
      </c>
      <c r="E109" s="26">
        <v>70</v>
      </c>
      <c r="F109" s="24" t="s">
        <v>8220</v>
      </c>
      <c r="G109" s="24" t="s">
        <v>8223</v>
      </c>
      <c r="H109" s="24" t="s">
        <v>8245</v>
      </c>
      <c r="I109" s="24">
        <v>1432913659</v>
      </c>
      <c r="J109" s="24">
        <v>1430321659</v>
      </c>
      <c r="K109" s="24" t="b">
        <v>0</v>
      </c>
      <c r="L109" s="24">
        <v>3</v>
      </c>
      <c r="M109" s="24" t="b">
        <v>0</v>
      </c>
      <c r="N109" s="24" t="s">
        <v>8269</v>
      </c>
      <c r="O109" s="24">
        <v>0</v>
      </c>
      <c r="P109" s="24">
        <v>23.33</v>
      </c>
      <c r="Q109" s="27" t="s">
        <v>8315</v>
      </c>
      <c r="R109" s="24" t="s">
        <v>8316</v>
      </c>
      <c r="S109" s="28">
        <v>42123.648831018523</v>
      </c>
      <c r="T109" s="28">
        <v>42153.648831018523</v>
      </c>
    </row>
    <row r="110" spans="1:20" ht="30">
      <c r="A110" s="24">
        <v>2849</v>
      </c>
      <c r="B110" s="25" t="s">
        <v>2849</v>
      </c>
      <c r="C110" s="25" t="s">
        <v>6959</v>
      </c>
      <c r="D110" s="26">
        <v>500</v>
      </c>
      <c r="E110" s="26">
        <v>5</v>
      </c>
      <c r="F110" s="24" t="s">
        <v>8220</v>
      </c>
      <c r="G110" s="24" t="s">
        <v>8224</v>
      </c>
      <c r="H110" s="24" t="s">
        <v>8246</v>
      </c>
      <c r="I110" s="24">
        <v>1461406600</v>
      </c>
      <c r="J110" s="24">
        <v>1458814600</v>
      </c>
      <c r="K110" s="24" t="b">
        <v>0</v>
      </c>
      <c r="L110" s="24">
        <v>1</v>
      </c>
      <c r="M110" s="24" t="b">
        <v>0</v>
      </c>
      <c r="N110" s="24" t="s">
        <v>8269</v>
      </c>
      <c r="O110" s="24">
        <v>1</v>
      </c>
      <c r="P110" s="24">
        <v>5</v>
      </c>
      <c r="Q110" s="27" t="s">
        <v>8315</v>
      </c>
      <c r="R110" s="24" t="s">
        <v>8316</v>
      </c>
      <c r="S110" s="28">
        <v>42453.428240740745</v>
      </c>
      <c r="T110" s="28">
        <v>42483.428240740745</v>
      </c>
    </row>
    <row r="111" spans="1:20" ht="45">
      <c r="A111" s="24">
        <v>2850</v>
      </c>
      <c r="B111" s="25" t="s">
        <v>2850</v>
      </c>
      <c r="C111" s="25" t="s">
        <v>6960</v>
      </c>
      <c r="D111" s="26">
        <v>8000</v>
      </c>
      <c r="E111" s="26">
        <v>311</v>
      </c>
      <c r="F111" s="24" t="s">
        <v>8220</v>
      </c>
      <c r="G111" s="24" t="s">
        <v>8223</v>
      </c>
      <c r="H111" s="24" t="s">
        <v>8245</v>
      </c>
      <c r="I111" s="24">
        <v>1409962211</v>
      </c>
      <c r="J111" s="24">
        <v>1407370211</v>
      </c>
      <c r="K111" s="24" t="b">
        <v>0</v>
      </c>
      <c r="L111" s="24">
        <v>13</v>
      </c>
      <c r="M111" s="24" t="b">
        <v>0</v>
      </c>
      <c r="N111" s="24" t="s">
        <v>8269</v>
      </c>
      <c r="O111" s="24">
        <v>4</v>
      </c>
      <c r="P111" s="24">
        <v>23.92</v>
      </c>
      <c r="Q111" s="27" t="s">
        <v>8315</v>
      </c>
      <c r="R111" s="24" t="s">
        <v>8316</v>
      </c>
      <c r="S111" s="28">
        <v>41858.007071759261</v>
      </c>
      <c r="T111" s="28">
        <v>41888.007071759261</v>
      </c>
    </row>
    <row r="112" spans="1:20" ht="30">
      <c r="A112" s="24">
        <v>2851</v>
      </c>
      <c r="B112" s="25" t="s">
        <v>2851</v>
      </c>
      <c r="C112" s="25" t="s">
        <v>6961</v>
      </c>
      <c r="D112" s="26">
        <v>4500</v>
      </c>
      <c r="E112" s="26">
        <v>0</v>
      </c>
      <c r="F112" s="24" t="s">
        <v>8220</v>
      </c>
      <c r="G112" s="24" t="s">
        <v>8240</v>
      </c>
      <c r="H112" s="24" t="s">
        <v>8248</v>
      </c>
      <c r="I112" s="24">
        <v>1454109420</v>
      </c>
      <c r="J112" s="24">
        <v>1453334629</v>
      </c>
      <c r="K112" s="24" t="b">
        <v>0</v>
      </c>
      <c r="L112" s="24">
        <v>0</v>
      </c>
      <c r="M112" s="24" t="b">
        <v>0</v>
      </c>
      <c r="N112" s="24" t="s">
        <v>8269</v>
      </c>
      <c r="O112" s="24">
        <v>0</v>
      </c>
      <c r="P112" s="24">
        <v>0</v>
      </c>
      <c r="Q112" s="27" t="s">
        <v>8315</v>
      </c>
      <c r="R112" s="24" t="s">
        <v>8316</v>
      </c>
      <c r="S112" s="28">
        <v>42390.002650462964</v>
      </c>
      <c r="T112" s="28">
        <v>42398.970138888893</v>
      </c>
    </row>
    <row r="113" spans="1:20" ht="30">
      <c r="A113" s="24">
        <v>2852</v>
      </c>
      <c r="B113" s="25" t="s">
        <v>2852</v>
      </c>
      <c r="C113" s="25" t="s">
        <v>6962</v>
      </c>
      <c r="D113" s="26">
        <v>5000</v>
      </c>
      <c r="E113" s="26">
        <v>95</v>
      </c>
      <c r="F113" s="24" t="s">
        <v>8220</v>
      </c>
      <c r="G113" s="24" t="s">
        <v>8223</v>
      </c>
      <c r="H113" s="24" t="s">
        <v>8245</v>
      </c>
      <c r="I113" s="24">
        <v>1403312703</v>
      </c>
      <c r="J113" s="24">
        <v>1400720703</v>
      </c>
      <c r="K113" s="24" t="b">
        <v>0</v>
      </c>
      <c r="L113" s="24">
        <v>6</v>
      </c>
      <c r="M113" s="24" t="b">
        <v>0</v>
      </c>
      <c r="N113" s="24" t="s">
        <v>8269</v>
      </c>
      <c r="O113" s="24">
        <v>2</v>
      </c>
      <c r="P113" s="24">
        <v>15.83</v>
      </c>
      <c r="Q113" s="27" t="s">
        <v>8315</v>
      </c>
      <c r="R113" s="24" t="s">
        <v>8316</v>
      </c>
      <c r="S113" s="28">
        <v>41781.045173611114</v>
      </c>
      <c r="T113" s="28">
        <v>41811.045173611114</v>
      </c>
    </row>
    <row r="114" spans="1:20" ht="30">
      <c r="A114" s="24">
        <v>2853</v>
      </c>
      <c r="B114" s="25" t="s">
        <v>2853</v>
      </c>
      <c r="C114" s="25" t="s">
        <v>6963</v>
      </c>
      <c r="D114" s="26">
        <v>9500</v>
      </c>
      <c r="E114" s="26">
        <v>0</v>
      </c>
      <c r="F114" s="24" t="s">
        <v>8220</v>
      </c>
      <c r="G114" s="24" t="s">
        <v>8228</v>
      </c>
      <c r="H114" s="24" t="s">
        <v>8250</v>
      </c>
      <c r="I114" s="24">
        <v>1410669297</v>
      </c>
      <c r="J114" s="24">
        <v>1405485297</v>
      </c>
      <c r="K114" s="24" t="b">
        <v>0</v>
      </c>
      <c r="L114" s="24">
        <v>0</v>
      </c>
      <c r="M114" s="24" t="b">
        <v>0</v>
      </c>
      <c r="N114" s="24" t="s">
        <v>8269</v>
      </c>
      <c r="O114" s="24">
        <v>0</v>
      </c>
      <c r="P114" s="24">
        <v>0</v>
      </c>
      <c r="Q114" s="27" t="s">
        <v>8315</v>
      </c>
      <c r="R114" s="24" t="s">
        <v>8316</v>
      </c>
      <c r="S114" s="28">
        <v>41836.190937499996</v>
      </c>
      <c r="T114" s="28">
        <v>41896.190937499996</v>
      </c>
    </row>
    <row r="115" spans="1:20" ht="30">
      <c r="A115" s="24">
        <v>2854</v>
      </c>
      <c r="B115" s="25" t="s">
        <v>2854</v>
      </c>
      <c r="C115" s="25" t="s">
        <v>6964</v>
      </c>
      <c r="D115" s="26">
        <v>1000</v>
      </c>
      <c r="E115" s="26">
        <v>417</v>
      </c>
      <c r="F115" s="24" t="s">
        <v>8220</v>
      </c>
      <c r="G115" s="24" t="s">
        <v>8224</v>
      </c>
      <c r="H115" s="24" t="s">
        <v>8246</v>
      </c>
      <c r="I115" s="24">
        <v>1431018719</v>
      </c>
      <c r="J115" s="24">
        <v>1429290719</v>
      </c>
      <c r="K115" s="24" t="b">
        <v>0</v>
      </c>
      <c r="L115" s="24">
        <v>14</v>
      </c>
      <c r="M115" s="24" t="b">
        <v>0</v>
      </c>
      <c r="N115" s="24" t="s">
        <v>8269</v>
      </c>
      <c r="O115" s="24">
        <v>42</v>
      </c>
      <c r="P115" s="24">
        <v>29.79</v>
      </c>
      <c r="Q115" s="27" t="s">
        <v>8315</v>
      </c>
      <c r="R115" s="24" t="s">
        <v>8316</v>
      </c>
      <c r="S115" s="28">
        <v>42111.71665509259</v>
      </c>
      <c r="T115" s="28">
        <v>42131.71665509259</v>
      </c>
    </row>
    <row r="116" spans="1:20" ht="45">
      <c r="A116" s="24">
        <v>2855</v>
      </c>
      <c r="B116" s="25" t="s">
        <v>2855</v>
      </c>
      <c r="C116" s="25" t="s">
        <v>6965</v>
      </c>
      <c r="D116" s="26">
        <v>600</v>
      </c>
      <c r="E116" s="26">
        <v>300</v>
      </c>
      <c r="F116" s="24" t="s">
        <v>8220</v>
      </c>
      <c r="G116" s="24" t="s">
        <v>8223</v>
      </c>
      <c r="H116" s="24" t="s">
        <v>8245</v>
      </c>
      <c r="I116" s="24">
        <v>1454110440</v>
      </c>
      <c r="J116" s="24">
        <v>1451607071</v>
      </c>
      <c r="K116" s="24" t="b">
        <v>0</v>
      </c>
      <c r="L116" s="24">
        <v>5</v>
      </c>
      <c r="M116" s="24" t="b">
        <v>0</v>
      </c>
      <c r="N116" s="24" t="s">
        <v>8269</v>
      </c>
      <c r="O116" s="24">
        <v>50</v>
      </c>
      <c r="P116" s="24">
        <v>60</v>
      </c>
      <c r="Q116" s="27" t="s">
        <v>8315</v>
      </c>
      <c r="R116" s="24" t="s">
        <v>8316</v>
      </c>
      <c r="S116" s="28">
        <v>42370.007766203707</v>
      </c>
      <c r="T116" s="28">
        <v>42398.981944444444</v>
      </c>
    </row>
    <row r="117" spans="1:20" ht="45">
      <c r="A117" s="24">
        <v>2856</v>
      </c>
      <c r="B117" s="25" t="s">
        <v>2856</v>
      </c>
      <c r="C117" s="25" t="s">
        <v>6966</v>
      </c>
      <c r="D117" s="26">
        <v>3000</v>
      </c>
      <c r="E117" s="26">
        <v>146</v>
      </c>
      <c r="F117" s="24" t="s">
        <v>8220</v>
      </c>
      <c r="G117" s="24" t="s">
        <v>8223</v>
      </c>
      <c r="H117" s="24" t="s">
        <v>8245</v>
      </c>
      <c r="I117" s="24">
        <v>1439069640</v>
      </c>
      <c r="J117" s="24">
        <v>1433897647</v>
      </c>
      <c r="K117" s="24" t="b">
        <v>0</v>
      </c>
      <c r="L117" s="24">
        <v>6</v>
      </c>
      <c r="M117" s="24" t="b">
        <v>0</v>
      </c>
      <c r="N117" s="24" t="s">
        <v>8269</v>
      </c>
      <c r="O117" s="24">
        <v>5</v>
      </c>
      <c r="P117" s="24">
        <v>24.33</v>
      </c>
      <c r="Q117" s="27" t="s">
        <v>8315</v>
      </c>
      <c r="R117" s="24" t="s">
        <v>8316</v>
      </c>
      <c r="S117" s="28">
        <v>42165.037581018521</v>
      </c>
      <c r="T117" s="28">
        <v>42224.898611111115</v>
      </c>
    </row>
    <row r="118" spans="1:20" ht="45">
      <c r="A118" s="24">
        <v>2857</v>
      </c>
      <c r="B118" s="25" t="s">
        <v>2857</v>
      </c>
      <c r="C118" s="25" t="s">
        <v>6967</v>
      </c>
      <c r="D118" s="26">
        <v>38000</v>
      </c>
      <c r="E118" s="26">
        <v>7500</v>
      </c>
      <c r="F118" s="24" t="s">
        <v>8220</v>
      </c>
      <c r="G118" s="24" t="s">
        <v>8237</v>
      </c>
      <c r="H118" s="24" t="s">
        <v>8255</v>
      </c>
      <c r="I118" s="24">
        <v>1487613600</v>
      </c>
      <c r="J118" s="24">
        <v>1482444295</v>
      </c>
      <c r="K118" s="24" t="b">
        <v>0</v>
      </c>
      <c r="L118" s="24">
        <v>15</v>
      </c>
      <c r="M118" s="24" t="b">
        <v>0</v>
      </c>
      <c r="N118" s="24" t="s">
        <v>8269</v>
      </c>
      <c r="O118" s="24">
        <v>20</v>
      </c>
      <c r="P118" s="24">
        <v>500</v>
      </c>
      <c r="Q118" s="27" t="s">
        <v>8315</v>
      </c>
      <c r="R118" s="24" t="s">
        <v>8316</v>
      </c>
      <c r="S118" s="28">
        <v>42726.920081018514</v>
      </c>
      <c r="T118" s="28">
        <v>42786.75</v>
      </c>
    </row>
    <row r="119" spans="1:20" ht="30">
      <c r="A119" s="24">
        <v>2858</v>
      </c>
      <c r="B119" s="25" t="s">
        <v>2858</v>
      </c>
      <c r="C119" s="25" t="s">
        <v>6968</v>
      </c>
      <c r="D119" s="26">
        <v>1000</v>
      </c>
      <c r="E119" s="26">
        <v>0</v>
      </c>
      <c r="F119" s="24" t="s">
        <v>8220</v>
      </c>
      <c r="G119" s="24" t="s">
        <v>8232</v>
      </c>
      <c r="H119" s="24" t="s">
        <v>8248</v>
      </c>
      <c r="I119" s="24">
        <v>1417778880</v>
      </c>
      <c r="J119" s="24">
        <v>1415711095</v>
      </c>
      <c r="K119" s="24" t="b">
        <v>0</v>
      </c>
      <c r="L119" s="24">
        <v>0</v>
      </c>
      <c r="M119" s="24" t="b">
        <v>0</v>
      </c>
      <c r="N119" s="24" t="s">
        <v>8269</v>
      </c>
      <c r="O119" s="24">
        <v>0</v>
      </c>
      <c r="P119" s="24">
        <v>0</v>
      </c>
      <c r="Q119" s="27" t="s">
        <v>8315</v>
      </c>
      <c r="R119" s="24" t="s">
        <v>8316</v>
      </c>
      <c r="S119" s="28">
        <v>41954.545081018514</v>
      </c>
      <c r="T119" s="28">
        <v>41978.477777777778</v>
      </c>
    </row>
    <row r="120" spans="1:20" ht="30">
      <c r="A120" s="24">
        <v>2859</v>
      </c>
      <c r="B120" s="25" t="s">
        <v>2859</v>
      </c>
      <c r="C120" s="25" t="s">
        <v>6969</v>
      </c>
      <c r="D120" s="26">
        <v>2000</v>
      </c>
      <c r="E120" s="26">
        <v>35</v>
      </c>
      <c r="F120" s="24" t="s">
        <v>8220</v>
      </c>
      <c r="G120" s="24" t="s">
        <v>8225</v>
      </c>
      <c r="H120" s="24" t="s">
        <v>8247</v>
      </c>
      <c r="I120" s="24">
        <v>1444984904</v>
      </c>
      <c r="J120" s="24">
        <v>1439800904</v>
      </c>
      <c r="K120" s="24" t="b">
        <v>0</v>
      </c>
      <c r="L120" s="24">
        <v>1</v>
      </c>
      <c r="M120" s="24" t="b">
        <v>0</v>
      </c>
      <c r="N120" s="24" t="s">
        <v>8269</v>
      </c>
      <c r="O120" s="24">
        <v>2</v>
      </c>
      <c r="P120" s="24">
        <v>35</v>
      </c>
      <c r="Q120" s="27" t="s">
        <v>8315</v>
      </c>
      <c r="R120" s="24" t="s">
        <v>8316</v>
      </c>
      <c r="S120" s="28">
        <v>42233.362314814818</v>
      </c>
      <c r="T120" s="28">
        <v>42293.362314814818</v>
      </c>
    </row>
    <row r="121" spans="1:20" ht="45">
      <c r="A121" s="24">
        <v>2860</v>
      </c>
      <c r="B121" s="25" t="s">
        <v>2860</v>
      </c>
      <c r="C121" s="25" t="s">
        <v>6970</v>
      </c>
      <c r="D121" s="26">
        <v>4000</v>
      </c>
      <c r="E121" s="26">
        <v>266</v>
      </c>
      <c r="F121" s="24" t="s">
        <v>8220</v>
      </c>
      <c r="G121" s="24" t="s">
        <v>8223</v>
      </c>
      <c r="H121" s="24" t="s">
        <v>8245</v>
      </c>
      <c r="I121" s="24">
        <v>1466363576</v>
      </c>
      <c r="J121" s="24">
        <v>1461179576</v>
      </c>
      <c r="K121" s="24" t="b">
        <v>0</v>
      </c>
      <c r="L121" s="24">
        <v>9</v>
      </c>
      <c r="M121" s="24" t="b">
        <v>0</v>
      </c>
      <c r="N121" s="24" t="s">
        <v>8269</v>
      </c>
      <c r="O121" s="24">
        <v>7</v>
      </c>
      <c r="P121" s="24">
        <v>29.56</v>
      </c>
      <c r="Q121" s="27" t="s">
        <v>8315</v>
      </c>
      <c r="R121" s="24" t="s">
        <v>8316</v>
      </c>
      <c r="S121" s="28">
        <v>42480.800648148142</v>
      </c>
      <c r="T121" s="28">
        <v>42540.800648148142</v>
      </c>
    </row>
    <row r="122" spans="1:20" ht="30">
      <c r="A122" s="24">
        <v>2861</v>
      </c>
      <c r="B122" s="25" t="s">
        <v>2861</v>
      </c>
      <c r="C122" s="25" t="s">
        <v>6971</v>
      </c>
      <c r="D122" s="26">
        <v>250</v>
      </c>
      <c r="E122" s="26">
        <v>80</v>
      </c>
      <c r="F122" s="24" t="s">
        <v>8220</v>
      </c>
      <c r="G122" s="24" t="s">
        <v>8225</v>
      </c>
      <c r="H122" s="24" t="s">
        <v>8247</v>
      </c>
      <c r="I122" s="24">
        <v>1443103848</v>
      </c>
      <c r="J122" s="24">
        <v>1441894248</v>
      </c>
      <c r="K122" s="24" t="b">
        <v>0</v>
      </c>
      <c r="L122" s="24">
        <v>3</v>
      </c>
      <c r="M122" s="24" t="b">
        <v>0</v>
      </c>
      <c r="N122" s="24" t="s">
        <v>8269</v>
      </c>
      <c r="O122" s="24">
        <v>32</v>
      </c>
      <c r="P122" s="24">
        <v>26.67</v>
      </c>
      <c r="Q122" s="27" t="s">
        <v>8315</v>
      </c>
      <c r="R122" s="24" t="s">
        <v>8316</v>
      </c>
      <c r="S122" s="28">
        <v>42257.590833333335</v>
      </c>
      <c r="T122" s="28">
        <v>42271.590833333335</v>
      </c>
    </row>
    <row r="123" spans="1:20" ht="30">
      <c r="A123" s="24">
        <v>2862</v>
      </c>
      <c r="B123" s="25" t="s">
        <v>2862</v>
      </c>
      <c r="C123" s="25" t="s">
        <v>6972</v>
      </c>
      <c r="D123" s="26">
        <v>12700</v>
      </c>
      <c r="E123" s="26">
        <v>55</v>
      </c>
      <c r="F123" s="24" t="s">
        <v>8220</v>
      </c>
      <c r="G123" s="24" t="s">
        <v>8223</v>
      </c>
      <c r="H123" s="24" t="s">
        <v>8245</v>
      </c>
      <c r="I123" s="24">
        <v>1403636229</v>
      </c>
      <c r="J123" s="24">
        <v>1401044229</v>
      </c>
      <c r="K123" s="24" t="b">
        <v>0</v>
      </c>
      <c r="L123" s="24">
        <v>3</v>
      </c>
      <c r="M123" s="24" t="b">
        <v>0</v>
      </c>
      <c r="N123" s="24" t="s">
        <v>8269</v>
      </c>
      <c r="O123" s="24">
        <v>0</v>
      </c>
      <c r="P123" s="24">
        <v>18.329999999999998</v>
      </c>
      <c r="Q123" s="27" t="s">
        <v>8315</v>
      </c>
      <c r="R123" s="24" t="s">
        <v>8316</v>
      </c>
      <c r="S123" s="28">
        <v>41784.789687500001</v>
      </c>
      <c r="T123" s="28">
        <v>41814.789687500001</v>
      </c>
    </row>
    <row r="124" spans="1:20" ht="30">
      <c r="A124" s="24">
        <v>2863</v>
      </c>
      <c r="B124" s="25" t="s">
        <v>2863</v>
      </c>
      <c r="C124" s="25" t="s">
        <v>6973</v>
      </c>
      <c r="D124" s="26">
        <v>50000</v>
      </c>
      <c r="E124" s="26">
        <v>20</v>
      </c>
      <c r="F124" s="24" t="s">
        <v>8220</v>
      </c>
      <c r="G124" s="24" t="s">
        <v>8223</v>
      </c>
      <c r="H124" s="24" t="s">
        <v>8245</v>
      </c>
      <c r="I124" s="24">
        <v>1410279123</v>
      </c>
      <c r="J124" s="24">
        <v>1405095123</v>
      </c>
      <c r="K124" s="24" t="b">
        <v>0</v>
      </c>
      <c r="L124" s="24">
        <v>1</v>
      </c>
      <c r="M124" s="24" t="b">
        <v>0</v>
      </c>
      <c r="N124" s="24" t="s">
        <v>8269</v>
      </c>
      <c r="O124" s="24">
        <v>0</v>
      </c>
      <c r="P124" s="24">
        <v>20</v>
      </c>
      <c r="Q124" s="27" t="s">
        <v>8315</v>
      </c>
      <c r="R124" s="24" t="s">
        <v>8316</v>
      </c>
      <c r="S124" s="28">
        <v>41831.675034722226</v>
      </c>
      <c r="T124" s="28">
        <v>41891.675034722226</v>
      </c>
    </row>
    <row r="125" spans="1:20">
      <c r="A125" s="24">
        <v>2864</v>
      </c>
      <c r="B125" s="25" t="s">
        <v>2864</v>
      </c>
      <c r="C125" s="25" t="s">
        <v>6974</v>
      </c>
      <c r="D125" s="26">
        <v>2500</v>
      </c>
      <c r="E125" s="26">
        <v>40</v>
      </c>
      <c r="F125" s="24" t="s">
        <v>8220</v>
      </c>
      <c r="G125" s="24" t="s">
        <v>8224</v>
      </c>
      <c r="H125" s="24" t="s">
        <v>8246</v>
      </c>
      <c r="I125" s="24">
        <v>1437139080</v>
      </c>
      <c r="J125" s="24">
        <v>1434552207</v>
      </c>
      <c r="K125" s="24" t="b">
        <v>0</v>
      </c>
      <c r="L125" s="24">
        <v>3</v>
      </c>
      <c r="M125" s="24" t="b">
        <v>0</v>
      </c>
      <c r="N125" s="24" t="s">
        <v>8269</v>
      </c>
      <c r="O125" s="24">
        <v>2</v>
      </c>
      <c r="P125" s="24">
        <v>13.33</v>
      </c>
      <c r="Q125" s="27" t="s">
        <v>8315</v>
      </c>
      <c r="R125" s="24" t="s">
        <v>8316</v>
      </c>
      <c r="S125" s="28">
        <v>42172.613506944443</v>
      </c>
      <c r="T125" s="28">
        <v>42202.554166666669</v>
      </c>
    </row>
    <row r="126" spans="1:20" ht="30">
      <c r="A126" s="24">
        <v>2865</v>
      </c>
      <c r="B126" s="25" t="s">
        <v>2865</v>
      </c>
      <c r="C126" s="25" t="s">
        <v>6975</v>
      </c>
      <c r="D126" s="26">
        <v>2888</v>
      </c>
      <c r="E126" s="26">
        <v>0</v>
      </c>
      <c r="F126" s="24" t="s">
        <v>8220</v>
      </c>
      <c r="G126" s="24" t="s">
        <v>8223</v>
      </c>
      <c r="H126" s="24" t="s">
        <v>8245</v>
      </c>
      <c r="I126" s="24">
        <v>1420512259</v>
      </c>
      <c r="J126" s="24">
        <v>1415328259</v>
      </c>
      <c r="K126" s="24" t="b">
        <v>0</v>
      </c>
      <c r="L126" s="24">
        <v>0</v>
      </c>
      <c r="M126" s="24" t="b">
        <v>0</v>
      </c>
      <c r="N126" s="24" t="s">
        <v>8269</v>
      </c>
      <c r="O126" s="24">
        <v>0</v>
      </c>
      <c r="P126" s="24">
        <v>0</v>
      </c>
      <c r="Q126" s="27" t="s">
        <v>8315</v>
      </c>
      <c r="R126" s="24" t="s">
        <v>8316</v>
      </c>
      <c r="S126" s="28">
        <v>41950.114108796297</v>
      </c>
      <c r="T126" s="28">
        <v>42010.114108796297</v>
      </c>
    </row>
    <row r="127" spans="1:20" ht="30">
      <c r="A127" s="24">
        <v>2866</v>
      </c>
      <c r="B127" s="25" t="s">
        <v>2866</v>
      </c>
      <c r="C127" s="25" t="s">
        <v>6976</v>
      </c>
      <c r="D127" s="26">
        <v>5000</v>
      </c>
      <c r="E127" s="26">
        <v>45</v>
      </c>
      <c r="F127" s="24" t="s">
        <v>8220</v>
      </c>
      <c r="G127" s="24" t="s">
        <v>8223</v>
      </c>
      <c r="H127" s="24" t="s">
        <v>8245</v>
      </c>
      <c r="I127" s="24">
        <v>1476482400</v>
      </c>
      <c r="J127" s="24">
        <v>1473893721</v>
      </c>
      <c r="K127" s="24" t="b">
        <v>0</v>
      </c>
      <c r="L127" s="24">
        <v>2</v>
      </c>
      <c r="M127" s="24" t="b">
        <v>0</v>
      </c>
      <c r="N127" s="24" t="s">
        <v>8269</v>
      </c>
      <c r="O127" s="24">
        <v>1</v>
      </c>
      <c r="P127" s="24">
        <v>22.5</v>
      </c>
      <c r="Q127" s="27" t="s">
        <v>8315</v>
      </c>
      <c r="R127" s="24" t="s">
        <v>8316</v>
      </c>
      <c r="S127" s="28">
        <v>42627.955104166671</v>
      </c>
      <c r="T127" s="28">
        <v>42657.916666666672</v>
      </c>
    </row>
    <row r="128" spans="1:20" ht="45">
      <c r="A128" s="24">
        <v>2867</v>
      </c>
      <c r="B128" s="25" t="s">
        <v>2867</v>
      </c>
      <c r="C128" s="25" t="s">
        <v>6977</v>
      </c>
      <c r="D128" s="26">
        <v>2500</v>
      </c>
      <c r="E128" s="26">
        <v>504</v>
      </c>
      <c r="F128" s="24" t="s">
        <v>8220</v>
      </c>
      <c r="G128" s="24" t="s">
        <v>8223</v>
      </c>
      <c r="H128" s="24" t="s">
        <v>8245</v>
      </c>
      <c r="I128" s="24">
        <v>1467604800</v>
      </c>
      <c r="J128" s="24">
        <v>1465533672</v>
      </c>
      <c r="K128" s="24" t="b">
        <v>0</v>
      </c>
      <c r="L128" s="24">
        <v>10</v>
      </c>
      <c r="M128" s="24" t="b">
        <v>0</v>
      </c>
      <c r="N128" s="24" t="s">
        <v>8269</v>
      </c>
      <c r="O128" s="24">
        <v>20</v>
      </c>
      <c r="P128" s="24">
        <v>50.4</v>
      </c>
      <c r="Q128" s="27" t="s">
        <v>8315</v>
      </c>
      <c r="R128" s="24" t="s">
        <v>8316</v>
      </c>
      <c r="S128" s="28">
        <v>42531.195277777777</v>
      </c>
      <c r="T128" s="28">
        <v>42555.166666666672</v>
      </c>
    </row>
    <row r="129" spans="1:20" ht="45">
      <c r="A129" s="24">
        <v>2868</v>
      </c>
      <c r="B129" s="25" t="s">
        <v>2868</v>
      </c>
      <c r="C129" s="25" t="s">
        <v>6978</v>
      </c>
      <c r="D129" s="26">
        <v>15000</v>
      </c>
      <c r="E129" s="26">
        <v>6301.76</v>
      </c>
      <c r="F129" s="24" t="s">
        <v>8220</v>
      </c>
      <c r="G129" s="24" t="s">
        <v>8223</v>
      </c>
      <c r="H129" s="24" t="s">
        <v>8245</v>
      </c>
      <c r="I129" s="24">
        <v>1475697054</v>
      </c>
      <c r="J129" s="24">
        <v>1473105054</v>
      </c>
      <c r="K129" s="24" t="b">
        <v>0</v>
      </c>
      <c r="L129" s="24">
        <v>60</v>
      </c>
      <c r="M129" s="24" t="b">
        <v>0</v>
      </c>
      <c r="N129" s="24" t="s">
        <v>8269</v>
      </c>
      <c r="O129" s="24">
        <v>42</v>
      </c>
      <c r="P129" s="24">
        <v>105.03</v>
      </c>
      <c r="Q129" s="27" t="s">
        <v>8315</v>
      </c>
      <c r="R129" s="24" t="s">
        <v>8316</v>
      </c>
      <c r="S129" s="28">
        <v>42618.827013888891</v>
      </c>
      <c r="T129" s="28">
        <v>42648.827013888891</v>
      </c>
    </row>
    <row r="130" spans="1:20" ht="45">
      <c r="A130" s="24">
        <v>2869</v>
      </c>
      <c r="B130" s="25" t="s">
        <v>2869</v>
      </c>
      <c r="C130" s="25" t="s">
        <v>6979</v>
      </c>
      <c r="D130" s="26">
        <v>20000</v>
      </c>
      <c r="E130" s="26">
        <v>177</v>
      </c>
      <c r="F130" s="24" t="s">
        <v>8220</v>
      </c>
      <c r="G130" s="24" t="s">
        <v>8223</v>
      </c>
      <c r="H130" s="24" t="s">
        <v>8245</v>
      </c>
      <c r="I130" s="24">
        <v>1468937681</v>
      </c>
      <c r="J130" s="24">
        <v>1466345681</v>
      </c>
      <c r="K130" s="24" t="b">
        <v>0</v>
      </c>
      <c r="L130" s="24">
        <v>5</v>
      </c>
      <c r="M130" s="24" t="b">
        <v>0</v>
      </c>
      <c r="N130" s="24" t="s">
        <v>8269</v>
      </c>
      <c r="O130" s="24">
        <v>1</v>
      </c>
      <c r="P130" s="24">
        <v>35.4</v>
      </c>
      <c r="Q130" s="27" t="s">
        <v>8315</v>
      </c>
      <c r="R130" s="24" t="s">
        <v>8316</v>
      </c>
      <c r="S130" s="28">
        <v>42540.593530092592</v>
      </c>
      <c r="T130" s="28">
        <v>42570.593530092592</v>
      </c>
    </row>
    <row r="131" spans="1:20" ht="45">
      <c r="A131" s="24">
        <v>2870</v>
      </c>
      <c r="B131" s="25" t="s">
        <v>2870</v>
      </c>
      <c r="C131" s="25" t="s">
        <v>6980</v>
      </c>
      <c r="D131" s="26">
        <v>5000</v>
      </c>
      <c r="E131" s="26">
        <v>750</v>
      </c>
      <c r="F131" s="24" t="s">
        <v>8220</v>
      </c>
      <c r="G131" s="24" t="s">
        <v>8223</v>
      </c>
      <c r="H131" s="24" t="s">
        <v>8245</v>
      </c>
      <c r="I131" s="24">
        <v>1400301165</v>
      </c>
      <c r="J131" s="24">
        <v>1397709165</v>
      </c>
      <c r="K131" s="24" t="b">
        <v>0</v>
      </c>
      <c r="L131" s="24">
        <v>9</v>
      </c>
      <c r="M131" s="24" t="b">
        <v>0</v>
      </c>
      <c r="N131" s="24" t="s">
        <v>8269</v>
      </c>
      <c r="O131" s="24">
        <v>15</v>
      </c>
      <c r="P131" s="24">
        <v>83.33</v>
      </c>
      <c r="Q131" s="27" t="s">
        <v>8315</v>
      </c>
      <c r="R131" s="24" t="s">
        <v>8316</v>
      </c>
      <c r="S131" s="28">
        <v>41746.189409722225</v>
      </c>
      <c r="T131" s="28">
        <v>41776.189409722225</v>
      </c>
    </row>
    <row r="132" spans="1:20" ht="30">
      <c r="A132" s="24">
        <v>2871</v>
      </c>
      <c r="B132" s="25" t="s">
        <v>2871</v>
      </c>
      <c r="C132" s="25" t="s">
        <v>6981</v>
      </c>
      <c r="D132" s="26">
        <v>10000</v>
      </c>
      <c r="E132" s="26">
        <v>467</v>
      </c>
      <c r="F132" s="24" t="s">
        <v>8220</v>
      </c>
      <c r="G132" s="24" t="s">
        <v>8223</v>
      </c>
      <c r="H132" s="24" t="s">
        <v>8245</v>
      </c>
      <c r="I132" s="24">
        <v>1419183813</v>
      </c>
      <c r="J132" s="24">
        <v>1417455813</v>
      </c>
      <c r="K132" s="24" t="b">
        <v>0</v>
      </c>
      <c r="L132" s="24">
        <v>13</v>
      </c>
      <c r="M132" s="24" t="b">
        <v>0</v>
      </c>
      <c r="N132" s="24" t="s">
        <v>8269</v>
      </c>
      <c r="O132" s="24">
        <v>5</v>
      </c>
      <c r="P132" s="24">
        <v>35.92</v>
      </c>
      <c r="Q132" s="27" t="s">
        <v>8315</v>
      </c>
      <c r="R132" s="24" t="s">
        <v>8316</v>
      </c>
      <c r="S132" s="28">
        <v>41974.738576388889</v>
      </c>
      <c r="T132" s="28">
        <v>41994.738576388889</v>
      </c>
    </row>
    <row r="133" spans="1:20" ht="30">
      <c r="A133" s="24">
        <v>2872</v>
      </c>
      <c r="B133" s="25" t="s">
        <v>2872</v>
      </c>
      <c r="C133" s="25" t="s">
        <v>6982</v>
      </c>
      <c r="D133" s="26">
        <v>3000</v>
      </c>
      <c r="E133" s="26">
        <v>0</v>
      </c>
      <c r="F133" s="24" t="s">
        <v>8220</v>
      </c>
      <c r="G133" s="24" t="s">
        <v>8223</v>
      </c>
      <c r="H133" s="24" t="s">
        <v>8245</v>
      </c>
      <c r="I133" s="24">
        <v>1434768438</v>
      </c>
      <c r="J133" s="24">
        <v>1429584438</v>
      </c>
      <c r="K133" s="24" t="b">
        <v>0</v>
      </c>
      <c r="L133" s="24">
        <v>0</v>
      </c>
      <c r="M133" s="24" t="b">
        <v>0</v>
      </c>
      <c r="N133" s="24" t="s">
        <v>8269</v>
      </c>
      <c r="O133" s="24">
        <v>0</v>
      </c>
      <c r="P133" s="24">
        <v>0</v>
      </c>
      <c r="Q133" s="27" t="s">
        <v>8315</v>
      </c>
      <c r="R133" s="24" t="s">
        <v>8316</v>
      </c>
      <c r="S133" s="28">
        <v>42115.11618055556</v>
      </c>
      <c r="T133" s="28">
        <v>42175.11618055556</v>
      </c>
    </row>
    <row r="134" spans="1:20" ht="45">
      <c r="A134" s="24">
        <v>2873</v>
      </c>
      <c r="B134" s="25" t="s">
        <v>2873</v>
      </c>
      <c r="C134" s="25" t="s">
        <v>6983</v>
      </c>
      <c r="D134" s="26">
        <v>2500</v>
      </c>
      <c r="E134" s="26">
        <v>953</v>
      </c>
      <c r="F134" s="24" t="s">
        <v>8220</v>
      </c>
      <c r="G134" s="24" t="s">
        <v>8223</v>
      </c>
      <c r="H134" s="24" t="s">
        <v>8245</v>
      </c>
      <c r="I134" s="24">
        <v>1422473831</v>
      </c>
      <c r="J134" s="24">
        <v>1419881831</v>
      </c>
      <c r="K134" s="24" t="b">
        <v>0</v>
      </c>
      <c r="L134" s="24">
        <v>8</v>
      </c>
      <c r="M134" s="24" t="b">
        <v>0</v>
      </c>
      <c r="N134" s="24" t="s">
        <v>8269</v>
      </c>
      <c r="O134" s="24">
        <v>38</v>
      </c>
      <c r="P134" s="24">
        <v>119.13</v>
      </c>
      <c r="Q134" s="27" t="s">
        <v>8315</v>
      </c>
      <c r="R134" s="24" t="s">
        <v>8316</v>
      </c>
      <c r="S134" s="28">
        <v>42002.817488425921</v>
      </c>
      <c r="T134" s="28">
        <v>42032.817488425921</v>
      </c>
    </row>
    <row r="135" spans="1:20" ht="45">
      <c r="A135" s="24">
        <v>2874</v>
      </c>
      <c r="B135" s="25" t="s">
        <v>2874</v>
      </c>
      <c r="C135" s="25" t="s">
        <v>6984</v>
      </c>
      <c r="D135" s="26">
        <v>5000</v>
      </c>
      <c r="E135" s="26">
        <v>271</v>
      </c>
      <c r="F135" s="24" t="s">
        <v>8220</v>
      </c>
      <c r="G135" s="24" t="s">
        <v>8223</v>
      </c>
      <c r="H135" s="24" t="s">
        <v>8245</v>
      </c>
      <c r="I135" s="24">
        <v>1484684186</v>
      </c>
      <c r="J135" s="24">
        <v>1482092186</v>
      </c>
      <c r="K135" s="24" t="b">
        <v>0</v>
      </c>
      <c r="L135" s="24">
        <v>3</v>
      </c>
      <c r="M135" s="24" t="b">
        <v>0</v>
      </c>
      <c r="N135" s="24" t="s">
        <v>8269</v>
      </c>
      <c r="O135" s="24">
        <v>5</v>
      </c>
      <c r="P135" s="24">
        <v>90.33</v>
      </c>
      <c r="Q135" s="27" t="s">
        <v>8315</v>
      </c>
      <c r="R135" s="24" t="s">
        <v>8316</v>
      </c>
      <c r="S135" s="28">
        <v>42722.84474537037</v>
      </c>
      <c r="T135" s="28">
        <v>42752.84474537037</v>
      </c>
    </row>
    <row r="136" spans="1:20" ht="45">
      <c r="A136" s="24">
        <v>2875</v>
      </c>
      <c r="B136" s="25" t="s">
        <v>2875</v>
      </c>
      <c r="C136" s="25" t="s">
        <v>6985</v>
      </c>
      <c r="D136" s="26">
        <v>20000</v>
      </c>
      <c r="E136" s="26">
        <v>7</v>
      </c>
      <c r="F136" s="24" t="s">
        <v>8220</v>
      </c>
      <c r="G136" s="24" t="s">
        <v>8223</v>
      </c>
      <c r="H136" s="24" t="s">
        <v>8245</v>
      </c>
      <c r="I136" s="24">
        <v>1462417493</v>
      </c>
      <c r="J136" s="24">
        <v>1459825493</v>
      </c>
      <c r="K136" s="24" t="b">
        <v>0</v>
      </c>
      <c r="L136" s="24">
        <v>3</v>
      </c>
      <c r="M136" s="24" t="b">
        <v>0</v>
      </c>
      <c r="N136" s="24" t="s">
        <v>8269</v>
      </c>
      <c r="O136" s="24">
        <v>0</v>
      </c>
      <c r="P136" s="24">
        <v>2.33</v>
      </c>
      <c r="Q136" s="27" t="s">
        <v>8315</v>
      </c>
      <c r="R136" s="24" t="s">
        <v>8316</v>
      </c>
      <c r="S136" s="28">
        <v>42465.128391203703</v>
      </c>
      <c r="T136" s="28">
        <v>42495.128391203703</v>
      </c>
    </row>
    <row r="137" spans="1:20" ht="30">
      <c r="A137" s="24">
        <v>2876</v>
      </c>
      <c r="B137" s="25" t="s">
        <v>2876</v>
      </c>
      <c r="C137" s="25" t="s">
        <v>6986</v>
      </c>
      <c r="D137" s="26">
        <v>150000</v>
      </c>
      <c r="E137" s="26">
        <v>0</v>
      </c>
      <c r="F137" s="24" t="s">
        <v>8220</v>
      </c>
      <c r="G137" s="24" t="s">
        <v>8223</v>
      </c>
      <c r="H137" s="24" t="s">
        <v>8245</v>
      </c>
      <c r="I137" s="24">
        <v>1437069079</v>
      </c>
      <c r="J137" s="24">
        <v>1434477079</v>
      </c>
      <c r="K137" s="24" t="b">
        <v>0</v>
      </c>
      <c r="L137" s="24">
        <v>0</v>
      </c>
      <c r="M137" s="24" t="b">
        <v>0</v>
      </c>
      <c r="N137" s="24" t="s">
        <v>8269</v>
      </c>
      <c r="O137" s="24">
        <v>0</v>
      </c>
      <c r="P137" s="24">
        <v>0</v>
      </c>
      <c r="Q137" s="27" t="s">
        <v>8315</v>
      </c>
      <c r="R137" s="24" t="s">
        <v>8316</v>
      </c>
      <c r="S137" s="28">
        <v>42171.743969907402</v>
      </c>
      <c r="T137" s="28">
        <v>42201.743969907402</v>
      </c>
    </row>
    <row r="138" spans="1:20" ht="45">
      <c r="A138" s="24">
        <v>2877</v>
      </c>
      <c r="B138" s="25" t="s">
        <v>2877</v>
      </c>
      <c r="C138" s="25" t="s">
        <v>6987</v>
      </c>
      <c r="D138" s="26">
        <v>6000</v>
      </c>
      <c r="E138" s="26">
        <v>650</v>
      </c>
      <c r="F138" s="24" t="s">
        <v>8220</v>
      </c>
      <c r="G138" s="24" t="s">
        <v>8223</v>
      </c>
      <c r="H138" s="24" t="s">
        <v>8245</v>
      </c>
      <c r="I138" s="24">
        <v>1480525200</v>
      </c>
      <c r="J138" s="24">
        <v>1477781724</v>
      </c>
      <c r="K138" s="24" t="b">
        <v>0</v>
      </c>
      <c r="L138" s="24">
        <v>6</v>
      </c>
      <c r="M138" s="24" t="b">
        <v>0</v>
      </c>
      <c r="N138" s="24" t="s">
        <v>8269</v>
      </c>
      <c r="O138" s="24">
        <v>11</v>
      </c>
      <c r="P138" s="24">
        <v>108.33</v>
      </c>
      <c r="Q138" s="27" t="s">
        <v>8315</v>
      </c>
      <c r="R138" s="24" t="s">
        <v>8316</v>
      </c>
      <c r="S138" s="28">
        <v>42672.955138888887</v>
      </c>
      <c r="T138" s="28">
        <v>42704.708333333328</v>
      </c>
    </row>
    <row r="139" spans="1:20" ht="30">
      <c r="A139" s="24">
        <v>2878</v>
      </c>
      <c r="B139" s="25" t="s">
        <v>2878</v>
      </c>
      <c r="C139" s="25" t="s">
        <v>6988</v>
      </c>
      <c r="D139" s="26">
        <v>3000</v>
      </c>
      <c r="E139" s="26">
        <v>63</v>
      </c>
      <c r="F139" s="24" t="s">
        <v>8220</v>
      </c>
      <c r="G139" s="24" t="s">
        <v>8224</v>
      </c>
      <c r="H139" s="24" t="s">
        <v>8246</v>
      </c>
      <c r="I139" s="24">
        <v>1435934795</v>
      </c>
      <c r="J139" s="24">
        <v>1430750795</v>
      </c>
      <c r="K139" s="24" t="b">
        <v>0</v>
      </c>
      <c r="L139" s="24">
        <v>4</v>
      </c>
      <c r="M139" s="24" t="b">
        <v>0</v>
      </c>
      <c r="N139" s="24" t="s">
        <v>8269</v>
      </c>
      <c r="O139" s="24">
        <v>2</v>
      </c>
      <c r="P139" s="24">
        <v>15.75</v>
      </c>
      <c r="Q139" s="27" t="s">
        <v>8315</v>
      </c>
      <c r="R139" s="24" t="s">
        <v>8316</v>
      </c>
      <c r="S139" s="28">
        <v>42128.615682870368</v>
      </c>
      <c r="T139" s="28">
        <v>42188.615682870368</v>
      </c>
    </row>
    <row r="140" spans="1:20" ht="30">
      <c r="A140" s="24">
        <v>2879</v>
      </c>
      <c r="B140" s="25" t="s">
        <v>2879</v>
      </c>
      <c r="C140" s="25" t="s">
        <v>6989</v>
      </c>
      <c r="D140" s="26">
        <v>11200</v>
      </c>
      <c r="E140" s="26">
        <v>29</v>
      </c>
      <c r="F140" s="24" t="s">
        <v>8220</v>
      </c>
      <c r="G140" s="24" t="s">
        <v>8223</v>
      </c>
      <c r="H140" s="24" t="s">
        <v>8245</v>
      </c>
      <c r="I140" s="24">
        <v>1453310661</v>
      </c>
      <c r="J140" s="24">
        <v>1450718661</v>
      </c>
      <c r="K140" s="24" t="b">
        <v>0</v>
      </c>
      <c r="L140" s="24">
        <v>1</v>
      </c>
      <c r="M140" s="24" t="b">
        <v>0</v>
      </c>
      <c r="N140" s="24" t="s">
        <v>8269</v>
      </c>
      <c r="O140" s="24">
        <v>0</v>
      </c>
      <c r="P140" s="24">
        <v>29</v>
      </c>
      <c r="Q140" s="27" t="s">
        <v>8315</v>
      </c>
      <c r="R140" s="24" t="s">
        <v>8316</v>
      </c>
      <c r="S140" s="28">
        <v>42359.725243055553</v>
      </c>
      <c r="T140" s="28">
        <v>42389.725243055553</v>
      </c>
    </row>
    <row r="141" spans="1:20" ht="45">
      <c r="A141" s="24">
        <v>2880</v>
      </c>
      <c r="B141" s="25" t="s">
        <v>2880</v>
      </c>
      <c r="C141" s="25" t="s">
        <v>6990</v>
      </c>
      <c r="D141" s="26">
        <v>12000</v>
      </c>
      <c r="E141" s="26">
        <v>2800</v>
      </c>
      <c r="F141" s="24" t="s">
        <v>8220</v>
      </c>
      <c r="G141" s="24" t="s">
        <v>8223</v>
      </c>
      <c r="H141" s="24" t="s">
        <v>8245</v>
      </c>
      <c r="I141" s="24">
        <v>1440090300</v>
      </c>
      <c r="J141" s="24">
        <v>1436305452</v>
      </c>
      <c r="K141" s="24" t="b">
        <v>0</v>
      </c>
      <c r="L141" s="24">
        <v>29</v>
      </c>
      <c r="M141" s="24" t="b">
        <v>0</v>
      </c>
      <c r="N141" s="24" t="s">
        <v>8269</v>
      </c>
      <c r="O141" s="24">
        <v>23</v>
      </c>
      <c r="P141" s="24">
        <v>96.55</v>
      </c>
      <c r="Q141" s="27" t="s">
        <v>8315</v>
      </c>
      <c r="R141" s="24" t="s">
        <v>8316</v>
      </c>
      <c r="S141" s="28">
        <v>42192.905694444446</v>
      </c>
      <c r="T141" s="28">
        <v>42236.711805555555</v>
      </c>
    </row>
    <row r="142" spans="1:20" ht="30">
      <c r="A142" s="24">
        <v>2881</v>
      </c>
      <c r="B142" s="25" t="s">
        <v>2881</v>
      </c>
      <c r="C142" s="25" t="s">
        <v>6991</v>
      </c>
      <c r="D142" s="26">
        <v>5500</v>
      </c>
      <c r="E142" s="26">
        <v>0</v>
      </c>
      <c r="F142" s="24" t="s">
        <v>8220</v>
      </c>
      <c r="G142" s="24" t="s">
        <v>8223</v>
      </c>
      <c r="H142" s="24" t="s">
        <v>8245</v>
      </c>
      <c r="I142" s="24">
        <v>1417620036</v>
      </c>
      <c r="J142" s="24">
        <v>1412432436</v>
      </c>
      <c r="K142" s="24" t="b">
        <v>0</v>
      </c>
      <c r="L142" s="24">
        <v>0</v>
      </c>
      <c r="M142" s="24" t="b">
        <v>0</v>
      </c>
      <c r="N142" s="24" t="s">
        <v>8269</v>
      </c>
      <c r="O142" s="24">
        <v>0</v>
      </c>
      <c r="P142" s="24">
        <v>0</v>
      </c>
      <c r="Q142" s="27" t="s">
        <v>8315</v>
      </c>
      <c r="R142" s="24" t="s">
        <v>8316</v>
      </c>
      <c r="S142" s="28">
        <v>41916.597638888888</v>
      </c>
      <c r="T142" s="28">
        <v>41976.639305555553</v>
      </c>
    </row>
    <row r="143" spans="1:20" ht="45">
      <c r="A143" s="24">
        <v>2882</v>
      </c>
      <c r="B143" s="25" t="s">
        <v>2882</v>
      </c>
      <c r="C143" s="25" t="s">
        <v>6992</v>
      </c>
      <c r="D143" s="26">
        <v>750</v>
      </c>
      <c r="E143" s="26">
        <v>252</v>
      </c>
      <c r="F143" s="24" t="s">
        <v>8220</v>
      </c>
      <c r="G143" s="24" t="s">
        <v>8223</v>
      </c>
      <c r="H143" s="24" t="s">
        <v>8245</v>
      </c>
      <c r="I143" s="24">
        <v>1462112318</v>
      </c>
      <c r="J143" s="24">
        <v>1459520318</v>
      </c>
      <c r="K143" s="24" t="b">
        <v>0</v>
      </c>
      <c r="L143" s="24">
        <v>4</v>
      </c>
      <c r="M143" s="24" t="b">
        <v>0</v>
      </c>
      <c r="N143" s="24" t="s">
        <v>8269</v>
      </c>
      <c r="O143" s="24">
        <v>34</v>
      </c>
      <c r="P143" s="24">
        <v>63</v>
      </c>
      <c r="Q143" s="27" t="s">
        <v>8315</v>
      </c>
      <c r="R143" s="24" t="s">
        <v>8316</v>
      </c>
      <c r="S143" s="28">
        <v>42461.596273148149</v>
      </c>
      <c r="T143" s="28">
        <v>42491.596273148149</v>
      </c>
    </row>
    <row r="144" spans="1:20" ht="45">
      <c r="A144" s="24">
        <v>2883</v>
      </c>
      <c r="B144" s="25" t="s">
        <v>2883</v>
      </c>
      <c r="C144" s="25" t="s">
        <v>6993</v>
      </c>
      <c r="D144" s="26">
        <v>10000</v>
      </c>
      <c r="E144" s="26">
        <v>1908</v>
      </c>
      <c r="F144" s="24" t="s">
        <v>8220</v>
      </c>
      <c r="G144" s="24" t="s">
        <v>8223</v>
      </c>
      <c r="H144" s="24" t="s">
        <v>8245</v>
      </c>
      <c r="I144" s="24">
        <v>1454734740</v>
      </c>
      <c r="J144" s="24">
        <v>1451684437</v>
      </c>
      <c r="K144" s="24" t="b">
        <v>0</v>
      </c>
      <c r="L144" s="24">
        <v>5</v>
      </c>
      <c r="M144" s="24" t="b">
        <v>0</v>
      </c>
      <c r="N144" s="24" t="s">
        <v>8269</v>
      </c>
      <c r="O144" s="24">
        <v>19</v>
      </c>
      <c r="P144" s="24">
        <v>381.6</v>
      </c>
      <c r="Q144" s="27" t="s">
        <v>8315</v>
      </c>
      <c r="R144" s="24" t="s">
        <v>8316</v>
      </c>
      <c r="S144" s="28">
        <v>42370.90320601852</v>
      </c>
      <c r="T144" s="28">
        <v>42406.207638888889</v>
      </c>
    </row>
    <row r="145" spans="1:20" ht="30">
      <c r="A145" s="24">
        <v>2884</v>
      </c>
      <c r="B145" s="25" t="s">
        <v>2884</v>
      </c>
      <c r="C145" s="25" t="s">
        <v>6994</v>
      </c>
      <c r="D145" s="26">
        <v>45000</v>
      </c>
      <c r="E145" s="26">
        <v>185</v>
      </c>
      <c r="F145" s="24" t="s">
        <v>8220</v>
      </c>
      <c r="G145" s="24" t="s">
        <v>8223</v>
      </c>
      <c r="H145" s="24" t="s">
        <v>8245</v>
      </c>
      <c r="I145" s="24">
        <v>1417800435</v>
      </c>
      <c r="J145" s="24">
        <v>1415208435</v>
      </c>
      <c r="K145" s="24" t="b">
        <v>0</v>
      </c>
      <c r="L145" s="24">
        <v>4</v>
      </c>
      <c r="M145" s="24" t="b">
        <v>0</v>
      </c>
      <c r="N145" s="24" t="s">
        <v>8269</v>
      </c>
      <c r="O145" s="24">
        <v>0</v>
      </c>
      <c r="P145" s="24">
        <v>46.25</v>
      </c>
      <c r="Q145" s="27" t="s">
        <v>8315</v>
      </c>
      <c r="R145" s="24" t="s">
        <v>8316</v>
      </c>
      <c r="S145" s="28">
        <v>41948.727256944447</v>
      </c>
      <c r="T145" s="28">
        <v>41978.727256944447</v>
      </c>
    </row>
    <row r="146" spans="1:20" ht="30">
      <c r="A146" s="24">
        <v>2885</v>
      </c>
      <c r="B146" s="25" t="s">
        <v>2885</v>
      </c>
      <c r="C146" s="25" t="s">
        <v>6995</v>
      </c>
      <c r="D146" s="26">
        <v>400</v>
      </c>
      <c r="E146" s="26">
        <v>130</v>
      </c>
      <c r="F146" s="24" t="s">
        <v>8220</v>
      </c>
      <c r="G146" s="24" t="s">
        <v>8223</v>
      </c>
      <c r="H146" s="24" t="s">
        <v>8245</v>
      </c>
      <c r="I146" s="24">
        <v>1426294201</v>
      </c>
      <c r="J146" s="24">
        <v>1423705801</v>
      </c>
      <c r="K146" s="24" t="b">
        <v>0</v>
      </c>
      <c r="L146" s="24">
        <v>5</v>
      </c>
      <c r="M146" s="24" t="b">
        <v>0</v>
      </c>
      <c r="N146" s="24" t="s">
        <v>8269</v>
      </c>
      <c r="O146" s="24">
        <v>33</v>
      </c>
      <c r="P146" s="24">
        <v>26</v>
      </c>
      <c r="Q146" s="27" t="s">
        <v>8315</v>
      </c>
      <c r="R146" s="24" t="s">
        <v>8316</v>
      </c>
      <c r="S146" s="28">
        <v>42047.07640046296</v>
      </c>
      <c r="T146" s="28">
        <v>42077.034733796296</v>
      </c>
    </row>
    <row r="147" spans="1:20" ht="45">
      <c r="A147" s="24">
        <v>2886</v>
      </c>
      <c r="B147" s="25" t="s">
        <v>2886</v>
      </c>
      <c r="C147" s="25" t="s">
        <v>6996</v>
      </c>
      <c r="D147" s="26">
        <v>200</v>
      </c>
      <c r="E147" s="26">
        <v>10</v>
      </c>
      <c r="F147" s="24" t="s">
        <v>8220</v>
      </c>
      <c r="G147" s="24" t="s">
        <v>8223</v>
      </c>
      <c r="H147" s="24" t="s">
        <v>8245</v>
      </c>
      <c r="I147" s="24">
        <v>1442635140</v>
      </c>
      <c r="J147" s="24">
        <v>1442243484</v>
      </c>
      <c r="K147" s="24" t="b">
        <v>0</v>
      </c>
      <c r="L147" s="24">
        <v>1</v>
      </c>
      <c r="M147" s="24" t="b">
        <v>0</v>
      </c>
      <c r="N147" s="24" t="s">
        <v>8269</v>
      </c>
      <c r="O147" s="24">
        <v>5</v>
      </c>
      <c r="P147" s="24">
        <v>10</v>
      </c>
      <c r="Q147" s="27" t="s">
        <v>8315</v>
      </c>
      <c r="R147" s="24" t="s">
        <v>8316</v>
      </c>
      <c r="S147" s="28">
        <v>42261.632916666669</v>
      </c>
      <c r="T147" s="28">
        <v>42266.165972222225</v>
      </c>
    </row>
    <row r="148" spans="1:20" ht="45">
      <c r="A148" s="24">
        <v>2887</v>
      </c>
      <c r="B148" s="25" t="s">
        <v>2887</v>
      </c>
      <c r="C148" s="25" t="s">
        <v>6997</v>
      </c>
      <c r="D148" s="26">
        <v>3000</v>
      </c>
      <c r="E148" s="26">
        <v>5</v>
      </c>
      <c r="F148" s="24" t="s">
        <v>8220</v>
      </c>
      <c r="G148" s="24" t="s">
        <v>8223</v>
      </c>
      <c r="H148" s="24" t="s">
        <v>8245</v>
      </c>
      <c r="I148" s="24">
        <v>1420971324</v>
      </c>
      <c r="J148" s="24">
        <v>1418379324</v>
      </c>
      <c r="K148" s="24" t="b">
        <v>0</v>
      </c>
      <c r="L148" s="24">
        <v>1</v>
      </c>
      <c r="M148" s="24" t="b">
        <v>0</v>
      </c>
      <c r="N148" s="24" t="s">
        <v>8269</v>
      </c>
      <c r="O148" s="24">
        <v>0</v>
      </c>
      <c r="P148" s="24">
        <v>5</v>
      </c>
      <c r="Q148" s="27" t="s">
        <v>8315</v>
      </c>
      <c r="R148" s="24" t="s">
        <v>8316</v>
      </c>
      <c r="S148" s="28">
        <v>41985.427361111113</v>
      </c>
      <c r="T148" s="28">
        <v>42015.427361111113</v>
      </c>
    </row>
    <row r="149" spans="1:20" ht="45">
      <c r="A149" s="24">
        <v>2888</v>
      </c>
      <c r="B149" s="25" t="s">
        <v>2888</v>
      </c>
      <c r="C149" s="25" t="s">
        <v>6998</v>
      </c>
      <c r="D149" s="26">
        <v>30000</v>
      </c>
      <c r="E149" s="26">
        <v>0</v>
      </c>
      <c r="F149" s="24" t="s">
        <v>8220</v>
      </c>
      <c r="G149" s="24" t="s">
        <v>8223</v>
      </c>
      <c r="H149" s="24" t="s">
        <v>8245</v>
      </c>
      <c r="I149" s="24">
        <v>1413608340</v>
      </c>
      <c r="J149" s="24">
        <v>1412945440</v>
      </c>
      <c r="K149" s="24" t="b">
        <v>0</v>
      </c>
      <c r="L149" s="24">
        <v>0</v>
      </c>
      <c r="M149" s="24" t="b">
        <v>0</v>
      </c>
      <c r="N149" s="24" t="s">
        <v>8269</v>
      </c>
      <c r="O149" s="24">
        <v>0</v>
      </c>
      <c r="P149" s="24">
        <v>0</v>
      </c>
      <c r="Q149" s="27" t="s">
        <v>8315</v>
      </c>
      <c r="R149" s="24" t="s">
        <v>8316</v>
      </c>
      <c r="S149" s="28">
        <v>41922.535185185188</v>
      </c>
      <c r="T149" s="28">
        <v>41930.207638888889</v>
      </c>
    </row>
    <row r="150" spans="1:20" ht="30">
      <c r="A150" s="24">
        <v>2889</v>
      </c>
      <c r="B150" s="25" t="s">
        <v>2889</v>
      </c>
      <c r="C150" s="25" t="s">
        <v>6999</v>
      </c>
      <c r="D150" s="26">
        <v>3000</v>
      </c>
      <c r="E150" s="26">
        <v>1142</v>
      </c>
      <c r="F150" s="24" t="s">
        <v>8220</v>
      </c>
      <c r="G150" s="24" t="s">
        <v>8223</v>
      </c>
      <c r="H150" s="24" t="s">
        <v>8245</v>
      </c>
      <c r="I150" s="24">
        <v>1409344985</v>
      </c>
      <c r="J150" s="24">
        <v>1406752985</v>
      </c>
      <c r="K150" s="24" t="b">
        <v>0</v>
      </c>
      <c r="L150" s="24">
        <v>14</v>
      </c>
      <c r="M150" s="24" t="b">
        <v>0</v>
      </c>
      <c r="N150" s="24" t="s">
        <v>8269</v>
      </c>
      <c r="O150" s="24">
        <v>38</v>
      </c>
      <c r="P150" s="24">
        <v>81.569999999999993</v>
      </c>
      <c r="Q150" s="27" t="s">
        <v>8315</v>
      </c>
      <c r="R150" s="24" t="s">
        <v>8316</v>
      </c>
      <c r="S150" s="28">
        <v>41850.863252314812</v>
      </c>
      <c r="T150" s="28">
        <v>41880.863252314812</v>
      </c>
    </row>
    <row r="151" spans="1:20" ht="45">
      <c r="A151" s="24">
        <v>2890</v>
      </c>
      <c r="B151" s="25" t="s">
        <v>2890</v>
      </c>
      <c r="C151" s="25" t="s">
        <v>7000</v>
      </c>
      <c r="D151" s="26">
        <v>2000</v>
      </c>
      <c r="E151" s="26">
        <v>21</v>
      </c>
      <c r="F151" s="24" t="s">
        <v>8220</v>
      </c>
      <c r="G151" s="24" t="s">
        <v>8223</v>
      </c>
      <c r="H151" s="24" t="s">
        <v>8245</v>
      </c>
      <c r="I151" s="24">
        <v>1407553200</v>
      </c>
      <c r="J151" s="24">
        <v>1405100992</v>
      </c>
      <c r="K151" s="24" t="b">
        <v>0</v>
      </c>
      <c r="L151" s="24">
        <v>3</v>
      </c>
      <c r="M151" s="24" t="b">
        <v>0</v>
      </c>
      <c r="N151" s="24" t="s">
        <v>8269</v>
      </c>
      <c r="O151" s="24">
        <v>1</v>
      </c>
      <c r="P151" s="24">
        <v>7</v>
      </c>
      <c r="Q151" s="27" t="s">
        <v>8315</v>
      </c>
      <c r="R151" s="24" t="s">
        <v>8316</v>
      </c>
      <c r="S151" s="28">
        <v>41831.742962962962</v>
      </c>
      <c r="T151" s="28">
        <v>41860.125</v>
      </c>
    </row>
    <row r="152" spans="1:20" ht="45">
      <c r="A152" s="24">
        <v>2891</v>
      </c>
      <c r="B152" s="25" t="s">
        <v>2891</v>
      </c>
      <c r="C152" s="25" t="s">
        <v>7001</v>
      </c>
      <c r="D152" s="26">
        <v>10000</v>
      </c>
      <c r="E152" s="26">
        <v>273</v>
      </c>
      <c r="F152" s="24" t="s">
        <v>8220</v>
      </c>
      <c r="G152" s="24" t="s">
        <v>8223</v>
      </c>
      <c r="H152" s="24" t="s">
        <v>8245</v>
      </c>
      <c r="I152" s="24">
        <v>1460751128</v>
      </c>
      <c r="J152" s="24">
        <v>1455570728</v>
      </c>
      <c r="K152" s="24" t="b">
        <v>0</v>
      </c>
      <c r="L152" s="24">
        <v>10</v>
      </c>
      <c r="M152" s="24" t="b">
        <v>0</v>
      </c>
      <c r="N152" s="24" t="s">
        <v>8269</v>
      </c>
      <c r="O152" s="24">
        <v>3</v>
      </c>
      <c r="P152" s="24">
        <v>27.3</v>
      </c>
      <c r="Q152" s="27" t="s">
        <v>8315</v>
      </c>
      <c r="R152" s="24" t="s">
        <v>8316</v>
      </c>
      <c r="S152" s="28">
        <v>42415.883425925931</v>
      </c>
      <c r="T152" s="28">
        <v>42475.84175925926</v>
      </c>
    </row>
    <row r="153" spans="1:20" ht="30">
      <c r="A153" s="24">
        <v>2892</v>
      </c>
      <c r="B153" s="25" t="s">
        <v>2892</v>
      </c>
      <c r="C153" s="25" t="s">
        <v>7002</v>
      </c>
      <c r="D153" s="26">
        <v>5500</v>
      </c>
      <c r="E153" s="26">
        <v>500</v>
      </c>
      <c r="F153" s="24" t="s">
        <v>8220</v>
      </c>
      <c r="G153" s="24" t="s">
        <v>8223</v>
      </c>
      <c r="H153" s="24" t="s">
        <v>8245</v>
      </c>
      <c r="I153" s="24">
        <v>1409000400</v>
      </c>
      <c r="J153" s="24">
        <v>1408381704</v>
      </c>
      <c r="K153" s="24" t="b">
        <v>0</v>
      </c>
      <c r="L153" s="24">
        <v>17</v>
      </c>
      <c r="M153" s="24" t="b">
        <v>0</v>
      </c>
      <c r="N153" s="24" t="s">
        <v>8269</v>
      </c>
      <c r="O153" s="24">
        <v>9</v>
      </c>
      <c r="P153" s="24">
        <v>29.41</v>
      </c>
      <c r="Q153" s="27" t="s">
        <v>8315</v>
      </c>
      <c r="R153" s="24" t="s">
        <v>8316</v>
      </c>
      <c r="S153" s="28">
        <v>41869.714166666665</v>
      </c>
      <c r="T153" s="28">
        <v>41876.875</v>
      </c>
    </row>
    <row r="154" spans="1:20">
      <c r="A154" s="24">
        <v>2893</v>
      </c>
      <c r="B154" s="25" t="s">
        <v>2893</v>
      </c>
      <c r="C154" s="25" t="s">
        <v>7003</v>
      </c>
      <c r="D154" s="26">
        <v>5000</v>
      </c>
      <c r="E154" s="26">
        <v>25</v>
      </c>
      <c r="F154" s="24" t="s">
        <v>8220</v>
      </c>
      <c r="G154" s="24" t="s">
        <v>8223</v>
      </c>
      <c r="H154" s="24" t="s">
        <v>8245</v>
      </c>
      <c r="I154" s="24">
        <v>1420768800</v>
      </c>
      <c r="J154" s="24">
        <v>1415644395</v>
      </c>
      <c r="K154" s="24" t="b">
        <v>0</v>
      </c>
      <c r="L154" s="24">
        <v>2</v>
      </c>
      <c r="M154" s="24" t="b">
        <v>0</v>
      </c>
      <c r="N154" s="24" t="s">
        <v>8269</v>
      </c>
      <c r="O154" s="24">
        <v>1</v>
      </c>
      <c r="P154" s="24">
        <v>12.5</v>
      </c>
      <c r="Q154" s="27" t="s">
        <v>8315</v>
      </c>
      <c r="R154" s="24" t="s">
        <v>8316</v>
      </c>
      <c r="S154" s="28">
        <v>41953.773090277777</v>
      </c>
      <c r="T154" s="28">
        <v>42013.083333333328</v>
      </c>
    </row>
    <row r="155" spans="1:20">
      <c r="A155" s="24">
        <v>2894</v>
      </c>
      <c r="B155" s="25" t="s">
        <v>2894</v>
      </c>
      <c r="C155" s="25" t="s">
        <v>7004</v>
      </c>
      <c r="D155" s="26">
        <v>50000</v>
      </c>
      <c r="E155" s="26">
        <v>0</v>
      </c>
      <c r="F155" s="24" t="s">
        <v>8220</v>
      </c>
      <c r="G155" s="24" t="s">
        <v>8223</v>
      </c>
      <c r="H155" s="24" t="s">
        <v>8245</v>
      </c>
      <c r="I155" s="24">
        <v>1428100815</v>
      </c>
      <c r="J155" s="24">
        <v>1422920415</v>
      </c>
      <c r="K155" s="24" t="b">
        <v>0</v>
      </c>
      <c r="L155" s="24">
        <v>0</v>
      </c>
      <c r="M155" s="24" t="b">
        <v>0</v>
      </c>
      <c r="N155" s="24" t="s">
        <v>8269</v>
      </c>
      <c r="O155" s="24">
        <v>0</v>
      </c>
      <c r="P155" s="24">
        <v>0</v>
      </c>
      <c r="Q155" s="27" t="s">
        <v>8315</v>
      </c>
      <c r="R155" s="24" t="s">
        <v>8316</v>
      </c>
      <c r="S155" s="28">
        <v>42037.986284722225</v>
      </c>
      <c r="T155" s="28">
        <v>42097.944618055553</v>
      </c>
    </row>
    <row r="156" spans="1:20" ht="45">
      <c r="A156" s="24">
        <v>2895</v>
      </c>
      <c r="B156" s="25" t="s">
        <v>2895</v>
      </c>
      <c r="C156" s="25" t="s">
        <v>7005</v>
      </c>
      <c r="D156" s="26">
        <v>500</v>
      </c>
      <c r="E156" s="26">
        <v>23</v>
      </c>
      <c r="F156" s="24" t="s">
        <v>8220</v>
      </c>
      <c r="G156" s="24" t="s">
        <v>8223</v>
      </c>
      <c r="H156" s="24" t="s">
        <v>8245</v>
      </c>
      <c r="I156" s="24">
        <v>1403470800</v>
      </c>
      <c r="J156" s="24">
        <v>1403356792</v>
      </c>
      <c r="K156" s="24" t="b">
        <v>0</v>
      </c>
      <c r="L156" s="24">
        <v>4</v>
      </c>
      <c r="M156" s="24" t="b">
        <v>0</v>
      </c>
      <c r="N156" s="24" t="s">
        <v>8269</v>
      </c>
      <c r="O156" s="24">
        <v>5</v>
      </c>
      <c r="P156" s="24">
        <v>5.75</v>
      </c>
      <c r="Q156" s="27" t="s">
        <v>8315</v>
      </c>
      <c r="R156" s="24" t="s">
        <v>8316</v>
      </c>
      <c r="S156" s="28">
        <v>41811.555462962962</v>
      </c>
      <c r="T156" s="28">
        <v>41812.875</v>
      </c>
    </row>
    <row r="157" spans="1:20" ht="30">
      <c r="A157" s="24">
        <v>2896</v>
      </c>
      <c r="B157" s="25" t="s">
        <v>2896</v>
      </c>
      <c r="C157" s="25" t="s">
        <v>7006</v>
      </c>
      <c r="D157" s="26">
        <v>3000</v>
      </c>
      <c r="E157" s="26">
        <v>625</v>
      </c>
      <c r="F157" s="24" t="s">
        <v>8220</v>
      </c>
      <c r="G157" s="24" t="s">
        <v>8223</v>
      </c>
      <c r="H157" s="24" t="s">
        <v>8245</v>
      </c>
      <c r="I157" s="24">
        <v>1481522400</v>
      </c>
      <c r="J157" s="24">
        <v>1480283321</v>
      </c>
      <c r="K157" s="24" t="b">
        <v>0</v>
      </c>
      <c r="L157" s="24">
        <v>12</v>
      </c>
      <c r="M157" s="24" t="b">
        <v>0</v>
      </c>
      <c r="N157" s="24" t="s">
        <v>8269</v>
      </c>
      <c r="O157" s="24">
        <v>21</v>
      </c>
      <c r="P157" s="24">
        <v>52.08</v>
      </c>
      <c r="Q157" s="27" t="s">
        <v>8315</v>
      </c>
      <c r="R157" s="24" t="s">
        <v>8316</v>
      </c>
      <c r="S157" s="28">
        <v>42701.908807870372</v>
      </c>
      <c r="T157" s="28">
        <v>42716.25</v>
      </c>
    </row>
    <row r="158" spans="1:20" ht="30">
      <c r="A158" s="24">
        <v>2897</v>
      </c>
      <c r="B158" s="25" t="s">
        <v>2897</v>
      </c>
      <c r="C158" s="25" t="s">
        <v>7007</v>
      </c>
      <c r="D158" s="26">
        <v>12000</v>
      </c>
      <c r="E158" s="26">
        <v>550</v>
      </c>
      <c r="F158" s="24" t="s">
        <v>8220</v>
      </c>
      <c r="G158" s="24" t="s">
        <v>8223</v>
      </c>
      <c r="H158" s="24" t="s">
        <v>8245</v>
      </c>
      <c r="I158" s="24">
        <v>1444577345</v>
      </c>
      <c r="J158" s="24">
        <v>1441985458</v>
      </c>
      <c r="K158" s="24" t="b">
        <v>0</v>
      </c>
      <c r="L158" s="24">
        <v>3</v>
      </c>
      <c r="M158" s="24" t="b">
        <v>0</v>
      </c>
      <c r="N158" s="24" t="s">
        <v>8269</v>
      </c>
      <c r="O158" s="24">
        <v>5</v>
      </c>
      <c r="P158" s="24">
        <v>183.33</v>
      </c>
      <c r="Q158" s="27" t="s">
        <v>8315</v>
      </c>
      <c r="R158" s="24" t="s">
        <v>8316</v>
      </c>
      <c r="S158" s="28">
        <v>42258.646504629629</v>
      </c>
      <c r="T158" s="28">
        <v>42288.645196759258</v>
      </c>
    </row>
    <row r="159" spans="1:20" ht="45">
      <c r="A159" s="24">
        <v>2898</v>
      </c>
      <c r="B159" s="25" t="s">
        <v>2898</v>
      </c>
      <c r="C159" s="25" t="s">
        <v>7008</v>
      </c>
      <c r="D159" s="26">
        <v>7500</v>
      </c>
      <c r="E159" s="26">
        <v>316</v>
      </c>
      <c r="F159" s="24" t="s">
        <v>8220</v>
      </c>
      <c r="G159" s="24" t="s">
        <v>8223</v>
      </c>
      <c r="H159" s="24" t="s">
        <v>8245</v>
      </c>
      <c r="I159" s="24">
        <v>1446307053</v>
      </c>
      <c r="J159" s="24">
        <v>1443715053</v>
      </c>
      <c r="K159" s="24" t="b">
        <v>0</v>
      </c>
      <c r="L159" s="24">
        <v>12</v>
      </c>
      <c r="M159" s="24" t="b">
        <v>0</v>
      </c>
      <c r="N159" s="24" t="s">
        <v>8269</v>
      </c>
      <c r="O159" s="24">
        <v>4</v>
      </c>
      <c r="P159" s="24">
        <v>26.33</v>
      </c>
      <c r="Q159" s="27" t="s">
        <v>8315</v>
      </c>
      <c r="R159" s="24" t="s">
        <v>8316</v>
      </c>
      <c r="S159" s="28">
        <v>42278.664965277778</v>
      </c>
      <c r="T159" s="28">
        <v>42308.664965277778</v>
      </c>
    </row>
    <row r="160" spans="1:20" ht="45">
      <c r="A160" s="24">
        <v>2899</v>
      </c>
      <c r="B160" s="25" t="s">
        <v>2899</v>
      </c>
      <c r="C160" s="25" t="s">
        <v>7009</v>
      </c>
      <c r="D160" s="26">
        <v>10000</v>
      </c>
      <c r="E160" s="26">
        <v>0</v>
      </c>
      <c r="F160" s="24" t="s">
        <v>8220</v>
      </c>
      <c r="G160" s="24" t="s">
        <v>8223</v>
      </c>
      <c r="H160" s="24" t="s">
        <v>8245</v>
      </c>
      <c r="I160" s="24">
        <v>1469325158</v>
      </c>
      <c r="J160" s="24">
        <v>1464141158</v>
      </c>
      <c r="K160" s="24" t="b">
        <v>0</v>
      </c>
      <c r="L160" s="24">
        <v>0</v>
      </c>
      <c r="M160" s="24" t="b">
        <v>0</v>
      </c>
      <c r="N160" s="24" t="s">
        <v>8269</v>
      </c>
      <c r="O160" s="24">
        <v>0</v>
      </c>
      <c r="P160" s="24">
        <v>0</v>
      </c>
      <c r="Q160" s="27" t="s">
        <v>8315</v>
      </c>
      <c r="R160" s="24" t="s">
        <v>8316</v>
      </c>
      <c r="S160" s="28">
        <v>42515.078217592592</v>
      </c>
      <c r="T160" s="28">
        <v>42575.078217592592</v>
      </c>
    </row>
    <row r="161" spans="1:20" ht="45">
      <c r="A161" s="24">
        <v>2900</v>
      </c>
      <c r="B161" s="25" t="s">
        <v>2900</v>
      </c>
      <c r="C161" s="25" t="s">
        <v>7010</v>
      </c>
      <c r="D161" s="26">
        <v>5500</v>
      </c>
      <c r="E161" s="26">
        <v>3405</v>
      </c>
      <c r="F161" s="24" t="s">
        <v>8220</v>
      </c>
      <c r="G161" s="24" t="s">
        <v>8223</v>
      </c>
      <c r="H161" s="24" t="s">
        <v>8245</v>
      </c>
      <c r="I161" s="24">
        <v>1407562632</v>
      </c>
      <c r="J161" s="24">
        <v>1404970632</v>
      </c>
      <c r="K161" s="24" t="b">
        <v>0</v>
      </c>
      <c r="L161" s="24">
        <v>7</v>
      </c>
      <c r="M161" s="24" t="b">
        <v>0</v>
      </c>
      <c r="N161" s="24" t="s">
        <v>8269</v>
      </c>
      <c r="O161" s="24">
        <v>62</v>
      </c>
      <c r="P161" s="24">
        <v>486.43</v>
      </c>
      <c r="Q161" s="27" t="s">
        <v>8315</v>
      </c>
      <c r="R161" s="24" t="s">
        <v>8316</v>
      </c>
      <c r="S161" s="28">
        <v>41830.234166666669</v>
      </c>
      <c r="T161" s="28">
        <v>41860.234166666669</v>
      </c>
    </row>
    <row r="162" spans="1:20" ht="30">
      <c r="A162" s="24">
        <v>2901</v>
      </c>
      <c r="B162" s="25" t="s">
        <v>2901</v>
      </c>
      <c r="C162" s="25" t="s">
        <v>7011</v>
      </c>
      <c r="D162" s="26">
        <v>750</v>
      </c>
      <c r="E162" s="26">
        <v>6</v>
      </c>
      <c r="F162" s="24" t="s">
        <v>8220</v>
      </c>
      <c r="G162" s="24" t="s">
        <v>8223</v>
      </c>
      <c r="H162" s="24" t="s">
        <v>8245</v>
      </c>
      <c r="I162" s="24">
        <v>1423345339</v>
      </c>
      <c r="J162" s="24">
        <v>1418161339</v>
      </c>
      <c r="K162" s="24" t="b">
        <v>0</v>
      </c>
      <c r="L162" s="24">
        <v>2</v>
      </c>
      <c r="M162" s="24" t="b">
        <v>0</v>
      </c>
      <c r="N162" s="24" t="s">
        <v>8269</v>
      </c>
      <c r="O162" s="24">
        <v>1</v>
      </c>
      <c r="P162" s="24">
        <v>3</v>
      </c>
      <c r="Q162" s="27" t="s">
        <v>8315</v>
      </c>
      <c r="R162" s="24" t="s">
        <v>8316</v>
      </c>
      <c r="S162" s="28">
        <v>41982.904386574075</v>
      </c>
      <c r="T162" s="28">
        <v>42042.904386574075</v>
      </c>
    </row>
    <row r="163" spans="1:20" ht="30">
      <c r="A163" s="24">
        <v>2902</v>
      </c>
      <c r="B163" s="25" t="s">
        <v>2902</v>
      </c>
      <c r="C163" s="25" t="s">
        <v>7012</v>
      </c>
      <c r="D163" s="26">
        <v>150000</v>
      </c>
      <c r="E163" s="26">
        <v>25</v>
      </c>
      <c r="F163" s="24" t="s">
        <v>8220</v>
      </c>
      <c r="G163" s="24" t="s">
        <v>8223</v>
      </c>
      <c r="H163" s="24" t="s">
        <v>8245</v>
      </c>
      <c r="I163" s="24">
        <v>1440412396</v>
      </c>
      <c r="J163" s="24">
        <v>1437820396</v>
      </c>
      <c r="K163" s="24" t="b">
        <v>0</v>
      </c>
      <c r="L163" s="24">
        <v>1</v>
      </c>
      <c r="M163" s="24" t="b">
        <v>0</v>
      </c>
      <c r="N163" s="24" t="s">
        <v>8269</v>
      </c>
      <c r="O163" s="24">
        <v>0</v>
      </c>
      <c r="P163" s="24">
        <v>25</v>
      </c>
      <c r="Q163" s="27" t="s">
        <v>8315</v>
      </c>
      <c r="R163" s="24" t="s">
        <v>8316</v>
      </c>
      <c r="S163" s="28">
        <v>42210.439768518518</v>
      </c>
      <c r="T163" s="28">
        <v>42240.439768518518</v>
      </c>
    </row>
    <row r="164" spans="1:20" ht="45">
      <c r="A164" s="24">
        <v>2903</v>
      </c>
      <c r="B164" s="25" t="s">
        <v>2903</v>
      </c>
      <c r="C164" s="25" t="s">
        <v>7013</v>
      </c>
      <c r="D164" s="26">
        <v>5000</v>
      </c>
      <c r="E164" s="26">
        <v>39</v>
      </c>
      <c r="F164" s="24" t="s">
        <v>8220</v>
      </c>
      <c r="G164" s="24" t="s">
        <v>8223</v>
      </c>
      <c r="H164" s="24" t="s">
        <v>8245</v>
      </c>
      <c r="I164" s="24">
        <v>1441771218</v>
      </c>
      <c r="J164" s="24">
        <v>1436587218</v>
      </c>
      <c r="K164" s="24" t="b">
        <v>0</v>
      </c>
      <c r="L164" s="24">
        <v>4</v>
      </c>
      <c r="M164" s="24" t="b">
        <v>0</v>
      </c>
      <c r="N164" s="24" t="s">
        <v>8269</v>
      </c>
      <c r="O164" s="24">
        <v>1</v>
      </c>
      <c r="P164" s="24">
        <v>9.75</v>
      </c>
      <c r="Q164" s="27" t="s">
        <v>8315</v>
      </c>
      <c r="R164" s="24" t="s">
        <v>8316</v>
      </c>
      <c r="S164" s="28">
        <v>42196.166874999995</v>
      </c>
      <c r="T164" s="28">
        <v>42256.166874999995</v>
      </c>
    </row>
    <row r="165" spans="1:20" ht="30">
      <c r="A165" s="24">
        <v>2904</v>
      </c>
      <c r="B165" s="25" t="s">
        <v>2904</v>
      </c>
      <c r="C165" s="25" t="s">
        <v>7014</v>
      </c>
      <c r="D165" s="26">
        <v>1500</v>
      </c>
      <c r="E165" s="26">
        <v>75</v>
      </c>
      <c r="F165" s="24" t="s">
        <v>8220</v>
      </c>
      <c r="G165" s="24" t="s">
        <v>8224</v>
      </c>
      <c r="H165" s="24" t="s">
        <v>8246</v>
      </c>
      <c r="I165" s="24">
        <v>1415534400</v>
      </c>
      <c r="J165" s="24">
        <v>1414538031</v>
      </c>
      <c r="K165" s="24" t="b">
        <v>0</v>
      </c>
      <c r="L165" s="24">
        <v>4</v>
      </c>
      <c r="M165" s="24" t="b">
        <v>0</v>
      </c>
      <c r="N165" s="24" t="s">
        <v>8269</v>
      </c>
      <c r="O165" s="24">
        <v>5</v>
      </c>
      <c r="P165" s="24">
        <v>18.75</v>
      </c>
      <c r="Q165" s="27" t="s">
        <v>8315</v>
      </c>
      <c r="R165" s="24" t="s">
        <v>8316</v>
      </c>
      <c r="S165" s="28">
        <v>41940.967951388891</v>
      </c>
      <c r="T165" s="28">
        <v>41952.5</v>
      </c>
    </row>
    <row r="166" spans="1:20" ht="30">
      <c r="A166" s="24">
        <v>2905</v>
      </c>
      <c r="B166" s="25" t="s">
        <v>2905</v>
      </c>
      <c r="C166" s="25" t="s">
        <v>7015</v>
      </c>
      <c r="D166" s="26">
        <v>3500</v>
      </c>
      <c r="E166" s="26">
        <v>622</v>
      </c>
      <c r="F166" s="24" t="s">
        <v>8220</v>
      </c>
      <c r="G166" s="24" t="s">
        <v>8223</v>
      </c>
      <c r="H166" s="24" t="s">
        <v>8245</v>
      </c>
      <c r="I166" s="24">
        <v>1473211313</v>
      </c>
      <c r="J166" s="24">
        <v>1472001713</v>
      </c>
      <c r="K166" s="24" t="b">
        <v>0</v>
      </c>
      <c r="L166" s="24">
        <v>17</v>
      </c>
      <c r="M166" s="24" t="b">
        <v>0</v>
      </c>
      <c r="N166" s="24" t="s">
        <v>8269</v>
      </c>
      <c r="O166" s="24">
        <v>18</v>
      </c>
      <c r="P166" s="24">
        <v>36.590000000000003</v>
      </c>
      <c r="Q166" s="27" t="s">
        <v>8315</v>
      </c>
      <c r="R166" s="24" t="s">
        <v>8316</v>
      </c>
      <c r="S166" s="28">
        <v>42606.056863425925</v>
      </c>
      <c r="T166" s="28">
        <v>42620.056863425925</v>
      </c>
    </row>
    <row r="167" spans="1:20" ht="45">
      <c r="A167" s="24">
        <v>2906</v>
      </c>
      <c r="B167" s="25" t="s">
        <v>2906</v>
      </c>
      <c r="C167" s="25" t="s">
        <v>7016</v>
      </c>
      <c r="D167" s="26">
        <v>6000</v>
      </c>
      <c r="E167" s="26">
        <v>565</v>
      </c>
      <c r="F167" s="24" t="s">
        <v>8220</v>
      </c>
      <c r="G167" s="24" t="s">
        <v>8223</v>
      </c>
      <c r="H167" s="24" t="s">
        <v>8245</v>
      </c>
      <c r="I167" s="24">
        <v>1438390800</v>
      </c>
      <c r="J167" s="24">
        <v>1436888066</v>
      </c>
      <c r="K167" s="24" t="b">
        <v>0</v>
      </c>
      <c r="L167" s="24">
        <v>7</v>
      </c>
      <c r="M167" s="24" t="b">
        <v>0</v>
      </c>
      <c r="N167" s="24" t="s">
        <v>8269</v>
      </c>
      <c r="O167" s="24">
        <v>9</v>
      </c>
      <c r="P167" s="24">
        <v>80.709999999999994</v>
      </c>
      <c r="Q167" s="27" t="s">
        <v>8315</v>
      </c>
      <c r="R167" s="24" t="s">
        <v>8316</v>
      </c>
      <c r="S167" s="28">
        <v>42199.648912037039</v>
      </c>
      <c r="T167" s="28">
        <v>42217.041666666672</v>
      </c>
    </row>
    <row r="168" spans="1:20" ht="45">
      <c r="A168" s="24">
        <v>2907</v>
      </c>
      <c r="B168" s="25" t="s">
        <v>2907</v>
      </c>
      <c r="C168" s="25" t="s">
        <v>7017</v>
      </c>
      <c r="D168" s="26">
        <v>2500</v>
      </c>
      <c r="E168" s="26">
        <v>2</v>
      </c>
      <c r="F168" s="24" t="s">
        <v>8220</v>
      </c>
      <c r="G168" s="24" t="s">
        <v>8223</v>
      </c>
      <c r="H168" s="24" t="s">
        <v>8245</v>
      </c>
      <c r="I168" s="24">
        <v>1463259837</v>
      </c>
      <c r="J168" s="24">
        <v>1458075837</v>
      </c>
      <c r="K168" s="24" t="b">
        <v>0</v>
      </c>
      <c r="L168" s="24">
        <v>2</v>
      </c>
      <c r="M168" s="24" t="b">
        <v>0</v>
      </c>
      <c r="N168" s="24" t="s">
        <v>8269</v>
      </c>
      <c r="O168" s="24">
        <v>0</v>
      </c>
      <c r="P168" s="24">
        <v>1</v>
      </c>
      <c r="Q168" s="27" t="s">
        <v>8315</v>
      </c>
      <c r="R168" s="24" t="s">
        <v>8316</v>
      </c>
      <c r="S168" s="28">
        <v>42444.877743055549</v>
      </c>
      <c r="T168" s="28">
        <v>42504.877743055549</v>
      </c>
    </row>
    <row r="169" spans="1:20" ht="45">
      <c r="A169" s="24">
        <v>2908</v>
      </c>
      <c r="B169" s="25" t="s">
        <v>2908</v>
      </c>
      <c r="C169" s="25" t="s">
        <v>7018</v>
      </c>
      <c r="D169" s="26">
        <v>9600</v>
      </c>
      <c r="E169" s="26">
        <v>264</v>
      </c>
      <c r="F169" s="24" t="s">
        <v>8220</v>
      </c>
      <c r="G169" s="24" t="s">
        <v>8223</v>
      </c>
      <c r="H169" s="24" t="s">
        <v>8245</v>
      </c>
      <c r="I169" s="24">
        <v>1465407219</v>
      </c>
      <c r="J169" s="24">
        <v>1462815219</v>
      </c>
      <c r="K169" s="24" t="b">
        <v>0</v>
      </c>
      <c r="L169" s="24">
        <v>5</v>
      </c>
      <c r="M169" s="24" t="b">
        <v>0</v>
      </c>
      <c r="N169" s="24" t="s">
        <v>8269</v>
      </c>
      <c r="O169" s="24">
        <v>3</v>
      </c>
      <c r="P169" s="24">
        <v>52.8</v>
      </c>
      <c r="Q169" s="27" t="s">
        <v>8315</v>
      </c>
      <c r="R169" s="24" t="s">
        <v>8316</v>
      </c>
      <c r="S169" s="28">
        <v>42499.731701388882</v>
      </c>
      <c r="T169" s="28">
        <v>42529.731701388882</v>
      </c>
    </row>
    <row r="170" spans="1:20" ht="45">
      <c r="A170" s="24">
        <v>2909</v>
      </c>
      <c r="B170" s="25" t="s">
        <v>2909</v>
      </c>
      <c r="C170" s="25" t="s">
        <v>7019</v>
      </c>
      <c r="D170" s="26">
        <v>180000</v>
      </c>
      <c r="E170" s="26">
        <v>20</v>
      </c>
      <c r="F170" s="24" t="s">
        <v>8220</v>
      </c>
      <c r="G170" s="24" t="s">
        <v>8223</v>
      </c>
      <c r="H170" s="24" t="s">
        <v>8245</v>
      </c>
      <c r="I170" s="24">
        <v>1416944760</v>
      </c>
      <c r="J170" s="24">
        <v>1413527001</v>
      </c>
      <c r="K170" s="24" t="b">
        <v>0</v>
      </c>
      <c r="L170" s="24">
        <v>1</v>
      </c>
      <c r="M170" s="24" t="b">
        <v>0</v>
      </c>
      <c r="N170" s="24" t="s">
        <v>8269</v>
      </c>
      <c r="O170" s="24">
        <v>0</v>
      </c>
      <c r="P170" s="24">
        <v>20</v>
      </c>
      <c r="Q170" s="27" t="s">
        <v>8315</v>
      </c>
      <c r="R170" s="24" t="s">
        <v>8316</v>
      </c>
      <c r="S170" s="28">
        <v>41929.266215277778</v>
      </c>
      <c r="T170" s="28">
        <v>41968.823611111111</v>
      </c>
    </row>
    <row r="171" spans="1:20" ht="45">
      <c r="A171" s="24">
        <v>2910</v>
      </c>
      <c r="B171" s="25" t="s">
        <v>2910</v>
      </c>
      <c r="C171" s="25" t="s">
        <v>7020</v>
      </c>
      <c r="D171" s="26">
        <v>30000</v>
      </c>
      <c r="E171" s="26">
        <v>1</v>
      </c>
      <c r="F171" s="24" t="s">
        <v>8220</v>
      </c>
      <c r="G171" s="24" t="s">
        <v>8224</v>
      </c>
      <c r="H171" s="24" t="s">
        <v>8246</v>
      </c>
      <c r="I171" s="24">
        <v>1434139887</v>
      </c>
      <c r="J171" s="24">
        <v>1428955887</v>
      </c>
      <c r="K171" s="24" t="b">
        <v>0</v>
      </c>
      <c r="L171" s="24">
        <v>1</v>
      </c>
      <c r="M171" s="24" t="b">
        <v>0</v>
      </c>
      <c r="N171" s="24" t="s">
        <v>8269</v>
      </c>
      <c r="O171" s="24">
        <v>0</v>
      </c>
      <c r="P171" s="24">
        <v>1</v>
      </c>
      <c r="Q171" s="27" t="s">
        <v>8315</v>
      </c>
      <c r="R171" s="24" t="s">
        <v>8316</v>
      </c>
      <c r="S171" s="28">
        <v>42107.841284722221</v>
      </c>
      <c r="T171" s="28">
        <v>42167.841284722221</v>
      </c>
    </row>
    <row r="172" spans="1:20" ht="45">
      <c r="A172" s="24">
        <v>2911</v>
      </c>
      <c r="B172" s="25" t="s">
        <v>2911</v>
      </c>
      <c r="C172" s="25" t="s">
        <v>7021</v>
      </c>
      <c r="D172" s="26">
        <v>1800</v>
      </c>
      <c r="E172" s="26">
        <v>657</v>
      </c>
      <c r="F172" s="24" t="s">
        <v>8220</v>
      </c>
      <c r="G172" s="24" t="s">
        <v>8223</v>
      </c>
      <c r="H172" s="24" t="s">
        <v>8245</v>
      </c>
      <c r="I172" s="24">
        <v>1435429626</v>
      </c>
      <c r="J172" s="24">
        <v>1431973626</v>
      </c>
      <c r="K172" s="24" t="b">
        <v>0</v>
      </c>
      <c r="L172" s="24">
        <v>14</v>
      </c>
      <c r="M172" s="24" t="b">
        <v>0</v>
      </c>
      <c r="N172" s="24" t="s">
        <v>8269</v>
      </c>
      <c r="O172" s="24">
        <v>37</v>
      </c>
      <c r="P172" s="24">
        <v>46.93</v>
      </c>
      <c r="Q172" s="27" t="s">
        <v>8315</v>
      </c>
      <c r="R172" s="24" t="s">
        <v>8316</v>
      </c>
      <c r="S172" s="28">
        <v>42142.768819444449</v>
      </c>
      <c r="T172" s="28">
        <v>42182.768819444449</v>
      </c>
    </row>
    <row r="173" spans="1:20" ht="30">
      <c r="A173" s="24">
        <v>2912</v>
      </c>
      <c r="B173" s="25" t="s">
        <v>2912</v>
      </c>
      <c r="C173" s="25" t="s">
        <v>7022</v>
      </c>
      <c r="D173" s="26">
        <v>14440</v>
      </c>
      <c r="E173" s="26">
        <v>2030</v>
      </c>
      <c r="F173" s="24" t="s">
        <v>8220</v>
      </c>
      <c r="G173" s="24" t="s">
        <v>8223</v>
      </c>
      <c r="H173" s="24" t="s">
        <v>8245</v>
      </c>
      <c r="I173" s="24">
        <v>1452827374</v>
      </c>
      <c r="J173" s="24">
        <v>1450235374</v>
      </c>
      <c r="K173" s="24" t="b">
        <v>0</v>
      </c>
      <c r="L173" s="24">
        <v>26</v>
      </c>
      <c r="M173" s="24" t="b">
        <v>0</v>
      </c>
      <c r="N173" s="24" t="s">
        <v>8269</v>
      </c>
      <c r="O173" s="24">
        <v>14</v>
      </c>
      <c r="P173" s="24">
        <v>78.08</v>
      </c>
      <c r="Q173" s="27" t="s">
        <v>8315</v>
      </c>
      <c r="R173" s="24" t="s">
        <v>8316</v>
      </c>
      <c r="S173" s="28">
        <v>42354.131643518514</v>
      </c>
      <c r="T173" s="28">
        <v>42384.131643518514</v>
      </c>
    </row>
    <row r="174" spans="1:20" ht="30">
      <c r="A174" s="24">
        <v>2913</v>
      </c>
      <c r="B174" s="25" t="s">
        <v>2913</v>
      </c>
      <c r="C174" s="25" t="s">
        <v>7023</v>
      </c>
      <c r="D174" s="26">
        <v>10000</v>
      </c>
      <c r="E174" s="26">
        <v>2</v>
      </c>
      <c r="F174" s="24" t="s">
        <v>8220</v>
      </c>
      <c r="G174" s="24" t="s">
        <v>8223</v>
      </c>
      <c r="H174" s="24" t="s">
        <v>8245</v>
      </c>
      <c r="I174" s="24">
        <v>1410041339</v>
      </c>
      <c r="J174" s="24">
        <v>1404857339</v>
      </c>
      <c r="K174" s="24" t="b">
        <v>0</v>
      </c>
      <c r="L174" s="24">
        <v>2</v>
      </c>
      <c r="M174" s="24" t="b">
        <v>0</v>
      </c>
      <c r="N174" s="24" t="s">
        <v>8269</v>
      </c>
      <c r="O174" s="24">
        <v>0</v>
      </c>
      <c r="P174" s="24">
        <v>1</v>
      </c>
      <c r="Q174" s="27" t="s">
        <v>8315</v>
      </c>
      <c r="R174" s="24" t="s">
        <v>8316</v>
      </c>
      <c r="S174" s="28">
        <v>41828.922905092593</v>
      </c>
      <c r="T174" s="28">
        <v>41888.922905092593</v>
      </c>
    </row>
    <row r="175" spans="1:20" ht="30">
      <c r="A175" s="24">
        <v>2914</v>
      </c>
      <c r="B175" s="25" t="s">
        <v>2914</v>
      </c>
      <c r="C175" s="25" t="s">
        <v>7024</v>
      </c>
      <c r="D175" s="26">
        <v>25000</v>
      </c>
      <c r="E175" s="26">
        <v>1</v>
      </c>
      <c r="F175" s="24" t="s">
        <v>8220</v>
      </c>
      <c r="G175" s="24" t="s">
        <v>8224</v>
      </c>
      <c r="H175" s="24" t="s">
        <v>8246</v>
      </c>
      <c r="I175" s="24">
        <v>1426365994</v>
      </c>
      <c r="J175" s="24">
        <v>1421185594</v>
      </c>
      <c r="K175" s="24" t="b">
        <v>0</v>
      </c>
      <c r="L175" s="24">
        <v>1</v>
      </c>
      <c r="M175" s="24" t="b">
        <v>0</v>
      </c>
      <c r="N175" s="24" t="s">
        <v>8269</v>
      </c>
      <c r="O175" s="24">
        <v>0</v>
      </c>
      <c r="P175" s="24">
        <v>1</v>
      </c>
      <c r="Q175" s="27" t="s">
        <v>8315</v>
      </c>
      <c r="R175" s="24" t="s">
        <v>8316</v>
      </c>
      <c r="S175" s="28">
        <v>42017.907337962963</v>
      </c>
      <c r="T175" s="28">
        <v>42077.865671296298</v>
      </c>
    </row>
    <row r="176" spans="1:20" ht="30">
      <c r="A176" s="24">
        <v>2915</v>
      </c>
      <c r="B176" s="25" t="s">
        <v>2915</v>
      </c>
      <c r="C176" s="25" t="s">
        <v>7025</v>
      </c>
      <c r="D176" s="26">
        <v>1000</v>
      </c>
      <c r="E176" s="26">
        <v>611</v>
      </c>
      <c r="F176" s="24" t="s">
        <v>8220</v>
      </c>
      <c r="G176" s="24" t="s">
        <v>8224</v>
      </c>
      <c r="H176" s="24" t="s">
        <v>8246</v>
      </c>
      <c r="I176" s="24">
        <v>1458117190</v>
      </c>
      <c r="J176" s="24">
        <v>1455528790</v>
      </c>
      <c r="K176" s="24" t="b">
        <v>0</v>
      </c>
      <c r="L176" s="24">
        <v>3</v>
      </c>
      <c r="M176" s="24" t="b">
        <v>0</v>
      </c>
      <c r="N176" s="24" t="s">
        <v>8269</v>
      </c>
      <c r="O176" s="24">
        <v>61</v>
      </c>
      <c r="P176" s="24">
        <v>203.67</v>
      </c>
      <c r="Q176" s="27" t="s">
        <v>8315</v>
      </c>
      <c r="R176" s="24" t="s">
        <v>8316</v>
      </c>
      <c r="S176" s="28">
        <v>42415.398032407407</v>
      </c>
      <c r="T176" s="28">
        <v>42445.356365740736</v>
      </c>
    </row>
    <row r="177" spans="1:20" ht="30">
      <c r="A177" s="24">
        <v>2916</v>
      </c>
      <c r="B177" s="25" t="s">
        <v>2916</v>
      </c>
      <c r="C177" s="25" t="s">
        <v>7026</v>
      </c>
      <c r="D177" s="26">
        <v>1850</v>
      </c>
      <c r="E177" s="26">
        <v>145</v>
      </c>
      <c r="F177" s="24" t="s">
        <v>8220</v>
      </c>
      <c r="G177" s="24" t="s">
        <v>8224</v>
      </c>
      <c r="H177" s="24" t="s">
        <v>8246</v>
      </c>
      <c r="I177" s="24">
        <v>1400498789</v>
      </c>
      <c r="J177" s="24">
        <v>1398511589</v>
      </c>
      <c r="K177" s="24" t="b">
        <v>0</v>
      </c>
      <c r="L177" s="24">
        <v>7</v>
      </c>
      <c r="M177" s="24" t="b">
        <v>0</v>
      </c>
      <c r="N177" s="24" t="s">
        <v>8269</v>
      </c>
      <c r="O177" s="24">
        <v>8</v>
      </c>
      <c r="P177" s="24">
        <v>20.71</v>
      </c>
      <c r="Q177" s="27" t="s">
        <v>8315</v>
      </c>
      <c r="R177" s="24" t="s">
        <v>8316</v>
      </c>
      <c r="S177" s="28">
        <v>41755.476724537039</v>
      </c>
      <c r="T177" s="28">
        <v>41778.476724537039</v>
      </c>
    </row>
    <row r="178" spans="1:20" ht="30">
      <c r="A178" s="24">
        <v>2917</v>
      </c>
      <c r="B178" s="25" t="s">
        <v>2917</v>
      </c>
      <c r="C178" s="25" t="s">
        <v>7027</v>
      </c>
      <c r="D178" s="26">
        <v>2000</v>
      </c>
      <c r="E178" s="26">
        <v>437</v>
      </c>
      <c r="F178" s="24" t="s">
        <v>8220</v>
      </c>
      <c r="G178" s="24" t="s">
        <v>8223</v>
      </c>
      <c r="H178" s="24" t="s">
        <v>8245</v>
      </c>
      <c r="I178" s="24">
        <v>1442381847</v>
      </c>
      <c r="J178" s="24">
        <v>1440826647</v>
      </c>
      <c r="K178" s="24" t="b">
        <v>0</v>
      </c>
      <c r="L178" s="24">
        <v>9</v>
      </c>
      <c r="M178" s="24" t="b">
        <v>0</v>
      </c>
      <c r="N178" s="24" t="s">
        <v>8269</v>
      </c>
      <c r="O178" s="24">
        <v>22</v>
      </c>
      <c r="P178" s="24">
        <v>48.56</v>
      </c>
      <c r="Q178" s="27" t="s">
        <v>8315</v>
      </c>
      <c r="R178" s="24" t="s">
        <v>8316</v>
      </c>
      <c r="S178" s="28">
        <v>42245.234340277777</v>
      </c>
      <c r="T178" s="28">
        <v>42263.234340277777</v>
      </c>
    </row>
    <row r="179" spans="1:20" ht="30">
      <c r="A179" s="24">
        <v>2918</v>
      </c>
      <c r="B179" s="25" t="s">
        <v>2918</v>
      </c>
      <c r="C179" s="25" t="s">
        <v>7028</v>
      </c>
      <c r="D179" s="26">
        <v>5000</v>
      </c>
      <c r="E179" s="26">
        <v>1362</v>
      </c>
      <c r="F179" s="24" t="s">
        <v>8220</v>
      </c>
      <c r="G179" s="24" t="s">
        <v>8223</v>
      </c>
      <c r="H179" s="24" t="s">
        <v>8245</v>
      </c>
      <c r="I179" s="24">
        <v>1446131207</v>
      </c>
      <c r="J179" s="24">
        <v>1443712007</v>
      </c>
      <c r="K179" s="24" t="b">
        <v>0</v>
      </c>
      <c r="L179" s="24">
        <v>20</v>
      </c>
      <c r="M179" s="24" t="b">
        <v>0</v>
      </c>
      <c r="N179" s="24" t="s">
        <v>8269</v>
      </c>
      <c r="O179" s="24">
        <v>27</v>
      </c>
      <c r="P179" s="24">
        <v>68.099999999999994</v>
      </c>
      <c r="Q179" s="27" t="s">
        <v>8315</v>
      </c>
      <c r="R179" s="24" t="s">
        <v>8316</v>
      </c>
      <c r="S179" s="28">
        <v>42278.629710648151</v>
      </c>
      <c r="T179" s="28">
        <v>42306.629710648151</v>
      </c>
    </row>
    <row r="180" spans="1:20" ht="30">
      <c r="A180" s="24">
        <v>2919</v>
      </c>
      <c r="B180" s="25" t="s">
        <v>2919</v>
      </c>
      <c r="C180" s="25" t="s">
        <v>7029</v>
      </c>
      <c r="D180" s="26">
        <v>600</v>
      </c>
      <c r="E180" s="26">
        <v>51</v>
      </c>
      <c r="F180" s="24" t="s">
        <v>8220</v>
      </c>
      <c r="G180" s="24" t="s">
        <v>8223</v>
      </c>
      <c r="H180" s="24" t="s">
        <v>8245</v>
      </c>
      <c r="I180" s="24">
        <v>1407250329</v>
      </c>
      <c r="J180" s="24">
        <v>1404658329</v>
      </c>
      <c r="K180" s="24" t="b">
        <v>0</v>
      </c>
      <c r="L180" s="24">
        <v>6</v>
      </c>
      <c r="M180" s="24" t="b">
        <v>0</v>
      </c>
      <c r="N180" s="24" t="s">
        <v>8269</v>
      </c>
      <c r="O180" s="24">
        <v>9</v>
      </c>
      <c r="P180" s="24">
        <v>8.5</v>
      </c>
      <c r="Q180" s="27" t="s">
        <v>8315</v>
      </c>
      <c r="R180" s="24" t="s">
        <v>8316</v>
      </c>
      <c r="S180" s="28">
        <v>41826.61954861111</v>
      </c>
      <c r="T180" s="28">
        <v>41856.61954861111</v>
      </c>
    </row>
    <row r="181" spans="1:20" ht="45">
      <c r="A181" s="24">
        <v>2920</v>
      </c>
      <c r="B181" s="25" t="s">
        <v>2920</v>
      </c>
      <c r="C181" s="25" t="s">
        <v>7030</v>
      </c>
      <c r="D181" s="26">
        <v>2500</v>
      </c>
      <c r="E181" s="26">
        <v>671</v>
      </c>
      <c r="F181" s="24" t="s">
        <v>8220</v>
      </c>
      <c r="G181" s="24" t="s">
        <v>8228</v>
      </c>
      <c r="H181" s="24" t="s">
        <v>8250</v>
      </c>
      <c r="I181" s="24">
        <v>1427306470</v>
      </c>
      <c r="J181" s="24">
        <v>1424718070</v>
      </c>
      <c r="K181" s="24" t="b">
        <v>0</v>
      </c>
      <c r="L181" s="24">
        <v>13</v>
      </c>
      <c r="M181" s="24" t="b">
        <v>0</v>
      </c>
      <c r="N181" s="24" t="s">
        <v>8269</v>
      </c>
      <c r="O181" s="24">
        <v>27</v>
      </c>
      <c r="P181" s="24">
        <v>51.62</v>
      </c>
      <c r="Q181" s="27" t="s">
        <v>8315</v>
      </c>
      <c r="R181" s="24" t="s">
        <v>8316</v>
      </c>
      <c r="S181" s="28">
        <v>42058.792476851857</v>
      </c>
      <c r="T181" s="28">
        <v>42088.750810185185</v>
      </c>
    </row>
    <row r="182" spans="1:20" ht="45">
      <c r="A182" s="24">
        <v>2961</v>
      </c>
      <c r="B182" s="25" t="s">
        <v>2961</v>
      </c>
      <c r="C182" s="25" t="s">
        <v>7071</v>
      </c>
      <c r="D182" s="26">
        <v>5000</v>
      </c>
      <c r="E182" s="26">
        <v>5481</v>
      </c>
      <c r="F182" s="24" t="s">
        <v>8218</v>
      </c>
      <c r="G182" s="24" t="s">
        <v>8223</v>
      </c>
      <c r="H182" s="24" t="s">
        <v>8245</v>
      </c>
      <c r="I182" s="24">
        <v>1427342400</v>
      </c>
      <c r="J182" s="24">
        <v>1424927159</v>
      </c>
      <c r="K182" s="24" t="b">
        <v>0</v>
      </c>
      <c r="L182" s="24">
        <v>108</v>
      </c>
      <c r="M182" s="24" t="b">
        <v>1</v>
      </c>
      <c r="N182" s="24" t="s">
        <v>8269</v>
      </c>
      <c r="O182" s="24">
        <v>110</v>
      </c>
      <c r="P182" s="24">
        <v>50.75</v>
      </c>
      <c r="Q182" s="27" t="s">
        <v>8315</v>
      </c>
      <c r="R182" s="24" t="s">
        <v>8316</v>
      </c>
      <c r="S182" s="28">
        <v>42061.212488425925</v>
      </c>
      <c r="T182" s="28">
        <v>42089.166666666672</v>
      </c>
    </row>
    <row r="183" spans="1:20" ht="45">
      <c r="A183" s="24">
        <v>2962</v>
      </c>
      <c r="B183" s="25" t="s">
        <v>2962</v>
      </c>
      <c r="C183" s="25" t="s">
        <v>7072</v>
      </c>
      <c r="D183" s="26">
        <v>1000</v>
      </c>
      <c r="E183" s="26">
        <v>1218</v>
      </c>
      <c r="F183" s="24" t="s">
        <v>8218</v>
      </c>
      <c r="G183" s="24" t="s">
        <v>8223</v>
      </c>
      <c r="H183" s="24" t="s">
        <v>8245</v>
      </c>
      <c r="I183" s="24">
        <v>1425193140</v>
      </c>
      <c r="J183" s="24">
        <v>1422769906</v>
      </c>
      <c r="K183" s="24" t="b">
        <v>0</v>
      </c>
      <c r="L183" s="24">
        <v>20</v>
      </c>
      <c r="M183" s="24" t="b">
        <v>1</v>
      </c>
      <c r="N183" s="24" t="s">
        <v>8269</v>
      </c>
      <c r="O183" s="24">
        <v>122</v>
      </c>
      <c r="P183" s="24">
        <v>60.9</v>
      </c>
      <c r="Q183" s="27" t="s">
        <v>8315</v>
      </c>
      <c r="R183" s="24" t="s">
        <v>8316</v>
      </c>
      <c r="S183" s="28">
        <v>42036.24428240741</v>
      </c>
      <c r="T183" s="28">
        <v>42064.290972222225</v>
      </c>
    </row>
    <row r="184" spans="1:20" ht="45">
      <c r="A184" s="24">
        <v>2963</v>
      </c>
      <c r="B184" s="25" t="s">
        <v>2963</v>
      </c>
      <c r="C184" s="25" t="s">
        <v>7073</v>
      </c>
      <c r="D184" s="26">
        <v>10000</v>
      </c>
      <c r="E184" s="26">
        <v>10685</v>
      </c>
      <c r="F184" s="24" t="s">
        <v>8218</v>
      </c>
      <c r="G184" s="24" t="s">
        <v>8223</v>
      </c>
      <c r="H184" s="24" t="s">
        <v>8245</v>
      </c>
      <c r="I184" s="24">
        <v>1435835824</v>
      </c>
      <c r="J184" s="24">
        <v>1433243824</v>
      </c>
      <c r="K184" s="24" t="b">
        <v>0</v>
      </c>
      <c r="L184" s="24">
        <v>98</v>
      </c>
      <c r="M184" s="24" t="b">
        <v>1</v>
      </c>
      <c r="N184" s="24" t="s">
        <v>8269</v>
      </c>
      <c r="O184" s="24">
        <v>107</v>
      </c>
      <c r="P184" s="24">
        <v>109.03</v>
      </c>
      <c r="Q184" s="27" t="s">
        <v>8315</v>
      </c>
      <c r="R184" s="24" t="s">
        <v>8316</v>
      </c>
      <c r="S184" s="28">
        <v>42157.470185185186</v>
      </c>
      <c r="T184" s="28">
        <v>42187.470185185186</v>
      </c>
    </row>
    <row r="185" spans="1:20" ht="30">
      <c r="A185" s="24">
        <v>2964</v>
      </c>
      <c r="B185" s="25" t="s">
        <v>2964</v>
      </c>
      <c r="C185" s="25" t="s">
        <v>7074</v>
      </c>
      <c r="D185" s="26">
        <v>5000</v>
      </c>
      <c r="E185" s="26">
        <v>5035.6899999999996</v>
      </c>
      <c r="F185" s="24" t="s">
        <v>8218</v>
      </c>
      <c r="G185" s="24" t="s">
        <v>8223</v>
      </c>
      <c r="H185" s="24" t="s">
        <v>8245</v>
      </c>
      <c r="I185" s="24">
        <v>1407360720</v>
      </c>
      <c r="J185" s="24">
        <v>1404769819</v>
      </c>
      <c r="K185" s="24" t="b">
        <v>0</v>
      </c>
      <c r="L185" s="24">
        <v>196</v>
      </c>
      <c r="M185" s="24" t="b">
        <v>1</v>
      </c>
      <c r="N185" s="24" t="s">
        <v>8269</v>
      </c>
      <c r="O185" s="24">
        <v>101</v>
      </c>
      <c r="P185" s="24">
        <v>25.69</v>
      </c>
      <c r="Q185" s="27" t="s">
        <v>8315</v>
      </c>
      <c r="R185" s="24" t="s">
        <v>8316</v>
      </c>
      <c r="S185" s="28">
        <v>41827.909942129627</v>
      </c>
      <c r="T185" s="28">
        <v>41857.897222222222</v>
      </c>
    </row>
    <row r="186" spans="1:20" ht="45">
      <c r="A186" s="24">
        <v>2965</v>
      </c>
      <c r="B186" s="25" t="s">
        <v>2965</v>
      </c>
      <c r="C186" s="25" t="s">
        <v>7075</v>
      </c>
      <c r="D186" s="26">
        <v>1500</v>
      </c>
      <c r="E186" s="26">
        <v>1635</v>
      </c>
      <c r="F186" s="24" t="s">
        <v>8218</v>
      </c>
      <c r="G186" s="24" t="s">
        <v>8223</v>
      </c>
      <c r="H186" s="24" t="s">
        <v>8245</v>
      </c>
      <c r="I186" s="24">
        <v>1436290233</v>
      </c>
      <c r="J186" s="24">
        <v>1433698233</v>
      </c>
      <c r="K186" s="24" t="b">
        <v>0</v>
      </c>
      <c r="L186" s="24">
        <v>39</v>
      </c>
      <c r="M186" s="24" t="b">
        <v>1</v>
      </c>
      <c r="N186" s="24" t="s">
        <v>8269</v>
      </c>
      <c r="O186" s="24">
        <v>109</v>
      </c>
      <c r="P186" s="24">
        <v>41.92</v>
      </c>
      <c r="Q186" s="27" t="s">
        <v>8315</v>
      </c>
      <c r="R186" s="24" t="s">
        <v>8316</v>
      </c>
      <c r="S186" s="28">
        <v>42162.729548611111</v>
      </c>
      <c r="T186" s="28">
        <v>42192.729548611111</v>
      </c>
    </row>
    <row r="187" spans="1:20" ht="30">
      <c r="A187" s="24">
        <v>2966</v>
      </c>
      <c r="B187" s="25" t="s">
        <v>2966</v>
      </c>
      <c r="C187" s="25" t="s">
        <v>7076</v>
      </c>
      <c r="D187" s="26">
        <v>10000</v>
      </c>
      <c r="E187" s="26">
        <v>11363</v>
      </c>
      <c r="F187" s="24" t="s">
        <v>8218</v>
      </c>
      <c r="G187" s="24" t="s">
        <v>8223</v>
      </c>
      <c r="H187" s="24" t="s">
        <v>8245</v>
      </c>
      <c r="I187" s="24">
        <v>1442425412</v>
      </c>
      <c r="J187" s="24">
        <v>1439833412</v>
      </c>
      <c r="K187" s="24" t="b">
        <v>0</v>
      </c>
      <c r="L187" s="24">
        <v>128</v>
      </c>
      <c r="M187" s="24" t="b">
        <v>1</v>
      </c>
      <c r="N187" s="24" t="s">
        <v>8269</v>
      </c>
      <c r="O187" s="24">
        <v>114</v>
      </c>
      <c r="P187" s="24">
        <v>88.77</v>
      </c>
      <c r="Q187" s="27" t="s">
        <v>8315</v>
      </c>
      <c r="R187" s="24" t="s">
        <v>8316</v>
      </c>
      <c r="S187" s="28">
        <v>42233.738564814819</v>
      </c>
      <c r="T187" s="28">
        <v>42263.738564814819</v>
      </c>
    </row>
    <row r="188" spans="1:20" ht="30">
      <c r="A188" s="24">
        <v>2967</v>
      </c>
      <c r="B188" s="25" t="s">
        <v>2967</v>
      </c>
      <c r="C188" s="25" t="s">
        <v>7077</v>
      </c>
      <c r="D188" s="26">
        <v>5000</v>
      </c>
      <c r="E188" s="26">
        <v>5696</v>
      </c>
      <c r="F188" s="24" t="s">
        <v>8218</v>
      </c>
      <c r="G188" s="24" t="s">
        <v>8223</v>
      </c>
      <c r="H188" s="24" t="s">
        <v>8245</v>
      </c>
      <c r="I188" s="24">
        <v>1425872692</v>
      </c>
      <c r="J188" s="24">
        <v>1423284292</v>
      </c>
      <c r="K188" s="24" t="b">
        <v>0</v>
      </c>
      <c r="L188" s="24">
        <v>71</v>
      </c>
      <c r="M188" s="24" t="b">
        <v>1</v>
      </c>
      <c r="N188" s="24" t="s">
        <v>8269</v>
      </c>
      <c r="O188" s="24">
        <v>114</v>
      </c>
      <c r="P188" s="24">
        <v>80.23</v>
      </c>
      <c r="Q188" s="27" t="s">
        <v>8315</v>
      </c>
      <c r="R188" s="24" t="s">
        <v>8316</v>
      </c>
      <c r="S188" s="28">
        <v>42042.197824074072</v>
      </c>
      <c r="T188" s="28">
        <v>42072.156157407408</v>
      </c>
    </row>
    <row r="189" spans="1:20" ht="30">
      <c r="A189" s="24">
        <v>2968</v>
      </c>
      <c r="B189" s="25" t="s">
        <v>2968</v>
      </c>
      <c r="C189" s="25" t="s">
        <v>7078</v>
      </c>
      <c r="D189" s="26">
        <v>3500</v>
      </c>
      <c r="E189" s="26">
        <v>3710</v>
      </c>
      <c r="F189" s="24" t="s">
        <v>8218</v>
      </c>
      <c r="G189" s="24" t="s">
        <v>8223</v>
      </c>
      <c r="H189" s="24" t="s">
        <v>8245</v>
      </c>
      <c r="I189" s="24">
        <v>1471406340</v>
      </c>
      <c r="J189" s="24">
        <v>1470227660</v>
      </c>
      <c r="K189" s="24" t="b">
        <v>0</v>
      </c>
      <c r="L189" s="24">
        <v>47</v>
      </c>
      <c r="M189" s="24" t="b">
        <v>1</v>
      </c>
      <c r="N189" s="24" t="s">
        <v>8269</v>
      </c>
      <c r="O189" s="24">
        <v>106</v>
      </c>
      <c r="P189" s="24">
        <v>78.94</v>
      </c>
      <c r="Q189" s="27" t="s">
        <v>8315</v>
      </c>
      <c r="R189" s="24" t="s">
        <v>8316</v>
      </c>
      <c r="S189" s="28">
        <v>42585.523842592593</v>
      </c>
      <c r="T189" s="28">
        <v>42599.165972222225</v>
      </c>
    </row>
    <row r="190" spans="1:20" ht="30">
      <c r="A190" s="24">
        <v>2969</v>
      </c>
      <c r="B190" s="25" t="s">
        <v>2969</v>
      </c>
      <c r="C190" s="25" t="s">
        <v>7079</v>
      </c>
      <c r="D190" s="26">
        <v>1000</v>
      </c>
      <c r="E190" s="26">
        <v>1625</v>
      </c>
      <c r="F190" s="24" t="s">
        <v>8218</v>
      </c>
      <c r="G190" s="24" t="s">
        <v>8228</v>
      </c>
      <c r="H190" s="24" t="s">
        <v>8250</v>
      </c>
      <c r="I190" s="24">
        <v>1430693460</v>
      </c>
      <c r="J190" s="24">
        <v>1428087153</v>
      </c>
      <c r="K190" s="24" t="b">
        <v>0</v>
      </c>
      <c r="L190" s="24">
        <v>17</v>
      </c>
      <c r="M190" s="24" t="b">
        <v>1</v>
      </c>
      <c r="N190" s="24" t="s">
        <v>8269</v>
      </c>
      <c r="O190" s="24">
        <v>163</v>
      </c>
      <c r="P190" s="24">
        <v>95.59</v>
      </c>
      <c r="Q190" s="27" t="s">
        <v>8315</v>
      </c>
      <c r="R190" s="24" t="s">
        <v>8316</v>
      </c>
      <c r="S190" s="28">
        <v>42097.786493055552</v>
      </c>
      <c r="T190" s="28">
        <v>42127.952083333337</v>
      </c>
    </row>
    <row r="191" spans="1:20" ht="30">
      <c r="A191" s="24">
        <v>2970</v>
      </c>
      <c r="B191" s="25" t="s">
        <v>2970</v>
      </c>
      <c r="C191" s="25" t="s">
        <v>7080</v>
      </c>
      <c r="D191" s="26">
        <v>6000</v>
      </c>
      <c r="E191" s="26">
        <v>6360</v>
      </c>
      <c r="F191" s="24" t="s">
        <v>8218</v>
      </c>
      <c r="G191" s="24" t="s">
        <v>8223</v>
      </c>
      <c r="H191" s="24" t="s">
        <v>8245</v>
      </c>
      <c r="I191" s="24">
        <v>1405699451</v>
      </c>
      <c r="J191" s="24">
        <v>1403107451</v>
      </c>
      <c r="K191" s="24" t="b">
        <v>0</v>
      </c>
      <c r="L191" s="24">
        <v>91</v>
      </c>
      <c r="M191" s="24" t="b">
        <v>1</v>
      </c>
      <c r="N191" s="24" t="s">
        <v>8269</v>
      </c>
      <c r="O191" s="24">
        <v>106</v>
      </c>
      <c r="P191" s="24">
        <v>69.89</v>
      </c>
      <c r="Q191" s="27" t="s">
        <v>8315</v>
      </c>
      <c r="R191" s="24" t="s">
        <v>8316</v>
      </c>
      <c r="S191" s="28">
        <v>41808.669571759259</v>
      </c>
      <c r="T191" s="28">
        <v>41838.669571759259</v>
      </c>
    </row>
    <row r="192" spans="1:20" ht="45">
      <c r="A192" s="24">
        <v>2971</v>
      </c>
      <c r="B192" s="25" t="s">
        <v>2971</v>
      </c>
      <c r="C192" s="25" t="s">
        <v>7081</v>
      </c>
      <c r="D192" s="26">
        <v>3200</v>
      </c>
      <c r="E192" s="26">
        <v>3205</v>
      </c>
      <c r="F192" s="24" t="s">
        <v>8218</v>
      </c>
      <c r="G192" s="24" t="s">
        <v>8223</v>
      </c>
      <c r="H192" s="24" t="s">
        <v>8245</v>
      </c>
      <c r="I192" s="24">
        <v>1409500078</v>
      </c>
      <c r="J192" s="24">
        <v>1406908078</v>
      </c>
      <c r="K192" s="24" t="b">
        <v>0</v>
      </c>
      <c r="L192" s="24">
        <v>43</v>
      </c>
      <c r="M192" s="24" t="b">
        <v>1</v>
      </c>
      <c r="N192" s="24" t="s">
        <v>8269</v>
      </c>
      <c r="O192" s="24">
        <v>100</v>
      </c>
      <c r="P192" s="24">
        <v>74.53</v>
      </c>
      <c r="Q192" s="27" t="s">
        <v>8315</v>
      </c>
      <c r="R192" s="24" t="s">
        <v>8316</v>
      </c>
      <c r="S192" s="28">
        <v>41852.658310185187</v>
      </c>
      <c r="T192" s="28">
        <v>41882.658310185187</v>
      </c>
    </row>
    <row r="193" spans="1:20" ht="30">
      <c r="A193" s="24">
        <v>2972</v>
      </c>
      <c r="B193" s="25" t="s">
        <v>2972</v>
      </c>
      <c r="C193" s="25" t="s">
        <v>7082</v>
      </c>
      <c r="D193" s="26">
        <v>2000</v>
      </c>
      <c r="E193" s="26">
        <v>2107</v>
      </c>
      <c r="F193" s="24" t="s">
        <v>8218</v>
      </c>
      <c r="G193" s="24" t="s">
        <v>8223</v>
      </c>
      <c r="H193" s="24" t="s">
        <v>8245</v>
      </c>
      <c r="I193" s="24">
        <v>1480899600</v>
      </c>
      <c r="J193" s="24">
        <v>1479609520</v>
      </c>
      <c r="K193" s="24" t="b">
        <v>0</v>
      </c>
      <c r="L193" s="24">
        <v>17</v>
      </c>
      <c r="M193" s="24" t="b">
        <v>1</v>
      </c>
      <c r="N193" s="24" t="s">
        <v>8269</v>
      </c>
      <c r="O193" s="24">
        <v>105</v>
      </c>
      <c r="P193" s="24">
        <v>123.94</v>
      </c>
      <c r="Q193" s="27" t="s">
        <v>8315</v>
      </c>
      <c r="R193" s="24" t="s">
        <v>8316</v>
      </c>
      <c r="S193" s="28">
        <v>42694.110185185185</v>
      </c>
      <c r="T193" s="28">
        <v>42709.041666666672</v>
      </c>
    </row>
    <row r="194" spans="1:20" ht="45">
      <c r="A194" s="24">
        <v>2973</v>
      </c>
      <c r="B194" s="25" t="s">
        <v>2973</v>
      </c>
      <c r="C194" s="25" t="s">
        <v>7083</v>
      </c>
      <c r="D194" s="26">
        <v>5000</v>
      </c>
      <c r="E194" s="26">
        <v>8740</v>
      </c>
      <c r="F194" s="24" t="s">
        <v>8218</v>
      </c>
      <c r="G194" s="24" t="s">
        <v>8223</v>
      </c>
      <c r="H194" s="24" t="s">
        <v>8245</v>
      </c>
      <c r="I194" s="24">
        <v>1451620800</v>
      </c>
      <c r="J194" s="24">
        <v>1449171508</v>
      </c>
      <c r="K194" s="24" t="b">
        <v>0</v>
      </c>
      <c r="L194" s="24">
        <v>33</v>
      </c>
      <c r="M194" s="24" t="b">
        <v>1</v>
      </c>
      <c r="N194" s="24" t="s">
        <v>8269</v>
      </c>
      <c r="O194" s="24">
        <v>175</v>
      </c>
      <c r="P194" s="24">
        <v>264.85000000000002</v>
      </c>
      <c r="Q194" s="27" t="s">
        <v>8315</v>
      </c>
      <c r="R194" s="24" t="s">
        <v>8316</v>
      </c>
      <c r="S194" s="28">
        <v>42341.818379629629</v>
      </c>
      <c r="T194" s="28">
        <v>42370.166666666672</v>
      </c>
    </row>
    <row r="195" spans="1:20" ht="45">
      <c r="A195" s="24">
        <v>2974</v>
      </c>
      <c r="B195" s="25" t="s">
        <v>2974</v>
      </c>
      <c r="C195" s="25" t="s">
        <v>7084</v>
      </c>
      <c r="D195" s="26">
        <v>5000</v>
      </c>
      <c r="E195" s="26">
        <v>5100</v>
      </c>
      <c r="F195" s="24" t="s">
        <v>8218</v>
      </c>
      <c r="G195" s="24" t="s">
        <v>8223</v>
      </c>
      <c r="H195" s="24" t="s">
        <v>8245</v>
      </c>
      <c r="I195" s="24">
        <v>1411695300</v>
      </c>
      <c r="J195" s="24">
        <v>1409275671</v>
      </c>
      <c r="K195" s="24" t="b">
        <v>0</v>
      </c>
      <c r="L195" s="24">
        <v>87</v>
      </c>
      <c r="M195" s="24" t="b">
        <v>1</v>
      </c>
      <c r="N195" s="24" t="s">
        <v>8269</v>
      </c>
      <c r="O195" s="24">
        <v>102</v>
      </c>
      <c r="P195" s="24">
        <v>58.62</v>
      </c>
      <c r="Q195" s="27" t="s">
        <v>8315</v>
      </c>
      <c r="R195" s="24" t="s">
        <v>8316</v>
      </c>
      <c r="S195" s="28">
        <v>41880.061006944445</v>
      </c>
      <c r="T195" s="28">
        <v>41908.065972222219</v>
      </c>
    </row>
    <row r="196" spans="1:20" ht="45">
      <c r="A196" s="24">
        <v>2975</v>
      </c>
      <c r="B196" s="25" t="s">
        <v>2975</v>
      </c>
      <c r="C196" s="25" t="s">
        <v>7085</v>
      </c>
      <c r="D196" s="26">
        <v>8000</v>
      </c>
      <c r="E196" s="26">
        <v>8010</v>
      </c>
      <c r="F196" s="24" t="s">
        <v>8218</v>
      </c>
      <c r="G196" s="24" t="s">
        <v>8223</v>
      </c>
      <c r="H196" s="24" t="s">
        <v>8245</v>
      </c>
      <c r="I196" s="24">
        <v>1417057200</v>
      </c>
      <c r="J196" s="24">
        <v>1414599886</v>
      </c>
      <c r="K196" s="24" t="b">
        <v>0</v>
      </c>
      <c r="L196" s="24">
        <v>113</v>
      </c>
      <c r="M196" s="24" t="b">
        <v>1</v>
      </c>
      <c r="N196" s="24" t="s">
        <v>8269</v>
      </c>
      <c r="O196" s="24">
        <v>100</v>
      </c>
      <c r="P196" s="24">
        <v>70.88</v>
      </c>
      <c r="Q196" s="27" t="s">
        <v>8315</v>
      </c>
      <c r="R196" s="24" t="s">
        <v>8316</v>
      </c>
      <c r="S196" s="28">
        <v>41941.683865740742</v>
      </c>
      <c r="T196" s="28">
        <v>41970.125</v>
      </c>
    </row>
    <row r="197" spans="1:20" ht="30">
      <c r="A197" s="24">
        <v>2976</v>
      </c>
      <c r="B197" s="25" t="s">
        <v>2976</v>
      </c>
      <c r="C197" s="25" t="s">
        <v>7086</v>
      </c>
      <c r="D197" s="26">
        <v>70</v>
      </c>
      <c r="E197" s="26">
        <v>120</v>
      </c>
      <c r="F197" s="24" t="s">
        <v>8218</v>
      </c>
      <c r="G197" s="24" t="s">
        <v>8224</v>
      </c>
      <c r="H197" s="24" t="s">
        <v>8246</v>
      </c>
      <c r="I197" s="24">
        <v>1457870400</v>
      </c>
      <c r="J197" s="24">
        <v>1456421530</v>
      </c>
      <c r="K197" s="24" t="b">
        <v>0</v>
      </c>
      <c r="L197" s="24">
        <v>14</v>
      </c>
      <c r="M197" s="24" t="b">
        <v>1</v>
      </c>
      <c r="N197" s="24" t="s">
        <v>8269</v>
      </c>
      <c r="O197" s="24">
        <v>171</v>
      </c>
      <c r="P197" s="24">
        <v>8.57</v>
      </c>
      <c r="Q197" s="27" t="s">
        <v>8315</v>
      </c>
      <c r="R197" s="24" t="s">
        <v>8316</v>
      </c>
      <c r="S197" s="28">
        <v>42425.730671296296</v>
      </c>
      <c r="T197" s="28">
        <v>42442.5</v>
      </c>
    </row>
    <row r="198" spans="1:20" ht="45">
      <c r="A198" s="24">
        <v>2977</v>
      </c>
      <c r="B198" s="25" t="s">
        <v>2977</v>
      </c>
      <c r="C198" s="25" t="s">
        <v>7087</v>
      </c>
      <c r="D198" s="26">
        <v>3000</v>
      </c>
      <c r="E198" s="26">
        <v>3407</v>
      </c>
      <c r="F198" s="24" t="s">
        <v>8218</v>
      </c>
      <c r="G198" s="24" t="s">
        <v>8223</v>
      </c>
      <c r="H198" s="24" t="s">
        <v>8245</v>
      </c>
      <c r="I198" s="24">
        <v>1427076840</v>
      </c>
      <c r="J198" s="24">
        <v>1421960934</v>
      </c>
      <c r="K198" s="24" t="b">
        <v>0</v>
      </c>
      <c r="L198" s="24">
        <v>30</v>
      </c>
      <c r="M198" s="24" t="b">
        <v>1</v>
      </c>
      <c r="N198" s="24" t="s">
        <v>8269</v>
      </c>
      <c r="O198" s="24">
        <v>114</v>
      </c>
      <c r="P198" s="24">
        <v>113.57</v>
      </c>
      <c r="Q198" s="27" t="s">
        <v>8315</v>
      </c>
      <c r="R198" s="24" t="s">
        <v>8316</v>
      </c>
      <c r="S198" s="28">
        <v>42026.88118055556</v>
      </c>
      <c r="T198" s="28">
        <v>42086.093055555553</v>
      </c>
    </row>
    <row r="199" spans="1:20" ht="45">
      <c r="A199" s="24">
        <v>2978</v>
      </c>
      <c r="B199" s="25" t="s">
        <v>2978</v>
      </c>
      <c r="C199" s="25" t="s">
        <v>7088</v>
      </c>
      <c r="D199" s="26">
        <v>750</v>
      </c>
      <c r="E199" s="26">
        <v>971</v>
      </c>
      <c r="F199" s="24" t="s">
        <v>8218</v>
      </c>
      <c r="G199" s="24" t="s">
        <v>8223</v>
      </c>
      <c r="H199" s="24" t="s">
        <v>8245</v>
      </c>
      <c r="I199" s="24">
        <v>1413784740</v>
      </c>
      <c r="J199" s="24">
        <v>1412954547</v>
      </c>
      <c r="K199" s="24" t="b">
        <v>0</v>
      </c>
      <c r="L199" s="24">
        <v>16</v>
      </c>
      <c r="M199" s="24" t="b">
        <v>1</v>
      </c>
      <c r="N199" s="24" t="s">
        <v>8269</v>
      </c>
      <c r="O199" s="24">
        <v>129</v>
      </c>
      <c r="P199" s="24">
        <v>60.69</v>
      </c>
      <c r="Q199" s="27" t="s">
        <v>8315</v>
      </c>
      <c r="R199" s="24" t="s">
        <v>8316</v>
      </c>
      <c r="S199" s="28">
        <v>41922.640590277777</v>
      </c>
      <c r="T199" s="28">
        <v>41932.249305555553</v>
      </c>
    </row>
    <row r="200" spans="1:20" ht="30">
      <c r="A200" s="24">
        <v>2979</v>
      </c>
      <c r="B200" s="25" t="s">
        <v>2979</v>
      </c>
      <c r="C200" s="25" t="s">
        <v>7089</v>
      </c>
      <c r="D200" s="26">
        <v>5000</v>
      </c>
      <c r="E200" s="26">
        <v>5070</v>
      </c>
      <c r="F200" s="24" t="s">
        <v>8218</v>
      </c>
      <c r="G200" s="24" t="s">
        <v>8223</v>
      </c>
      <c r="H200" s="24" t="s">
        <v>8245</v>
      </c>
      <c r="I200" s="24">
        <v>1420524000</v>
      </c>
      <c r="J200" s="24">
        <v>1419104823</v>
      </c>
      <c r="K200" s="24" t="b">
        <v>0</v>
      </c>
      <c r="L200" s="24">
        <v>46</v>
      </c>
      <c r="M200" s="24" t="b">
        <v>1</v>
      </c>
      <c r="N200" s="24" t="s">
        <v>8269</v>
      </c>
      <c r="O200" s="24">
        <v>101</v>
      </c>
      <c r="P200" s="24">
        <v>110.22</v>
      </c>
      <c r="Q200" s="27" t="s">
        <v>8315</v>
      </c>
      <c r="R200" s="24" t="s">
        <v>8316</v>
      </c>
      <c r="S200" s="28">
        <v>41993.824340277773</v>
      </c>
      <c r="T200" s="28">
        <v>42010.25</v>
      </c>
    </row>
    <row r="201" spans="1:20" ht="30">
      <c r="A201" s="24">
        <v>2980</v>
      </c>
      <c r="B201" s="25" t="s">
        <v>2980</v>
      </c>
      <c r="C201" s="25" t="s">
        <v>7090</v>
      </c>
      <c r="D201" s="26">
        <v>3000</v>
      </c>
      <c r="E201" s="26">
        <v>3275</v>
      </c>
      <c r="F201" s="24" t="s">
        <v>8218</v>
      </c>
      <c r="G201" s="24" t="s">
        <v>8223</v>
      </c>
      <c r="H201" s="24" t="s">
        <v>8245</v>
      </c>
      <c r="I201" s="24">
        <v>1440381600</v>
      </c>
      <c r="J201" s="24">
        <v>1438639130</v>
      </c>
      <c r="K201" s="24" t="b">
        <v>0</v>
      </c>
      <c r="L201" s="24">
        <v>24</v>
      </c>
      <c r="M201" s="24" t="b">
        <v>1</v>
      </c>
      <c r="N201" s="24" t="s">
        <v>8269</v>
      </c>
      <c r="O201" s="24">
        <v>109</v>
      </c>
      <c r="P201" s="24">
        <v>136.46</v>
      </c>
      <c r="Q201" s="27" t="s">
        <v>8315</v>
      </c>
      <c r="R201" s="24" t="s">
        <v>8316</v>
      </c>
      <c r="S201" s="28">
        <v>42219.915856481486</v>
      </c>
      <c r="T201" s="28">
        <v>42240.083333333328</v>
      </c>
    </row>
    <row r="202" spans="1:20" ht="30">
      <c r="A202" s="24">
        <v>3128</v>
      </c>
      <c r="B202" s="25" t="s">
        <v>3128</v>
      </c>
      <c r="C202" s="25" t="s">
        <v>7238</v>
      </c>
      <c r="D202" s="26">
        <v>15000</v>
      </c>
      <c r="E202" s="26">
        <v>16291</v>
      </c>
      <c r="F202" s="24" t="s">
        <v>8221</v>
      </c>
      <c r="G202" s="24" t="s">
        <v>8223</v>
      </c>
      <c r="H202" s="24" t="s">
        <v>8245</v>
      </c>
      <c r="I202" s="24">
        <v>1489690141</v>
      </c>
      <c r="J202" s="24">
        <v>1487101741</v>
      </c>
      <c r="K202" s="24" t="b">
        <v>0</v>
      </c>
      <c r="L202" s="24">
        <v>117</v>
      </c>
      <c r="M202" s="24" t="b">
        <v>0</v>
      </c>
      <c r="N202" s="24" t="s">
        <v>8269</v>
      </c>
      <c r="O202" s="24">
        <v>109</v>
      </c>
      <c r="P202" s="24">
        <v>139.24</v>
      </c>
      <c r="Q202" s="27" t="s">
        <v>8315</v>
      </c>
      <c r="R202" s="24" t="s">
        <v>8316</v>
      </c>
      <c r="S202" s="28">
        <v>42780.825706018513</v>
      </c>
      <c r="T202" s="28">
        <v>42810.784039351856</v>
      </c>
    </row>
    <row r="203" spans="1:20" ht="45">
      <c r="A203" s="24">
        <v>3129</v>
      </c>
      <c r="B203" s="25" t="s">
        <v>3129</v>
      </c>
      <c r="C203" s="25" t="s">
        <v>7239</v>
      </c>
      <c r="D203" s="26">
        <v>1250</v>
      </c>
      <c r="E203" s="26">
        <v>10</v>
      </c>
      <c r="F203" s="24" t="s">
        <v>8221</v>
      </c>
      <c r="G203" s="24" t="s">
        <v>8223</v>
      </c>
      <c r="H203" s="24" t="s">
        <v>8245</v>
      </c>
      <c r="I203" s="24">
        <v>1492542819</v>
      </c>
      <c r="J203" s="24">
        <v>1489090419</v>
      </c>
      <c r="K203" s="24" t="b">
        <v>0</v>
      </c>
      <c r="L203" s="24">
        <v>1</v>
      </c>
      <c r="M203" s="24" t="b">
        <v>0</v>
      </c>
      <c r="N203" s="24" t="s">
        <v>8269</v>
      </c>
      <c r="O203" s="24">
        <v>1</v>
      </c>
      <c r="P203" s="24">
        <v>10</v>
      </c>
      <c r="Q203" s="27" t="s">
        <v>8315</v>
      </c>
      <c r="R203" s="24" t="s">
        <v>8316</v>
      </c>
      <c r="S203" s="28">
        <v>42803.842812499999</v>
      </c>
      <c r="T203" s="28">
        <v>42843.801145833335</v>
      </c>
    </row>
    <row r="204" spans="1:20" ht="30">
      <c r="A204" s="24">
        <v>3130</v>
      </c>
      <c r="B204" s="25" t="s">
        <v>3130</v>
      </c>
      <c r="C204" s="25" t="s">
        <v>7240</v>
      </c>
      <c r="D204" s="26">
        <v>10000</v>
      </c>
      <c r="E204" s="26">
        <v>375</v>
      </c>
      <c r="F204" s="24" t="s">
        <v>8221</v>
      </c>
      <c r="G204" s="24" t="s">
        <v>8223</v>
      </c>
      <c r="H204" s="24" t="s">
        <v>8245</v>
      </c>
      <c r="I204" s="24">
        <v>1492145940</v>
      </c>
      <c r="J204" s="24">
        <v>1489504916</v>
      </c>
      <c r="K204" s="24" t="b">
        <v>0</v>
      </c>
      <c r="L204" s="24">
        <v>4</v>
      </c>
      <c r="M204" s="24" t="b">
        <v>0</v>
      </c>
      <c r="N204" s="24" t="s">
        <v>8269</v>
      </c>
      <c r="O204" s="24">
        <v>4</v>
      </c>
      <c r="P204" s="24">
        <v>93.75</v>
      </c>
      <c r="Q204" s="27" t="s">
        <v>8315</v>
      </c>
      <c r="R204" s="24" t="s">
        <v>8316</v>
      </c>
      <c r="S204" s="28">
        <v>42808.640231481477</v>
      </c>
      <c r="T204" s="28">
        <v>42839.207638888889</v>
      </c>
    </row>
    <row r="205" spans="1:20">
      <c r="A205" s="24">
        <v>3131</v>
      </c>
      <c r="B205" s="25" t="s">
        <v>3131</v>
      </c>
      <c r="C205" s="25" t="s">
        <v>7241</v>
      </c>
      <c r="D205" s="26">
        <v>4100</v>
      </c>
      <c r="E205" s="26">
        <v>645</v>
      </c>
      <c r="F205" s="24" t="s">
        <v>8221</v>
      </c>
      <c r="G205" s="24" t="s">
        <v>8223</v>
      </c>
      <c r="H205" s="24" t="s">
        <v>8245</v>
      </c>
      <c r="I205" s="24">
        <v>1491656045</v>
      </c>
      <c r="J205" s="24">
        <v>1489067645</v>
      </c>
      <c r="K205" s="24" t="b">
        <v>0</v>
      </c>
      <c r="L205" s="24">
        <v>12</v>
      </c>
      <c r="M205" s="24" t="b">
        <v>0</v>
      </c>
      <c r="N205" s="24" t="s">
        <v>8269</v>
      </c>
      <c r="O205" s="24">
        <v>16</v>
      </c>
      <c r="P205" s="24">
        <v>53.75</v>
      </c>
      <c r="Q205" s="27" t="s">
        <v>8315</v>
      </c>
      <c r="R205" s="24" t="s">
        <v>8316</v>
      </c>
      <c r="S205" s="28">
        <v>42803.579224537039</v>
      </c>
      <c r="T205" s="28">
        <v>42833.537557870368</v>
      </c>
    </row>
    <row r="206" spans="1:20" ht="30">
      <c r="A206" s="24">
        <v>3132</v>
      </c>
      <c r="B206" s="25" t="s">
        <v>3132</v>
      </c>
      <c r="C206" s="25" t="s">
        <v>7242</v>
      </c>
      <c r="D206" s="26">
        <v>30000</v>
      </c>
      <c r="E206" s="26">
        <v>10</v>
      </c>
      <c r="F206" s="24" t="s">
        <v>8221</v>
      </c>
      <c r="G206" s="24" t="s">
        <v>8223</v>
      </c>
      <c r="H206" s="24" t="s">
        <v>8245</v>
      </c>
      <c r="I206" s="24">
        <v>1492759460</v>
      </c>
      <c r="J206" s="24">
        <v>1487579060</v>
      </c>
      <c r="K206" s="24" t="b">
        <v>0</v>
      </c>
      <c r="L206" s="24">
        <v>1</v>
      </c>
      <c r="M206" s="24" t="b">
        <v>0</v>
      </c>
      <c r="N206" s="24" t="s">
        <v>8269</v>
      </c>
      <c r="O206" s="24">
        <v>0</v>
      </c>
      <c r="P206" s="24">
        <v>10</v>
      </c>
      <c r="Q206" s="27" t="s">
        <v>8315</v>
      </c>
      <c r="R206" s="24" t="s">
        <v>8316</v>
      </c>
      <c r="S206" s="28">
        <v>42786.350231481483</v>
      </c>
      <c r="T206" s="28">
        <v>42846.308564814812</v>
      </c>
    </row>
    <row r="207" spans="1:20" ht="30">
      <c r="A207" s="24">
        <v>3133</v>
      </c>
      <c r="B207" s="25" t="s">
        <v>3133</v>
      </c>
      <c r="C207" s="25" t="s">
        <v>7243</v>
      </c>
      <c r="D207" s="26">
        <v>500</v>
      </c>
      <c r="E207" s="26">
        <v>540</v>
      </c>
      <c r="F207" s="24" t="s">
        <v>8221</v>
      </c>
      <c r="G207" s="24" t="s">
        <v>8224</v>
      </c>
      <c r="H207" s="24" t="s">
        <v>8246</v>
      </c>
      <c r="I207" s="24">
        <v>1490358834</v>
      </c>
      <c r="J207" s="24">
        <v>1487770434</v>
      </c>
      <c r="K207" s="24" t="b">
        <v>0</v>
      </c>
      <c r="L207" s="24">
        <v>16</v>
      </c>
      <c r="M207" s="24" t="b">
        <v>0</v>
      </c>
      <c r="N207" s="24" t="s">
        <v>8269</v>
      </c>
      <c r="O207" s="24">
        <v>108</v>
      </c>
      <c r="P207" s="24">
        <v>33.75</v>
      </c>
      <c r="Q207" s="27" t="s">
        <v>8315</v>
      </c>
      <c r="R207" s="24" t="s">
        <v>8316</v>
      </c>
      <c r="S207" s="28">
        <v>42788.565208333333</v>
      </c>
      <c r="T207" s="28">
        <v>42818.523541666669</v>
      </c>
    </row>
    <row r="208" spans="1:20" ht="45">
      <c r="A208" s="24">
        <v>3134</v>
      </c>
      <c r="B208" s="25" t="s">
        <v>3134</v>
      </c>
      <c r="C208" s="25" t="s">
        <v>7244</v>
      </c>
      <c r="D208" s="26">
        <v>1000</v>
      </c>
      <c r="E208" s="26">
        <v>225</v>
      </c>
      <c r="F208" s="24" t="s">
        <v>8221</v>
      </c>
      <c r="G208" s="24" t="s">
        <v>8224</v>
      </c>
      <c r="H208" s="24" t="s">
        <v>8246</v>
      </c>
      <c r="I208" s="24">
        <v>1490631419</v>
      </c>
      <c r="J208" s="24">
        <v>1488820619</v>
      </c>
      <c r="K208" s="24" t="b">
        <v>0</v>
      </c>
      <c r="L208" s="24">
        <v>12</v>
      </c>
      <c r="M208" s="24" t="b">
        <v>0</v>
      </c>
      <c r="N208" s="24" t="s">
        <v>8269</v>
      </c>
      <c r="O208" s="24">
        <v>23</v>
      </c>
      <c r="P208" s="24">
        <v>18.75</v>
      </c>
      <c r="Q208" s="27" t="s">
        <v>8315</v>
      </c>
      <c r="R208" s="24" t="s">
        <v>8316</v>
      </c>
      <c r="S208" s="28">
        <v>42800.720127314817</v>
      </c>
      <c r="T208" s="28">
        <v>42821.678460648152</v>
      </c>
    </row>
    <row r="209" spans="1:20" ht="45">
      <c r="A209" s="24">
        <v>3135</v>
      </c>
      <c r="B209" s="25" t="s">
        <v>3135</v>
      </c>
      <c r="C209" s="25" t="s">
        <v>7245</v>
      </c>
      <c r="D209" s="26">
        <v>777</v>
      </c>
      <c r="E209" s="26">
        <v>162</v>
      </c>
      <c r="F209" s="24" t="s">
        <v>8221</v>
      </c>
      <c r="G209" s="24" t="s">
        <v>8223</v>
      </c>
      <c r="H209" s="24" t="s">
        <v>8245</v>
      </c>
      <c r="I209" s="24">
        <v>1491277121</v>
      </c>
      <c r="J209" s="24">
        <v>1489376321</v>
      </c>
      <c r="K209" s="24" t="b">
        <v>0</v>
      </c>
      <c r="L209" s="24">
        <v>7</v>
      </c>
      <c r="M209" s="24" t="b">
        <v>0</v>
      </c>
      <c r="N209" s="24" t="s">
        <v>8269</v>
      </c>
      <c r="O209" s="24">
        <v>21</v>
      </c>
      <c r="P209" s="24">
        <v>23.14</v>
      </c>
      <c r="Q209" s="27" t="s">
        <v>8315</v>
      </c>
      <c r="R209" s="24" t="s">
        <v>8316</v>
      </c>
      <c r="S209" s="28">
        <v>42807.151863425926</v>
      </c>
      <c r="T209" s="28">
        <v>42829.151863425926</v>
      </c>
    </row>
    <row r="210" spans="1:20" ht="30">
      <c r="A210" s="24">
        <v>3136</v>
      </c>
      <c r="B210" s="25" t="s">
        <v>3136</v>
      </c>
      <c r="C210" s="25" t="s">
        <v>7246</v>
      </c>
      <c r="D210" s="26">
        <v>500</v>
      </c>
      <c r="E210" s="26">
        <v>639</v>
      </c>
      <c r="F210" s="24" t="s">
        <v>8221</v>
      </c>
      <c r="G210" s="24" t="s">
        <v>8224</v>
      </c>
      <c r="H210" s="24" t="s">
        <v>8246</v>
      </c>
      <c r="I210" s="24">
        <v>1491001140</v>
      </c>
      <c r="J210" s="24">
        <v>1487847954</v>
      </c>
      <c r="K210" s="24" t="b">
        <v>0</v>
      </c>
      <c r="L210" s="24">
        <v>22</v>
      </c>
      <c r="M210" s="24" t="b">
        <v>0</v>
      </c>
      <c r="N210" s="24" t="s">
        <v>8269</v>
      </c>
      <c r="O210" s="24">
        <v>128</v>
      </c>
      <c r="P210" s="24">
        <v>29.05</v>
      </c>
      <c r="Q210" s="27" t="s">
        <v>8315</v>
      </c>
      <c r="R210" s="24" t="s">
        <v>8316</v>
      </c>
      <c r="S210" s="28">
        <v>42789.462430555555</v>
      </c>
      <c r="T210" s="28">
        <v>42825.957638888889</v>
      </c>
    </row>
    <row r="211" spans="1:20" ht="30">
      <c r="A211" s="24">
        <v>3137</v>
      </c>
      <c r="B211" s="25" t="s">
        <v>3137</v>
      </c>
      <c r="C211" s="25" t="s">
        <v>7247</v>
      </c>
      <c r="D211" s="26">
        <v>1500</v>
      </c>
      <c r="E211" s="26">
        <v>50</v>
      </c>
      <c r="F211" s="24" t="s">
        <v>8221</v>
      </c>
      <c r="G211" s="24" t="s">
        <v>8223</v>
      </c>
      <c r="H211" s="24" t="s">
        <v>8245</v>
      </c>
      <c r="I211" s="24">
        <v>1493838720</v>
      </c>
      <c r="J211" s="24">
        <v>1489439669</v>
      </c>
      <c r="K211" s="24" t="b">
        <v>0</v>
      </c>
      <c r="L211" s="24">
        <v>1</v>
      </c>
      <c r="M211" s="24" t="b">
        <v>0</v>
      </c>
      <c r="N211" s="24" t="s">
        <v>8269</v>
      </c>
      <c r="O211" s="24">
        <v>3</v>
      </c>
      <c r="P211" s="24">
        <v>50</v>
      </c>
      <c r="Q211" s="27" t="s">
        <v>8315</v>
      </c>
      <c r="R211" s="24" t="s">
        <v>8316</v>
      </c>
      <c r="S211" s="28">
        <v>42807.885057870371</v>
      </c>
      <c r="T211" s="28">
        <v>42858.8</v>
      </c>
    </row>
    <row r="212" spans="1:20" ht="45">
      <c r="A212" s="24">
        <v>3138</v>
      </c>
      <c r="B212" s="25" t="s">
        <v>3138</v>
      </c>
      <c r="C212" s="25" t="s">
        <v>7248</v>
      </c>
      <c r="D212" s="26">
        <v>200</v>
      </c>
      <c r="E212" s="26">
        <v>0</v>
      </c>
      <c r="F212" s="24" t="s">
        <v>8221</v>
      </c>
      <c r="G212" s="24" t="s">
        <v>8224</v>
      </c>
      <c r="H212" s="24" t="s">
        <v>8246</v>
      </c>
      <c r="I212" s="24">
        <v>1491233407</v>
      </c>
      <c r="J212" s="24">
        <v>1489591807</v>
      </c>
      <c r="K212" s="24" t="b">
        <v>0</v>
      </c>
      <c r="L212" s="24">
        <v>0</v>
      </c>
      <c r="M212" s="24" t="b">
        <v>0</v>
      </c>
      <c r="N212" s="24" t="s">
        <v>8269</v>
      </c>
      <c r="O212" s="24">
        <v>0</v>
      </c>
      <c r="P212" s="24">
        <v>0</v>
      </c>
      <c r="Q212" s="27" t="s">
        <v>8315</v>
      </c>
      <c r="R212" s="24" t="s">
        <v>8316</v>
      </c>
      <c r="S212" s="28">
        <v>42809.645914351851</v>
      </c>
      <c r="T212" s="28">
        <v>42828.645914351851</v>
      </c>
    </row>
    <row r="213" spans="1:20" ht="45">
      <c r="A213" s="24">
        <v>3139</v>
      </c>
      <c r="B213" s="25" t="s">
        <v>3139</v>
      </c>
      <c r="C213" s="25" t="s">
        <v>7249</v>
      </c>
      <c r="D213" s="26">
        <v>50000</v>
      </c>
      <c r="E213" s="26">
        <v>2700</v>
      </c>
      <c r="F213" s="24" t="s">
        <v>8221</v>
      </c>
      <c r="G213" s="24" t="s">
        <v>8237</v>
      </c>
      <c r="H213" s="24" t="s">
        <v>8255</v>
      </c>
      <c r="I213" s="24">
        <v>1490416380</v>
      </c>
      <c r="J213" s="24">
        <v>1487485760</v>
      </c>
      <c r="K213" s="24" t="b">
        <v>0</v>
      </c>
      <c r="L213" s="24">
        <v>6</v>
      </c>
      <c r="M213" s="24" t="b">
        <v>0</v>
      </c>
      <c r="N213" s="24" t="s">
        <v>8269</v>
      </c>
      <c r="O213" s="24">
        <v>5</v>
      </c>
      <c r="P213" s="24">
        <v>450</v>
      </c>
      <c r="Q213" s="27" t="s">
        <v>8315</v>
      </c>
      <c r="R213" s="24" t="s">
        <v>8316</v>
      </c>
      <c r="S213" s="28">
        <v>42785.270370370374</v>
      </c>
      <c r="T213" s="28">
        <v>42819.189583333333</v>
      </c>
    </row>
    <row r="214" spans="1:20" ht="45">
      <c r="A214" s="24">
        <v>3140</v>
      </c>
      <c r="B214" s="25" t="s">
        <v>3140</v>
      </c>
      <c r="C214" s="25" t="s">
        <v>7250</v>
      </c>
      <c r="D214" s="26">
        <v>10000</v>
      </c>
      <c r="E214" s="26">
        <v>96</v>
      </c>
      <c r="F214" s="24" t="s">
        <v>8221</v>
      </c>
      <c r="G214" s="24" t="s">
        <v>8229</v>
      </c>
      <c r="H214" s="24" t="s">
        <v>8248</v>
      </c>
      <c r="I214" s="24">
        <v>1491581703</v>
      </c>
      <c r="J214" s="24">
        <v>1488993303</v>
      </c>
      <c r="K214" s="24" t="b">
        <v>0</v>
      </c>
      <c r="L214" s="24">
        <v>4</v>
      </c>
      <c r="M214" s="24" t="b">
        <v>0</v>
      </c>
      <c r="N214" s="24" t="s">
        <v>8269</v>
      </c>
      <c r="O214" s="24">
        <v>1</v>
      </c>
      <c r="P214" s="24">
        <v>24</v>
      </c>
      <c r="Q214" s="27" t="s">
        <v>8315</v>
      </c>
      <c r="R214" s="24" t="s">
        <v>8316</v>
      </c>
      <c r="S214" s="28">
        <v>42802.718784722223</v>
      </c>
      <c r="T214" s="28">
        <v>42832.677118055552</v>
      </c>
    </row>
    <row r="215" spans="1:20" ht="45">
      <c r="A215" s="24">
        <v>3141</v>
      </c>
      <c r="B215" s="25" t="s">
        <v>3141</v>
      </c>
      <c r="C215" s="25" t="s">
        <v>7251</v>
      </c>
      <c r="D215" s="26">
        <v>500</v>
      </c>
      <c r="E215" s="26">
        <v>258</v>
      </c>
      <c r="F215" s="24" t="s">
        <v>8221</v>
      </c>
      <c r="G215" s="24" t="s">
        <v>8232</v>
      </c>
      <c r="H215" s="24" t="s">
        <v>8248</v>
      </c>
      <c r="I215" s="24">
        <v>1492372800</v>
      </c>
      <c r="J215" s="24">
        <v>1488823488</v>
      </c>
      <c r="K215" s="24" t="b">
        <v>0</v>
      </c>
      <c r="L215" s="24">
        <v>8</v>
      </c>
      <c r="M215" s="24" t="b">
        <v>0</v>
      </c>
      <c r="N215" s="24" t="s">
        <v>8269</v>
      </c>
      <c r="O215" s="24">
        <v>52</v>
      </c>
      <c r="P215" s="24">
        <v>32.25</v>
      </c>
      <c r="Q215" s="27" t="s">
        <v>8315</v>
      </c>
      <c r="R215" s="24" t="s">
        <v>8316</v>
      </c>
      <c r="S215" s="28">
        <v>42800.753333333334</v>
      </c>
      <c r="T215" s="28">
        <v>42841.833333333328</v>
      </c>
    </row>
    <row r="216" spans="1:20" ht="30">
      <c r="A216" s="24">
        <v>3142</v>
      </c>
      <c r="B216" s="25" t="s">
        <v>3142</v>
      </c>
      <c r="C216" s="25" t="s">
        <v>7252</v>
      </c>
      <c r="D216" s="26">
        <v>2750</v>
      </c>
      <c r="E216" s="26">
        <v>45</v>
      </c>
      <c r="F216" s="24" t="s">
        <v>8221</v>
      </c>
      <c r="G216" s="24" t="s">
        <v>8224</v>
      </c>
      <c r="H216" s="24" t="s">
        <v>8246</v>
      </c>
      <c r="I216" s="24">
        <v>1489922339</v>
      </c>
      <c r="J216" s="24">
        <v>1487333939</v>
      </c>
      <c r="K216" s="24" t="b">
        <v>0</v>
      </c>
      <c r="L216" s="24">
        <v>3</v>
      </c>
      <c r="M216" s="24" t="b">
        <v>0</v>
      </c>
      <c r="N216" s="24" t="s">
        <v>8269</v>
      </c>
      <c r="O216" s="24">
        <v>2</v>
      </c>
      <c r="P216" s="24">
        <v>15</v>
      </c>
      <c r="Q216" s="27" t="s">
        <v>8315</v>
      </c>
      <c r="R216" s="24" t="s">
        <v>8316</v>
      </c>
      <c r="S216" s="28">
        <v>42783.513182870374</v>
      </c>
      <c r="T216" s="28">
        <v>42813.471516203703</v>
      </c>
    </row>
    <row r="217" spans="1:20" ht="60">
      <c r="A217" s="24">
        <v>3143</v>
      </c>
      <c r="B217" s="25" t="s">
        <v>3143</v>
      </c>
      <c r="C217" s="25" t="s">
        <v>7253</v>
      </c>
      <c r="D217" s="26">
        <v>700</v>
      </c>
      <c r="E217" s="26">
        <v>0</v>
      </c>
      <c r="F217" s="24" t="s">
        <v>8221</v>
      </c>
      <c r="G217" s="24" t="s">
        <v>8224</v>
      </c>
      <c r="H217" s="24" t="s">
        <v>8246</v>
      </c>
      <c r="I217" s="24">
        <v>1491726956</v>
      </c>
      <c r="J217" s="24">
        <v>1489480556</v>
      </c>
      <c r="K217" s="24" t="b">
        <v>0</v>
      </c>
      <c r="L217" s="24">
        <v>0</v>
      </c>
      <c r="M217" s="24" t="b">
        <v>0</v>
      </c>
      <c r="N217" s="24" t="s">
        <v>8269</v>
      </c>
      <c r="O217" s="24">
        <v>0</v>
      </c>
      <c r="P217" s="24">
        <v>0</v>
      </c>
      <c r="Q217" s="27" t="s">
        <v>8315</v>
      </c>
      <c r="R217" s="24" t="s">
        <v>8316</v>
      </c>
      <c r="S217" s="28">
        <v>42808.358287037037</v>
      </c>
      <c r="T217" s="28">
        <v>42834.358287037037</v>
      </c>
    </row>
    <row r="218" spans="1:20" ht="45">
      <c r="A218" s="24">
        <v>3144</v>
      </c>
      <c r="B218" s="25" t="s">
        <v>3144</v>
      </c>
      <c r="C218" s="25" t="s">
        <v>7254</v>
      </c>
      <c r="D218" s="26">
        <v>10000</v>
      </c>
      <c r="E218" s="26">
        <v>7540</v>
      </c>
      <c r="F218" s="24" t="s">
        <v>8221</v>
      </c>
      <c r="G218" s="24" t="s">
        <v>8223</v>
      </c>
      <c r="H218" s="24" t="s">
        <v>8245</v>
      </c>
      <c r="I218" s="24">
        <v>1489903200</v>
      </c>
      <c r="J218" s="24">
        <v>1488459307</v>
      </c>
      <c r="K218" s="24" t="b">
        <v>0</v>
      </c>
      <c r="L218" s="24">
        <v>30</v>
      </c>
      <c r="M218" s="24" t="b">
        <v>0</v>
      </c>
      <c r="N218" s="24" t="s">
        <v>8269</v>
      </c>
      <c r="O218" s="24">
        <v>75</v>
      </c>
      <c r="P218" s="24">
        <v>251.33</v>
      </c>
      <c r="Q218" s="27" t="s">
        <v>8315</v>
      </c>
      <c r="R218" s="24" t="s">
        <v>8316</v>
      </c>
      <c r="S218" s="28">
        <v>42796.538275462968</v>
      </c>
      <c r="T218" s="28">
        <v>42813.25</v>
      </c>
    </row>
    <row r="219" spans="1:20" ht="30">
      <c r="A219" s="24">
        <v>3145</v>
      </c>
      <c r="B219" s="25" t="s">
        <v>3145</v>
      </c>
      <c r="C219" s="25" t="s">
        <v>7255</v>
      </c>
      <c r="D219" s="26">
        <v>25000</v>
      </c>
      <c r="E219" s="26">
        <v>0</v>
      </c>
      <c r="F219" s="24" t="s">
        <v>8221</v>
      </c>
      <c r="G219" s="24" t="s">
        <v>8223</v>
      </c>
      <c r="H219" s="24" t="s">
        <v>8245</v>
      </c>
      <c r="I219" s="24">
        <v>1490659134</v>
      </c>
      <c r="J219" s="24">
        <v>1485478734</v>
      </c>
      <c r="K219" s="24" t="b">
        <v>0</v>
      </c>
      <c r="L219" s="24">
        <v>0</v>
      </c>
      <c r="M219" s="24" t="b">
        <v>0</v>
      </c>
      <c r="N219" s="24" t="s">
        <v>8269</v>
      </c>
      <c r="O219" s="24">
        <v>0</v>
      </c>
      <c r="P219" s="24">
        <v>0</v>
      </c>
      <c r="Q219" s="27" t="s">
        <v>8315</v>
      </c>
      <c r="R219" s="24" t="s">
        <v>8316</v>
      </c>
      <c r="S219" s="28">
        <v>42762.040902777779</v>
      </c>
      <c r="T219" s="28">
        <v>42821.999236111107</v>
      </c>
    </row>
    <row r="220" spans="1:20" ht="30">
      <c r="A220" s="24">
        <v>3146</v>
      </c>
      <c r="B220" s="25" t="s">
        <v>3146</v>
      </c>
      <c r="C220" s="25" t="s">
        <v>7256</v>
      </c>
      <c r="D220" s="26">
        <v>50000</v>
      </c>
      <c r="E220" s="26">
        <v>5250</v>
      </c>
      <c r="F220" s="24" t="s">
        <v>8221</v>
      </c>
      <c r="G220" s="24" t="s">
        <v>8237</v>
      </c>
      <c r="H220" s="24" t="s">
        <v>8255</v>
      </c>
      <c r="I220" s="24">
        <v>1492356166</v>
      </c>
      <c r="J220" s="24">
        <v>1488471766</v>
      </c>
      <c r="K220" s="24" t="b">
        <v>0</v>
      </c>
      <c r="L220" s="24">
        <v>12</v>
      </c>
      <c r="M220" s="24" t="b">
        <v>0</v>
      </c>
      <c r="N220" s="24" t="s">
        <v>8269</v>
      </c>
      <c r="O220" s="24">
        <v>11</v>
      </c>
      <c r="P220" s="24">
        <v>437.5</v>
      </c>
      <c r="Q220" s="27" t="s">
        <v>8315</v>
      </c>
      <c r="R220" s="24" t="s">
        <v>8316</v>
      </c>
      <c r="S220" s="28">
        <v>42796.682476851856</v>
      </c>
      <c r="T220" s="28">
        <v>42841.640810185185</v>
      </c>
    </row>
    <row r="221" spans="1:20" ht="30">
      <c r="A221" s="24">
        <v>3147</v>
      </c>
      <c r="B221" s="25" t="s">
        <v>3147</v>
      </c>
      <c r="C221" s="25" t="s">
        <v>7257</v>
      </c>
      <c r="D221" s="26">
        <v>20000</v>
      </c>
      <c r="E221" s="26">
        <v>23505</v>
      </c>
      <c r="F221" s="24" t="s">
        <v>8218</v>
      </c>
      <c r="G221" s="24" t="s">
        <v>8223</v>
      </c>
      <c r="H221" s="24" t="s">
        <v>8245</v>
      </c>
      <c r="I221" s="24">
        <v>1415319355</v>
      </c>
      <c r="J221" s="24">
        <v>1411859755</v>
      </c>
      <c r="K221" s="24" t="b">
        <v>1</v>
      </c>
      <c r="L221" s="24">
        <v>213</v>
      </c>
      <c r="M221" s="24" t="b">
        <v>1</v>
      </c>
      <c r="N221" s="24" t="s">
        <v>8269</v>
      </c>
      <c r="O221" s="24">
        <v>118</v>
      </c>
      <c r="P221" s="24">
        <v>110.35</v>
      </c>
      <c r="Q221" s="27" t="s">
        <v>8315</v>
      </c>
      <c r="R221" s="24" t="s">
        <v>8316</v>
      </c>
      <c r="S221" s="28">
        <v>41909.969386574077</v>
      </c>
      <c r="T221" s="28">
        <v>41950.011053240742</v>
      </c>
    </row>
    <row r="222" spans="1:20" ht="30">
      <c r="A222" s="24">
        <v>3148</v>
      </c>
      <c r="B222" s="25" t="s">
        <v>3148</v>
      </c>
      <c r="C222" s="25" t="s">
        <v>7258</v>
      </c>
      <c r="D222" s="26">
        <v>1800</v>
      </c>
      <c r="E222" s="26">
        <v>2361</v>
      </c>
      <c r="F222" s="24" t="s">
        <v>8218</v>
      </c>
      <c r="G222" s="24" t="s">
        <v>8223</v>
      </c>
      <c r="H222" s="24" t="s">
        <v>8245</v>
      </c>
      <c r="I222" s="24">
        <v>1412136000</v>
      </c>
      <c r="J222" s="24">
        <v>1410278284</v>
      </c>
      <c r="K222" s="24" t="b">
        <v>1</v>
      </c>
      <c r="L222" s="24">
        <v>57</v>
      </c>
      <c r="M222" s="24" t="b">
        <v>1</v>
      </c>
      <c r="N222" s="24" t="s">
        <v>8269</v>
      </c>
      <c r="O222" s="24">
        <v>131</v>
      </c>
      <c r="P222" s="24">
        <v>41.42</v>
      </c>
      <c r="Q222" s="27" t="s">
        <v>8315</v>
      </c>
      <c r="R222" s="24" t="s">
        <v>8316</v>
      </c>
      <c r="S222" s="28">
        <v>41891.665324074071</v>
      </c>
      <c r="T222" s="28">
        <v>41913.166666666664</v>
      </c>
    </row>
    <row r="223" spans="1:20" ht="45">
      <c r="A223" s="24">
        <v>3149</v>
      </c>
      <c r="B223" s="25" t="s">
        <v>3149</v>
      </c>
      <c r="C223" s="25" t="s">
        <v>7259</v>
      </c>
      <c r="D223" s="26">
        <v>1250</v>
      </c>
      <c r="E223" s="26">
        <v>1300</v>
      </c>
      <c r="F223" s="24" t="s">
        <v>8218</v>
      </c>
      <c r="G223" s="24" t="s">
        <v>8223</v>
      </c>
      <c r="H223" s="24" t="s">
        <v>8245</v>
      </c>
      <c r="I223" s="24">
        <v>1354845600</v>
      </c>
      <c r="J223" s="24">
        <v>1352766300</v>
      </c>
      <c r="K223" s="24" t="b">
        <v>1</v>
      </c>
      <c r="L223" s="24">
        <v>25</v>
      </c>
      <c r="M223" s="24" t="b">
        <v>1</v>
      </c>
      <c r="N223" s="24" t="s">
        <v>8269</v>
      </c>
      <c r="O223" s="24">
        <v>104</v>
      </c>
      <c r="P223" s="24">
        <v>52</v>
      </c>
      <c r="Q223" s="27" t="s">
        <v>8315</v>
      </c>
      <c r="R223" s="24" t="s">
        <v>8316</v>
      </c>
      <c r="S223" s="28">
        <v>41226.017361111109</v>
      </c>
      <c r="T223" s="28">
        <v>41250.083333333336</v>
      </c>
    </row>
    <row r="224" spans="1:20" ht="45">
      <c r="A224" s="24">
        <v>3150</v>
      </c>
      <c r="B224" s="25" t="s">
        <v>3150</v>
      </c>
      <c r="C224" s="25" t="s">
        <v>7260</v>
      </c>
      <c r="D224" s="26">
        <v>3500</v>
      </c>
      <c r="E224" s="26">
        <v>3535</v>
      </c>
      <c r="F224" s="24" t="s">
        <v>8218</v>
      </c>
      <c r="G224" s="24" t="s">
        <v>8223</v>
      </c>
      <c r="H224" s="24" t="s">
        <v>8245</v>
      </c>
      <c r="I224" s="24">
        <v>1295928000</v>
      </c>
      <c r="J224" s="24">
        <v>1288160403</v>
      </c>
      <c r="K224" s="24" t="b">
        <v>1</v>
      </c>
      <c r="L224" s="24">
        <v>104</v>
      </c>
      <c r="M224" s="24" t="b">
        <v>1</v>
      </c>
      <c r="N224" s="24" t="s">
        <v>8269</v>
      </c>
      <c r="O224" s="24">
        <v>101</v>
      </c>
      <c r="P224" s="24">
        <v>33.99</v>
      </c>
      <c r="Q224" s="27" t="s">
        <v>8315</v>
      </c>
      <c r="R224" s="24" t="s">
        <v>8316</v>
      </c>
      <c r="S224" s="28">
        <v>40478.263923611114</v>
      </c>
      <c r="T224" s="28">
        <v>40568.166666666664</v>
      </c>
    </row>
    <row r="225" spans="1:20" ht="30">
      <c r="A225" s="24">
        <v>3151</v>
      </c>
      <c r="B225" s="25" t="s">
        <v>3151</v>
      </c>
      <c r="C225" s="25" t="s">
        <v>7261</v>
      </c>
      <c r="D225" s="26">
        <v>3500</v>
      </c>
      <c r="E225" s="26">
        <v>3514</v>
      </c>
      <c r="F225" s="24" t="s">
        <v>8218</v>
      </c>
      <c r="G225" s="24" t="s">
        <v>8223</v>
      </c>
      <c r="H225" s="24" t="s">
        <v>8245</v>
      </c>
      <c r="I225" s="24">
        <v>1410379774</v>
      </c>
      <c r="J225" s="24">
        <v>1407787774</v>
      </c>
      <c r="K225" s="24" t="b">
        <v>1</v>
      </c>
      <c r="L225" s="24">
        <v>34</v>
      </c>
      <c r="M225" s="24" t="b">
        <v>1</v>
      </c>
      <c r="N225" s="24" t="s">
        <v>8269</v>
      </c>
      <c r="O225" s="24">
        <v>100</v>
      </c>
      <c r="P225" s="24">
        <v>103.35</v>
      </c>
      <c r="Q225" s="27" t="s">
        <v>8315</v>
      </c>
      <c r="R225" s="24" t="s">
        <v>8316</v>
      </c>
      <c r="S225" s="28">
        <v>41862.83997685185</v>
      </c>
      <c r="T225" s="28">
        <v>41892.83997685185</v>
      </c>
    </row>
    <row r="226" spans="1:20" ht="30">
      <c r="A226" s="24">
        <v>3152</v>
      </c>
      <c r="B226" s="25" t="s">
        <v>3152</v>
      </c>
      <c r="C226" s="25" t="s">
        <v>7262</v>
      </c>
      <c r="D226" s="26">
        <v>2200</v>
      </c>
      <c r="E226" s="26">
        <v>2331</v>
      </c>
      <c r="F226" s="24" t="s">
        <v>8218</v>
      </c>
      <c r="G226" s="24" t="s">
        <v>8224</v>
      </c>
      <c r="H226" s="24" t="s">
        <v>8246</v>
      </c>
      <c r="I226" s="24">
        <v>1383425367</v>
      </c>
      <c r="J226" s="24">
        <v>1380833367</v>
      </c>
      <c r="K226" s="24" t="b">
        <v>1</v>
      </c>
      <c r="L226" s="24">
        <v>67</v>
      </c>
      <c r="M226" s="24" t="b">
        <v>1</v>
      </c>
      <c r="N226" s="24" t="s">
        <v>8269</v>
      </c>
      <c r="O226" s="24">
        <v>106</v>
      </c>
      <c r="P226" s="24">
        <v>34.79</v>
      </c>
      <c r="Q226" s="27" t="s">
        <v>8315</v>
      </c>
      <c r="R226" s="24" t="s">
        <v>8316</v>
      </c>
      <c r="S226" s="28">
        <v>41550.867673611108</v>
      </c>
      <c r="T226" s="28">
        <v>41580.867673611108</v>
      </c>
    </row>
    <row r="227" spans="1:20" ht="30">
      <c r="A227" s="24">
        <v>3153</v>
      </c>
      <c r="B227" s="25" t="s">
        <v>3153</v>
      </c>
      <c r="C227" s="25" t="s">
        <v>7263</v>
      </c>
      <c r="D227" s="26">
        <v>3000</v>
      </c>
      <c r="E227" s="26">
        <v>10067.5</v>
      </c>
      <c r="F227" s="24" t="s">
        <v>8218</v>
      </c>
      <c r="G227" s="24" t="s">
        <v>8223</v>
      </c>
      <c r="H227" s="24" t="s">
        <v>8245</v>
      </c>
      <c r="I227" s="24">
        <v>1304225940</v>
      </c>
      <c r="J227" s="24">
        <v>1301542937</v>
      </c>
      <c r="K227" s="24" t="b">
        <v>1</v>
      </c>
      <c r="L227" s="24">
        <v>241</v>
      </c>
      <c r="M227" s="24" t="b">
        <v>1</v>
      </c>
      <c r="N227" s="24" t="s">
        <v>8269</v>
      </c>
      <c r="O227" s="24">
        <v>336</v>
      </c>
      <c r="P227" s="24">
        <v>41.77</v>
      </c>
      <c r="Q227" s="27" t="s">
        <v>8315</v>
      </c>
      <c r="R227" s="24" t="s">
        <v>8316</v>
      </c>
      <c r="S227" s="28">
        <v>40633.154363425929</v>
      </c>
      <c r="T227" s="28">
        <v>40664.207638888889</v>
      </c>
    </row>
    <row r="228" spans="1:20" ht="45">
      <c r="A228" s="24">
        <v>3154</v>
      </c>
      <c r="B228" s="25" t="s">
        <v>3154</v>
      </c>
      <c r="C228" s="25" t="s">
        <v>7264</v>
      </c>
      <c r="D228" s="26">
        <v>7000</v>
      </c>
      <c r="E228" s="26">
        <v>7905</v>
      </c>
      <c r="F228" s="24" t="s">
        <v>8218</v>
      </c>
      <c r="G228" s="24" t="s">
        <v>8223</v>
      </c>
      <c r="H228" s="24" t="s">
        <v>8245</v>
      </c>
      <c r="I228" s="24">
        <v>1333310458</v>
      </c>
      <c r="J228" s="24">
        <v>1330722058</v>
      </c>
      <c r="K228" s="24" t="b">
        <v>1</v>
      </c>
      <c r="L228" s="24">
        <v>123</v>
      </c>
      <c r="M228" s="24" t="b">
        <v>1</v>
      </c>
      <c r="N228" s="24" t="s">
        <v>8269</v>
      </c>
      <c r="O228" s="24">
        <v>113</v>
      </c>
      <c r="P228" s="24">
        <v>64.27</v>
      </c>
      <c r="Q228" s="27" t="s">
        <v>8315</v>
      </c>
      <c r="R228" s="24" t="s">
        <v>8316</v>
      </c>
      <c r="S228" s="28">
        <v>40970.875671296293</v>
      </c>
      <c r="T228" s="28">
        <v>41000.834004629629</v>
      </c>
    </row>
    <row r="229" spans="1:20" ht="30">
      <c r="A229" s="24">
        <v>3155</v>
      </c>
      <c r="B229" s="25" t="s">
        <v>3155</v>
      </c>
      <c r="C229" s="25" t="s">
        <v>7265</v>
      </c>
      <c r="D229" s="26">
        <v>5000</v>
      </c>
      <c r="E229" s="26">
        <v>9425.23</v>
      </c>
      <c r="F229" s="24" t="s">
        <v>8218</v>
      </c>
      <c r="G229" s="24" t="s">
        <v>8224</v>
      </c>
      <c r="H229" s="24" t="s">
        <v>8246</v>
      </c>
      <c r="I229" s="24">
        <v>1356004725</v>
      </c>
      <c r="J229" s="24">
        <v>1353412725</v>
      </c>
      <c r="K229" s="24" t="b">
        <v>1</v>
      </c>
      <c r="L229" s="24">
        <v>302</v>
      </c>
      <c r="M229" s="24" t="b">
        <v>1</v>
      </c>
      <c r="N229" s="24" t="s">
        <v>8269</v>
      </c>
      <c r="O229" s="24">
        <v>189</v>
      </c>
      <c r="P229" s="24">
        <v>31.21</v>
      </c>
      <c r="Q229" s="27" t="s">
        <v>8315</v>
      </c>
      <c r="R229" s="24" t="s">
        <v>8316</v>
      </c>
      <c r="S229" s="28">
        <v>41233.499131944445</v>
      </c>
      <c r="T229" s="28">
        <v>41263.499131944445</v>
      </c>
    </row>
    <row r="230" spans="1:20" ht="30">
      <c r="A230" s="24">
        <v>3156</v>
      </c>
      <c r="B230" s="25" t="s">
        <v>3156</v>
      </c>
      <c r="C230" s="25" t="s">
        <v>7266</v>
      </c>
      <c r="D230" s="26">
        <v>5500</v>
      </c>
      <c r="E230" s="26">
        <v>5600</v>
      </c>
      <c r="F230" s="24" t="s">
        <v>8218</v>
      </c>
      <c r="G230" s="24" t="s">
        <v>8223</v>
      </c>
      <c r="H230" s="24" t="s">
        <v>8245</v>
      </c>
      <c r="I230" s="24">
        <v>1338591144</v>
      </c>
      <c r="J230" s="24">
        <v>1335567144</v>
      </c>
      <c r="K230" s="24" t="b">
        <v>1</v>
      </c>
      <c r="L230" s="24">
        <v>89</v>
      </c>
      <c r="M230" s="24" t="b">
        <v>1</v>
      </c>
      <c r="N230" s="24" t="s">
        <v>8269</v>
      </c>
      <c r="O230" s="24">
        <v>102</v>
      </c>
      <c r="P230" s="24">
        <v>62.92</v>
      </c>
      <c r="Q230" s="27" t="s">
        <v>8315</v>
      </c>
      <c r="R230" s="24" t="s">
        <v>8316</v>
      </c>
      <c r="S230" s="28">
        <v>41026.953055555554</v>
      </c>
      <c r="T230" s="28">
        <v>41061.953055555554</v>
      </c>
    </row>
    <row r="231" spans="1:20">
      <c r="A231" s="24">
        <v>3157</v>
      </c>
      <c r="B231" s="25" t="s">
        <v>3157</v>
      </c>
      <c r="C231" s="25" t="s">
        <v>7267</v>
      </c>
      <c r="D231" s="26">
        <v>4000</v>
      </c>
      <c r="E231" s="26">
        <v>4040</v>
      </c>
      <c r="F231" s="24" t="s">
        <v>8218</v>
      </c>
      <c r="G231" s="24" t="s">
        <v>8223</v>
      </c>
      <c r="H231" s="24" t="s">
        <v>8245</v>
      </c>
      <c r="I231" s="24">
        <v>1405746000</v>
      </c>
      <c r="J231" s="24">
        <v>1404932105</v>
      </c>
      <c r="K231" s="24" t="b">
        <v>1</v>
      </c>
      <c r="L231" s="24">
        <v>41</v>
      </c>
      <c r="M231" s="24" t="b">
        <v>1</v>
      </c>
      <c r="N231" s="24" t="s">
        <v>8269</v>
      </c>
      <c r="O231" s="24">
        <v>101</v>
      </c>
      <c r="P231" s="24">
        <v>98.54</v>
      </c>
      <c r="Q231" s="27" t="s">
        <v>8315</v>
      </c>
      <c r="R231" s="24" t="s">
        <v>8316</v>
      </c>
      <c r="S231" s="28">
        <v>41829.788252314815</v>
      </c>
      <c r="T231" s="28">
        <v>41839.208333333336</v>
      </c>
    </row>
    <row r="232" spans="1:20">
      <c r="A232" s="24">
        <v>3158</v>
      </c>
      <c r="B232" s="25" t="s">
        <v>3158</v>
      </c>
      <c r="C232" s="25" t="s">
        <v>7268</v>
      </c>
      <c r="D232" s="26">
        <v>5000</v>
      </c>
      <c r="E232" s="26">
        <v>5700</v>
      </c>
      <c r="F232" s="24" t="s">
        <v>8218</v>
      </c>
      <c r="G232" s="24" t="s">
        <v>8223</v>
      </c>
      <c r="H232" s="24" t="s">
        <v>8245</v>
      </c>
      <c r="I232" s="24">
        <v>1374523752</v>
      </c>
      <c r="J232" s="24">
        <v>1371931752</v>
      </c>
      <c r="K232" s="24" t="b">
        <v>1</v>
      </c>
      <c r="L232" s="24">
        <v>69</v>
      </c>
      <c r="M232" s="24" t="b">
        <v>1</v>
      </c>
      <c r="N232" s="24" t="s">
        <v>8269</v>
      </c>
      <c r="O232" s="24">
        <v>114</v>
      </c>
      <c r="P232" s="24">
        <v>82.61</v>
      </c>
      <c r="Q232" s="27" t="s">
        <v>8315</v>
      </c>
      <c r="R232" s="24" t="s">
        <v>8316</v>
      </c>
      <c r="S232" s="28">
        <v>41447.839722222219</v>
      </c>
      <c r="T232" s="28">
        <v>41477.839722222219</v>
      </c>
    </row>
    <row r="233" spans="1:20" ht="30">
      <c r="A233" s="24">
        <v>3159</v>
      </c>
      <c r="B233" s="25" t="s">
        <v>3159</v>
      </c>
      <c r="C233" s="25" t="s">
        <v>7269</v>
      </c>
      <c r="D233" s="26">
        <v>1500</v>
      </c>
      <c r="E233" s="26">
        <v>2002.22</v>
      </c>
      <c r="F233" s="24" t="s">
        <v>8218</v>
      </c>
      <c r="G233" s="24" t="s">
        <v>8223</v>
      </c>
      <c r="H233" s="24" t="s">
        <v>8245</v>
      </c>
      <c r="I233" s="24">
        <v>1326927600</v>
      </c>
      <c r="J233" s="24">
        <v>1323221761</v>
      </c>
      <c r="K233" s="24" t="b">
        <v>1</v>
      </c>
      <c r="L233" s="24">
        <v>52</v>
      </c>
      <c r="M233" s="24" t="b">
        <v>1</v>
      </c>
      <c r="N233" s="24" t="s">
        <v>8269</v>
      </c>
      <c r="O233" s="24">
        <v>133</v>
      </c>
      <c r="P233" s="24">
        <v>38.5</v>
      </c>
      <c r="Q233" s="27" t="s">
        <v>8315</v>
      </c>
      <c r="R233" s="24" t="s">
        <v>8316</v>
      </c>
      <c r="S233" s="28">
        <v>40884.066678240742</v>
      </c>
      <c r="T233" s="28">
        <v>40926.958333333336</v>
      </c>
    </row>
    <row r="234" spans="1:20" ht="30">
      <c r="A234" s="24">
        <v>3160</v>
      </c>
      <c r="B234" s="25" t="s">
        <v>3160</v>
      </c>
      <c r="C234" s="25" t="s">
        <v>7270</v>
      </c>
      <c r="D234" s="26">
        <v>4500</v>
      </c>
      <c r="E234" s="26">
        <v>4569</v>
      </c>
      <c r="F234" s="24" t="s">
        <v>8218</v>
      </c>
      <c r="G234" s="24" t="s">
        <v>8223</v>
      </c>
      <c r="H234" s="24" t="s">
        <v>8245</v>
      </c>
      <c r="I234" s="24">
        <v>1407905940</v>
      </c>
      <c r="J234" s="24">
        <v>1405923687</v>
      </c>
      <c r="K234" s="24" t="b">
        <v>1</v>
      </c>
      <c r="L234" s="24">
        <v>57</v>
      </c>
      <c r="M234" s="24" t="b">
        <v>1</v>
      </c>
      <c r="N234" s="24" t="s">
        <v>8269</v>
      </c>
      <c r="O234" s="24">
        <v>102</v>
      </c>
      <c r="P234" s="24">
        <v>80.16</v>
      </c>
      <c r="Q234" s="27" t="s">
        <v>8315</v>
      </c>
      <c r="R234" s="24" t="s">
        <v>8316</v>
      </c>
      <c r="S234" s="28">
        <v>41841.26489583333</v>
      </c>
      <c r="T234" s="28">
        <v>41864.207638888889</v>
      </c>
    </row>
    <row r="235" spans="1:20" ht="45">
      <c r="A235" s="24">
        <v>3161</v>
      </c>
      <c r="B235" s="25" t="s">
        <v>3161</v>
      </c>
      <c r="C235" s="25" t="s">
        <v>7271</v>
      </c>
      <c r="D235" s="26">
        <v>2000</v>
      </c>
      <c r="E235" s="26">
        <v>2102</v>
      </c>
      <c r="F235" s="24" t="s">
        <v>8218</v>
      </c>
      <c r="G235" s="24" t="s">
        <v>8224</v>
      </c>
      <c r="H235" s="24" t="s">
        <v>8246</v>
      </c>
      <c r="I235" s="24">
        <v>1413377522</v>
      </c>
      <c r="J235" s="24">
        <v>1410785522</v>
      </c>
      <c r="K235" s="24" t="b">
        <v>1</v>
      </c>
      <c r="L235" s="24">
        <v>74</v>
      </c>
      <c r="M235" s="24" t="b">
        <v>1</v>
      </c>
      <c r="N235" s="24" t="s">
        <v>8269</v>
      </c>
      <c r="O235" s="24">
        <v>105</v>
      </c>
      <c r="P235" s="24">
        <v>28.41</v>
      </c>
      <c r="Q235" s="27" t="s">
        <v>8315</v>
      </c>
      <c r="R235" s="24" t="s">
        <v>8316</v>
      </c>
      <c r="S235" s="28">
        <v>41897.536134259259</v>
      </c>
      <c r="T235" s="28">
        <v>41927.536134259259</v>
      </c>
    </row>
    <row r="236" spans="1:20" ht="45">
      <c r="A236" s="24">
        <v>3162</v>
      </c>
      <c r="B236" s="25" t="s">
        <v>3162</v>
      </c>
      <c r="C236" s="25" t="s">
        <v>7272</v>
      </c>
      <c r="D236" s="26">
        <v>4000</v>
      </c>
      <c r="E236" s="26">
        <v>5086</v>
      </c>
      <c r="F236" s="24" t="s">
        <v>8218</v>
      </c>
      <c r="G236" s="24" t="s">
        <v>8223</v>
      </c>
      <c r="H236" s="24" t="s">
        <v>8245</v>
      </c>
      <c r="I236" s="24">
        <v>1404698400</v>
      </c>
      <c r="J236" s="24">
        <v>1402331262</v>
      </c>
      <c r="K236" s="24" t="b">
        <v>1</v>
      </c>
      <c r="L236" s="24">
        <v>63</v>
      </c>
      <c r="M236" s="24" t="b">
        <v>1</v>
      </c>
      <c r="N236" s="24" t="s">
        <v>8269</v>
      </c>
      <c r="O236" s="24">
        <v>127</v>
      </c>
      <c r="P236" s="24">
        <v>80.73</v>
      </c>
      <c r="Q236" s="27" t="s">
        <v>8315</v>
      </c>
      <c r="R236" s="24" t="s">
        <v>8316</v>
      </c>
      <c r="S236" s="28">
        <v>41799.685902777775</v>
      </c>
      <c r="T236" s="28">
        <v>41827.083333333336</v>
      </c>
    </row>
    <row r="237" spans="1:20" ht="30">
      <c r="A237" s="24">
        <v>3163</v>
      </c>
      <c r="B237" s="25" t="s">
        <v>3163</v>
      </c>
      <c r="C237" s="25" t="s">
        <v>7273</v>
      </c>
      <c r="D237" s="26">
        <v>13000</v>
      </c>
      <c r="E237" s="26">
        <v>14450</v>
      </c>
      <c r="F237" s="24" t="s">
        <v>8218</v>
      </c>
      <c r="G237" s="24" t="s">
        <v>8223</v>
      </c>
      <c r="H237" s="24" t="s">
        <v>8245</v>
      </c>
      <c r="I237" s="24">
        <v>1402855525</v>
      </c>
      <c r="J237" s="24">
        <v>1400263525</v>
      </c>
      <c r="K237" s="24" t="b">
        <v>1</v>
      </c>
      <c r="L237" s="24">
        <v>72</v>
      </c>
      <c r="M237" s="24" t="b">
        <v>1</v>
      </c>
      <c r="N237" s="24" t="s">
        <v>8269</v>
      </c>
      <c r="O237" s="24">
        <v>111</v>
      </c>
      <c r="P237" s="24">
        <v>200.69</v>
      </c>
      <c r="Q237" s="27" t="s">
        <v>8315</v>
      </c>
      <c r="R237" s="24" t="s">
        <v>8316</v>
      </c>
      <c r="S237" s="28">
        <v>41775.753761574073</v>
      </c>
      <c r="T237" s="28">
        <v>41805.753761574073</v>
      </c>
    </row>
    <row r="238" spans="1:20" ht="45">
      <c r="A238" s="24">
        <v>3164</v>
      </c>
      <c r="B238" s="25" t="s">
        <v>3164</v>
      </c>
      <c r="C238" s="25" t="s">
        <v>7274</v>
      </c>
      <c r="D238" s="26">
        <v>2500</v>
      </c>
      <c r="E238" s="26">
        <v>2669</v>
      </c>
      <c r="F238" s="24" t="s">
        <v>8218</v>
      </c>
      <c r="G238" s="24" t="s">
        <v>8223</v>
      </c>
      <c r="H238" s="24" t="s">
        <v>8245</v>
      </c>
      <c r="I238" s="24">
        <v>1402341615</v>
      </c>
      <c r="J238" s="24">
        <v>1399490415</v>
      </c>
      <c r="K238" s="24" t="b">
        <v>1</v>
      </c>
      <c r="L238" s="24">
        <v>71</v>
      </c>
      <c r="M238" s="24" t="b">
        <v>1</v>
      </c>
      <c r="N238" s="24" t="s">
        <v>8269</v>
      </c>
      <c r="O238" s="24">
        <v>107</v>
      </c>
      <c r="P238" s="24">
        <v>37.590000000000003</v>
      </c>
      <c r="Q238" s="27" t="s">
        <v>8315</v>
      </c>
      <c r="R238" s="24" t="s">
        <v>8316</v>
      </c>
      <c r="S238" s="28">
        <v>41766.80572916667</v>
      </c>
      <c r="T238" s="28">
        <v>41799.80572916667</v>
      </c>
    </row>
    <row r="239" spans="1:20" ht="45">
      <c r="A239" s="24">
        <v>3165</v>
      </c>
      <c r="B239" s="25" t="s">
        <v>3165</v>
      </c>
      <c r="C239" s="25" t="s">
        <v>7275</v>
      </c>
      <c r="D239" s="26">
        <v>750</v>
      </c>
      <c r="E239" s="26">
        <v>1220</v>
      </c>
      <c r="F239" s="24" t="s">
        <v>8218</v>
      </c>
      <c r="G239" s="24" t="s">
        <v>8223</v>
      </c>
      <c r="H239" s="24" t="s">
        <v>8245</v>
      </c>
      <c r="I239" s="24">
        <v>1304395140</v>
      </c>
      <c r="J239" s="24">
        <v>1302493760</v>
      </c>
      <c r="K239" s="24" t="b">
        <v>1</v>
      </c>
      <c r="L239" s="24">
        <v>21</v>
      </c>
      <c r="M239" s="24" t="b">
        <v>1</v>
      </c>
      <c r="N239" s="24" t="s">
        <v>8269</v>
      </c>
      <c r="O239" s="24">
        <v>163</v>
      </c>
      <c r="P239" s="24">
        <v>58.1</v>
      </c>
      <c r="Q239" s="27" t="s">
        <v>8315</v>
      </c>
      <c r="R239" s="24" t="s">
        <v>8316</v>
      </c>
      <c r="S239" s="28">
        <v>40644.159259259257</v>
      </c>
      <c r="T239" s="28">
        <v>40666.165972222225</v>
      </c>
    </row>
    <row r="240" spans="1:20" ht="30">
      <c r="A240" s="24">
        <v>3166</v>
      </c>
      <c r="B240" s="25" t="s">
        <v>3166</v>
      </c>
      <c r="C240" s="25" t="s">
        <v>7276</v>
      </c>
      <c r="D240" s="26">
        <v>35000</v>
      </c>
      <c r="E240" s="26">
        <v>56079.83</v>
      </c>
      <c r="F240" s="24" t="s">
        <v>8218</v>
      </c>
      <c r="G240" s="24" t="s">
        <v>8223</v>
      </c>
      <c r="H240" s="24" t="s">
        <v>8245</v>
      </c>
      <c r="I240" s="24">
        <v>1416988740</v>
      </c>
      <c r="J240" s="24">
        <v>1414514153</v>
      </c>
      <c r="K240" s="24" t="b">
        <v>1</v>
      </c>
      <c r="L240" s="24">
        <v>930</v>
      </c>
      <c r="M240" s="24" t="b">
        <v>1</v>
      </c>
      <c r="N240" s="24" t="s">
        <v>8269</v>
      </c>
      <c r="O240" s="24">
        <v>160</v>
      </c>
      <c r="P240" s="24">
        <v>60.3</v>
      </c>
      <c r="Q240" s="27" t="s">
        <v>8315</v>
      </c>
      <c r="R240" s="24" t="s">
        <v>8316</v>
      </c>
      <c r="S240" s="28">
        <v>41940.69158564815</v>
      </c>
      <c r="T240" s="28">
        <v>41969.332638888889</v>
      </c>
    </row>
    <row r="241" spans="1:20" ht="30">
      <c r="A241" s="24">
        <v>3167</v>
      </c>
      <c r="B241" s="25" t="s">
        <v>3167</v>
      </c>
      <c r="C241" s="25" t="s">
        <v>7277</v>
      </c>
      <c r="D241" s="26">
        <v>3000</v>
      </c>
      <c r="E241" s="26">
        <v>3485</v>
      </c>
      <c r="F241" s="24" t="s">
        <v>8218</v>
      </c>
      <c r="G241" s="24" t="s">
        <v>8223</v>
      </c>
      <c r="H241" s="24" t="s">
        <v>8245</v>
      </c>
      <c r="I241" s="24">
        <v>1406952781</v>
      </c>
      <c r="J241" s="24">
        <v>1405743181</v>
      </c>
      <c r="K241" s="24" t="b">
        <v>1</v>
      </c>
      <c r="L241" s="24">
        <v>55</v>
      </c>
      <c r="M241" s="24" t="b">
        <v>1</v>
      </c>
      <c r="N241" s="24" t="s">
        <v>8269</v>
      </c>
      <c r="O241" s="24">
        <v>116</v>
      </c>
      <c r="P241" s="24">
        <v>63.36</v>
      </c>
      <c r="Q241" s="27" t="s">
        <v>8315</v>
      </c>
      <c r="R241" s="24" t="s">
        <v>8316</v>
      </c>
      <c r="S241" s="28">
        <v>41839.175706018519</v>
      </c>
      <c r="T241" s="28">
        <v>41853.175706018519</v>
      </c>
    </row>
    <row r="242" spans="1:20" ht="30">
      <c r="A242" s="24">
        <v>3168</v>
      </c>
      <c r="B242" s="25" t="s">
        <v>3168</v>
      </c>
      <c r="C242" s="25" t="s">
        <v>7278</v>
      </c>
      <c r="D242" s="26">
        <v>2500</v>
      </c>
      <c r="E242" s="26">
        <v>3105</v>
      </c>
      <c r="F242" s="24" t="s">
        <v>8218</v>
      </c>
      <c r="G242" s="24" t="s">
        <v>8223</v>
      </c>
      <c r="H242" s="24" t="s">
        <v>8245</v>
      </c>
      <c r="I242" s="24">
        <v>1402696800</v>
      </c>
      <c r="J242" s="24">
        <v>1399948353</v>
      </c>
      <c r="K242" s="24" t="b">
        <v>1</v>
      </c>
      <c r="L242" s="24">
        <v>61</v>
      </c>
      <c r="M242" s="24" t="b">
        <v>1</v>
      </c>
      <c r="N242" s="24" t="s">
        <v>8269</v>
      </c>
      <c r="O242" s="24">
        <v>124</v>
      </c>
      <c r="P242" s="24">
        <v>50.9</v>
      </c>
      <c r="Q242" s="27" t="s">
        <v>8315</v>
      </c>
      <c r="R242" s="24" t="s">
        <v>8316</v>
      </c>
      <c r="S242" s="28">
        <v>41772.105937500004</v>
      </c>
      <c r="T242" s="28">
        <v>41803.916666666664</v>
      </c>
    </row>
    <row r="243" spans="1:20" ht="30">
      <c r="A243" s="24">
        <v>3169</v>
      </c>
      <c r="B243" s="25" t="s">
        <v>3169</v>
      </c>
      <c r="C243" s="25" t="s">
        <v>7279</v>
      </c>
      <c r="D243" s="26">
        <v>8000</v>
      </c>
      <c r="E243" s="26">
        <v>8241</v>
      </c>
      <c r="F243" s="24" t="s">
        <v>8218</v>
      </c>
      <c r="G243" s="24" t="s">
        <v>8223</v>
      </c>
      <c r="H243" s="24" t="s">
        <v>8245</v>
      </c>
      <c r="I243" s="24">
        <v>1386910740</v>
      </c>
      <c r="J243" s="24">
        <v>1384364561</v>
      </c>
      <c r="K243" s="24" t="b">
        <v>1</v>
      </c>
      <c r="L243" s="24">
        <v>82</v>
      </c>
      <c r="M243" s="24" t="b">
        <v>1</v>
      </c>
      <c r="N243" s="24" t="s">
        <v>8269</v>
      </c>
      <c r="O243" s="24">
        <v>103</v>
      </c>
      <c r="P243" s="24">
        <v>100.5</v>
      </c>
      <c r="Q243" s="27" t="s">
        <v>8315</v>
      </c>
      <c r="R243" s="24" t="s">
        <v>8316</v>
      </c>
      <c r="S243" s="28">
        <v>41591.737974537034</v>
      </c>
      <c r="T243" s="28">
        <v>41621.207638888889</v>
      </c>
    </row>
    <row r="244" spans="1:20" ht="30">
      <c r="A244" s="24">
        <v>3170</v>
      </c>
      <c r="B244" s="25" t="s">
        <v>3170</v>
      </c>
      <c r="C244" s="25" t="s">
        <v>7280</v>
      </c>
      <c r="D244" s="26">
        <v>2000</v>
      </c>
      <c r="E244" s="26">
        <v>2245</v>
      </c>
      <c r="F244" s="24" t="s">
        <v>8218</v>
      </c>
      <c r="G244" s="24" t="s">
        <v>8223</v>
      </c>
      <c r="H244" s="24" t="s">
        <v>8245</v>
      </c>
      <c r="I244" s="24">
        <v>1404273600</v>
      </c>
      <c r="J244" s="24">
        <v>1401414944</v>
      </c>
      <c r="K244" s="24" t="b">
        <v>1</v>
      </c>
      <c r="L244" s="24">
        <v>71</v>
      </c>
      <c r="M244" s="24" t="b">
        <v>1</v>
      </c>
      <c r="N244" s="24" t="s">
        <v>8269</v>
      </c>
      <c r="O244" s="24">
        <v>112</v>
      </c>
      <c r="P244" s="24">
        <v>31.62</v>
      </c>
      <c r="Q244" s="27" t="s">
        <v>8315</v>
      </c>
      <c r="R244" s="24" t="s">
        <v>8316</v>
      </c>
      <c r="S244" s="28">
        <v>41789.080370370371</v>
      </c>
      <c r="T244" s="28">
        <v>41822.166666666664</v>
      </c>
    </row>
    <row r="245" spans="1:20" ht="45">
      <c r="A245" s="24">
        <v>3171</v>
      </c>
      <c r="B245" s="25" t="s">
        <v>3171</v>
      </c>
      <c r="C245" s="25" t="s">
        <v>7281</v>
      </c>
      <c r="D245" s="26">
        <v>7000</v>
      </c>
      <c r="E245" s="26">
        <v>7617</v>
      </c>
      <c r="F245" s="24" t="s">
        <v>8218</v>
      </c>
      <c r="G245" s="24" t="s">
        <v>8224</v>
      </c>
      <c r="H245" s="24" t="s">
        <v>8246</v>
      </c>
      <c r="I245" s="24">
        <v>1462545358</v>
      </c>
      <c r="J245" s="24">
        <v>1459953358</v>
      </c>
      <c r="K245" s="24" t="b">
        <v>1</v>
      </c>
      <c r="L245" s="24">
        <v>117</v>
      </c>
      <c r="M245" s="24" t="b">
        <v>1</v>
      </c>
      <c r="N245" s="24" t="s">
        <v>8269</v>
      </c>
      <c r="O245" s="24">
        <v>109</v>
      </c>
      <c r="P245" s="24">
        <v>65.099999999999994</v>
      </c>
      <c r="Q245" s="27" t="s">
        <v>8315</v>
      </c>
      <c r="R245" s="24" t="s">
        <v>8316</v>
      </c>
      <c r="S245" s="28">
        <v>42466.608310185184</v>
      </c>
      <c r="T245" s="28">
        <v>42496.608310185184</v>
      </c>
    </row>
    <row r="246" spans="1:20" ht="30">
      <c r="A246" s="24">
        <v>3172</v>
      </c>
      <c r="B246" s="25" t="s">
        <v>3172</v>
      </c>
      <c r="C246" s="25" t="s">
        <v>7282</v>
      </c>
      <c r="D246" s="26">
        <v>2000</v>
      </c>
      <c r="E246" s="26">
        <v>2300</v>
      </c>
      <c r="F246" s="24" t="s">
        <v>8218</v>
      </c>
      <c r="G246" s="24" t="s">
        <v>8223</v>
      </c>
      <c r="H246" s="24" t="s">
        <v>8245</v>
      </c>
      <c r="I246" s="24">
        <v>1329240668</v>
      </c>
      <c r="J246" s="24">
        <v>1326648668</v>
      </c>
      <c r="K246" s="24" t="b">
        <v>1</v>
      </c>
      <c r="L246" s="24">
        <v>29</v>
      </c>
      <c r="M246" s="24" t="b">
        <v>1</v>
      </c>
      <c r="N246" s="24" t="s">
        <v>8269</v>
      </c>
      <c r="O246" s="24">
        <v>115</v>
      </c>
      <c r="P246" s="24">
        <v>79.31</v>
      </c>
      <c r="Q246" s="27" t="s">
        <v>8315</v>
      </c>
      <c r="R246" s="24" t="s">
        <v>8316</v>
      </c>
      <c r="S246" s="28">
        <v>40923.729953703703</v>
      </c>
      <c r="T246" s="28">
        <v>40953.729953703703</v>
      </c>
    </row>
    <row r="247" spans="1:20" ht="30">
      <c r="A247" s="24">
        <v>3173</v>
      </c>
      <c r="B247" s="25" t="s">
        <v>3173</v>
      </c>
      <c r="C247" s="25" t="s">
        <v>7283</v>
      </c>
      <c r="D247" s="26">
        <v>10000</v>
      </c>
      <c r="E247" s="26">
        <v>10300</v>
      </c>
      <c r="F247" s="24" t="s">
        <v>8218</v>
      </c>
      <c r="G247" s="24" t="s">
        <v>8223</v>
      </c>
      <c r="H247" s="24" t="s">
        <v>8245</v>
      </c>
      <c r="I247" s="24">
        <v>1411765492</v>
      </c>
      <c r="J247" s="24">
        <v>1409173492</v>
      </c>
      <c r="K247" s="24" t="b">
        <v>1</v>
      </c>
      <c r="L247" s="24">
        <v>74</v>
      </c>
      <c r="M247" s="24" t="b">
        <v>1</v>
      </c>
      <c r="N247" s="24" t="s">
        <v>8269</v>
      </c>
      <c r="O247" s="24">
        <v>103</v>
      </c>
      <c r="P247" s="24">
        <v>139.19</v>
      </c>
      <c r="Q247" s="27" t="s">
        <v>8315</v>
      </c>
      <c r="R247" s="24" t="s">
        <v>8316</v>
      </c>
      <c r="S247" s="28">
        <v>41878.878379629627</v>
      </c>
      <c r="T247" s="28">
        <v>41908.878379629627</v>
      </c>
    </row>
    <row r="248" spans="1:20" ht="45">
      <c r="A248" s="24">
        <v>3174</v>
      </c>
      <c r="B248" s="25" t="s">
        <v>3174</v>
      </c>
      <c r="C248" s="25" t="s">
        <v>7284</v>
      </c>
      <c r="D248" s="26">
        <v>3000</v>
      </c>
      <c r="E248" s="26">
        <v>3034</v>
      </c>
      <c r="F248" s="24" t="s">
        <v>8218</v>
      </c>
      <c r="G248" s="24" t="s">
        <v>8223</v>
      </c>
      <c r="H248" s="24" t="s">
        <v>8245</v>
      </c>
      <c r="I248" s="24">
        <v>1408999508</v>
      </c>
      <c r="J248" s="24">
        <v>1407789908</v>
      </c>
      <c r="K248" s="24" t="b">
        <v>1</v>
      </c>
      <c r="L248" s="24">
        <v>23</v>
      </c>
      <c r="M248" s="24" t="b">
        <v>1</v>
      </c>
      <c r="N248" s="24" t="s">
        <v>8269</v>
      </c>
      <c r="O248" s="24">
        <v>101</v>
      </c>
      <c r="P248" s="24">
        <v>131.91</v>
      </c>
      <c r="Q248" s="27" t="s">
        <v>8315</v>
      </c>
      <c r="R248" s="24" t="s">
        <v>8316</v>
      </c>
      <c r="S248" s="28">
        <v>41862.864675925928</v>
      </c>
      <c r="T248" s="28">
        <v>41876.864675925928</v>
      </c>
    </row>
    <row r="249" spans="1:20" ht="45">
      <c r="A249" s="24">
        <v>3175</v>
      </c>
      <c r="B249" s="25" t="s">
        <v>3175</v>
      </c>
      <c r="C249" s="25" t="s">
        <v>7285</v>
      </c>
      <c r="D249" s="26">
        <v>5000</v>
      </c>
      <c r="E249" s="26">
        <v>5478</v>
      </c>
      <c r="F249" s="24" t="s">
        <v>8218</v>
      </c>
      <c r="G249" s="24" t="s">
        <v>8223</v>
      </c>
      <c r="H249" s="24" t="s">
        <v>8245</v>
      </c>
      <c r="I249" s="24">
        <v>1297977427</v>
      </c>
      <c r="J249" s="24">
        <v>1292793427</v>
      </c>
      <c r="K249" s="24" t="b">
        <v>1</v>
      </c>
      <c r="L249" s="24">
        <v>60</v>
      </c>
      <c r="M249" s="24" t="b">
        <v>1</v>
      </c>
      <c r="N249" s="24" t="s">
        <v>8269</v>
      </c>
      <c r="O249" s="24">
        <v>110</v>
      </c>
      <c r="P249" s="24">
        <v>91.3</v>
      </c>
      <c r="Q249" s="27" t="s">
        <v>8315</v>
      </c>
      <c r="R249" s="24" t="s">
        <v>8316</v>
      </c>
      <c r="S249" s="28">
        <v>40531.886886574073</v>
      </c>
      <c r="T249" s="28">
        <v>40591.886886574073</v>
      </c>
    </row>
    <row r="250" spans="1:20" ht="45">
      <c r="A250" s="24">
        <v>3176</v>
      </c>
      <c r="B250" s="25" t="s">
        <v>3176</v>
      </c>
      <c r="C250" s="25" t="s">
        <v>7286</v>
      </c>
      <c r="D250" s="26">
        <v>1900</v>
      </c>
      <c r="E250" s="26">
        <v>2182</v>
      </c>
      <c r="F250" s="24" t="s">
        <v>8218</v>
      </c>
      <c r="G250" s="24" t="s">
        <v>8223</v>
      </c>
      <c r="H250" s="24" t="s">
        <v>8245</v>
      </c>
      <c r="I250" s="24">
        <v>1376838000</v>
      </c>
      <c r="J250" s="24">
        <v>1374531631</v>
      </c>
      <c r="K250" s="24" t="b">
        <v>1</v>
      </c>
      <c r="L250" s="24">
        <v>55</v>
      </c>
      <c r="M250" s="24" t="b">
        <v>1</v>
      </c>
      <c r="N250" s="24" t="s">
        <v>8269</v>
      </c>
      <c r="O250" s="24">
        <v>115</v>
      </c>
      <c r="P250" s="24">
        <v>39.67</v>
      </c>
      <c r="Q250" s="27" t="s">
        <v>8315</v>
      </c>
      <c r="R250" s="24" t="s">
        <v>8316</v>
      </c>
      <c r="S250" s="28">
        <v>41477.930914351848</v>
      </c>
      <c r="T250" s="28">
        <v>41504.625</v>
      </c>
    </row>
    <row r="251" spans="1:20" ht="30">
      <c r="A251" s="24">
        <v>3177</v>
      </c>
      <c r="B251" s="25" t="s">
        <v>3177</v>
      </c>
      <c r="C251" s="25" t="s">
        <v>7287</v>
      </c>
      <c r="D251" s="26">
        <v>2500</v>
      </c>
      <c r="E251" s="26">
        <v>2935</v>
      </c>
      <c r="F251" s="24" t="s">
        <v>8218</v>
      </c>
      <c r="G251" s="24" t="s">
        <v>8223</v>
      </c>
      <c r="H251" s="24" t="s">
        <v>8245</v>
      </c>
      <c r="I251" s="24">
        <v>1403366409</v>
      </c>
      <c r="J251" s="24">
        <v>1400774409</v>
      </c>
      <c r="K251" s="24" t="b">
        <v>1</v>
      </c>
      <c r="L251" s="24">
        <v>51</v>
      </c>
      <c r="M251" s="24" t="b">
        <v>1</v>
      </c>
      <c r="N251" s="24" t="s">
        <v>8269</v>
      </c>
      <c r="O251" s="24">
        <v>117</v>
      </c>
      <c r="P251" s="24">
        <v>57.55</v>
      </c>
      <c r="Q251" s="27" t="s">
        <v>8315</v>
      </c>
      <c r="R251" s="24" t="s">
        <v>8316</v>
      </c>
      <c r="S251" s="28">
        <v>41781.666770833333</v>
      </c>
      <c r="T251" s="28">
        <v>41811.666770833333</v>
      </c>
    </row>
    <row r="252" spans="1:20" ht="45">
      <c r="A252" s="24">
        <v>3178</v>
      </c>
      <c r="B252" s="25" t="s">
        <v>3178</v>
      </c>
      <c r="C252" s="25" t="s">
        <v>7288</v>
      </c>
      <c r="D252" s="26">
        <v>1500</v>
      </c>
      <c r="E252" s="26">
        <v>2576</v>
      </c>
      <c r="F252" s="24" t="s">
        <v>8218</v>
      </c>
      <c r="G252" s="24" t="s">
        <v>8224</v>
      </c>
      <c r="H252" s="24" t="s">
        <v>8246</v>
      </c>
      <c r="I252" s="24">
        <v>1405521075</v>
      </c>
      <c r="J252" s="24">
        <v>1402929075</v>
      </c>
      <c r="K252" s="24" t="b">
        <v>1</v>
      </c>
      <c r="L252" s="24">
        <v>78</v>
      </c>
      <c r="M252" s="24" t="b">
        <v>1</v>
      </c>
      <c r="N252" s="24" t="s">
        <v>8269</v>
      </c>
      <c r="O252" s="24">
        <v>172</v>
      </c>
      <c r="P252" s="24">
        <v>33.03</v>
      </c>
      <c r="Q252" s="27" t="s">
        <v>8315</v>
      </c>
      <c r="R252" s="24" t="s">
        <v>8316</v>
      </c>
      <c r="S252" s="28">
        <v>41806.605034722219</v>
      </c>
      <c r="T252" s="28">
        <v>41836.605034722219</v>
      </c>
    </row>
    <row r="253" spans="1:20" ht="30">
      <c r="A253" s="24">
        <v>3179</v>
      </c>
      <c r="B253" s="25" t="s">
        <v>3179</v>
      </c>
      <c r="C253" s="25" t="s">
        <v>7289</v>
      </c>
      <c r="D253" s="26">
        <v>4200</v>
      </c>
      <c r="E253" s="26">
        <v>4794.82</v>
      </c>
      <c r="F253" s="24" t="s">
        <v>8218</v>
      </c>
      <c r="G253" s="24" t="s">
        <v>8223</v>
      </c>
      <c r="H253" s="24" t="s">
        <v>8245</v>
      </c>
      <c r="I253" s="24">
        <v>1367859071</v>
      </c>
      <c r="J253" s="24">
        <v>1365699071</v>
      </c>
      <c r="K253" s="24" t="b">
        <v>1</v>
      </c>
      <c r="L253" s="24">
        <v>62</v>
      </c>
      <c r="M253" s="24" t="b">
        <v>1</v>
      </c>
      <c r="N253" s="24" t="s">
        <v>8269</v>
      </c>
      <c r="O253" s="24">
        <v>114</v>
      </c>
      <c r="P253" s="24">
        <v>77.34</v>
      </c>
      <c r="Q253" s="27" t="s">
        <v>8315</v>
      </c>
      <c r="R253" s="24" t="s">
        <v>8316</v>
      </c>
      <c r="S253" s="28">
        <v>41375.702210648145</v>
      </c>
      <c r="T253" s="28">
        <v>41400.702210648145</v>
      </c>
    </row>
    <row r="254" spans="1:20" ht="30">
      <c r="A254" s="24">
        <v>3180</v>
      </c>
      <c r="B254" s="25" t="s">
        <v>3180</v>
      </c>
      <c r="C254" s="25" t="s">
        <v>7290</v>
      </c>
      <c r="D254" s="26">
        <v>1200</v>
      </c>
      <c r="E254" s="26">
        <v>1437</v>
      </c>
      <c r="F254" s="24" t="s">
        <v>8218</v>
      </c>
      <c r="G254" s="24" t="s">
        <v>8224</v>
      </c>
      <c r="H254" s="24" t="s">
        <v>8246</v>
      </c>
      <c r="I254" s="24">
        <v>1403258049</v>
      </c>
      <c r="J254" s="24">
        <v>1400666049</v>
      </c>
      <c r="K254" s="24" t="b">
        <v>1</v>
      </c>
      <c r="L254" s="24">
        <v>45</v>
      </c>
      <c r="M254" s="24" t="b">
        <v>1</v>
      </c>
      <c r="N254" s="24" t="s">
        <v>8269</v>
      </c>
      <c r="O254" s="24">
        <v>120</v>
      </c>
      <c r="P254" s="24">
        <v>31.93</v>
      </c>
      <c r="Q254" s="27" t="s">
        <v>8315</v>
      </c>
      <c r="R254" s="24" t="s">
        <v>8316</v>
      </c>
      <c r="S254" s="28">
        <v>41780.412604166668</v>
      </c>
      <c r="T254" s="28">
        <v>41810.412604166668</v>
      </c>
    </row>
    <row r="255" spans="1:20" ht="45">
      <c r="A255" s="24">
        <v>3181</v>
      </c>
      <c r="B255" s="25" t="s">
        <v>3181</v>
      </c>
      <c r="C255" s="25" t="s">
        <v>7291</v>
      </c>
      <c r="D255" s="26">
        <v>500</v>
      </c>
      <c r="E255" s="26">
        <v>545</v>
      </c>
      <c r="F255" s="24" t="s">
        <v>8218</v>
      </c>
      <c r="G255" s="24" t="s">
        <v>8224</v>
      </c>
      <c r="H255" s="24" t="s">
        <v>8246</v>
      </c>
      <c r="I255" s="24">
        <v>1402848000</v>
      </c>
      <c r="J255" s="24">
        <v>1400570787</v>
      </c>
      <c r="K255" s="24" t="b">
        <v>1</v>
      </c>
      <c r="L255" s="24">
        <v>15</v>
      </c>
      <c r="M255" s="24" t="b">
        <v>1</v>
      </c>
      <c r="N255" s="24" t="s">
        <v>8269</v>
      </c>
      <c r="O255" s="24">
        <v>109</v>
      </c>
      <c r="P255" s="24">
        <v>36.33</v>
      </c>
      <c r="Q255" s="27" t="s">
        <v>8315</v>
      </c>
      <c r="R255" s="24" t="s">
        <v>8316</v>
      </c>
      <c r="S255" s="28">
        <v>41779.310034722221</v>
      </c>
      <c r="T255" s="28">
        <v>41805.666666666664</v>
      </c>
    </row>
    <row r="256" spans="1:20" ht="45">
      <c r="A256" s="24">
        <v>3182</v>
      </c>
      <c r="B256" s="25" t="s">
        <v>3182</v>
      </c>
      <c r="C256" s="25" t="s">
        <v>7292</v>
      </c>
      <c r="D256" s="26">
        <v>7000</v>
      </c>
      <c r="E256" s="26">
        <v>7062</v>
      </c>
      <c r="F256" s="24" t="s">
        <v>8218</v>
      </c>
      <c r="G256" s="24" t="s">
        <v>8223</v>
      </c>
      <c r="H256" s="24" t="s">
        <v>8245</v>
      </c>
      <c r="I256" s="24">
        <v>1328029200</v>
      </c>
      <c r="J256" s="24">
        <v>1323211621</v>
      </c>
      <c r="K256" s="24" t="b">
        <v>1</v>
      </c>
      <c r="L256" s="24">
        <v>151</v>
      </c>
      <c r="M256" s="24" t="b">
        <v>1</v>
      </c>
      <c r="N256" s="24" t="s">
        <v>8269</v>
      </c>
      <c r="O256" s="24">
        <v>101</v>
      </c>
      <c r="P256" s="24">
        <v>46.77</v>
      </c>
      <c r="Q256" s="27" t="s">
        <v>8315</v>
      </c>
      <c r="R256" s="24" t="s">
        <v>8316</v>
      </c>
      <c r="S256" s="28">
        <v>40883.949317129627</v>
      </c>
      <c r="T256" s="28">
        <v>40939.708333333336</v>
      </c>
    </row>
    <row r="257" spans="1:20" ht="30">
      <c r="A257" s="24">
        <v>3183</v>
      </c>
      <c r="B257" s="25" t="s">
        <v>3183</v>
      </c>
      <c r="C257" s="25" t="s">
        <v>7293</v>
      </c>
      <c r="D257" s="26">
        <v>2500</v>
      </c>
      <c r="E257" s="26">
        <v>2725</v>
      </c>
      <c r="F257" s="24" t="s">
        <v>8218</v>
      </c>
      <c r="G257" s="24" t="s">
        <v>8223</v>
      </c>
      <c r="H257" s="24" t="s">
        <v>8245</v>
      </c>
      <c r="I257" s="24">
        <v>1377284669</v>
      </c>
      <c r="J257" s="24">
        <v>1375729469</v>
      </c>
      <c r="K257" s="24" t="b">
        <v>1</v>
      </c>
      <c r="L257" s="24">
        <v>68</v>
      </c>
      <c r="M257" s="24" t="b">
        <v>1</v>
      </c>
      <c r="N257" s="24" t="s">
        <v>8269</v>
      </c>
      <c r="O257" s="24">
        <v>109</v>
      </c>
      <c r="P257" s="24">
        <v>40.07</v>
      </c>
      <c r="Q257" s="27" t="s">
        <v>8315</v>
      </c>
      <c r="R257" s="24" t="s">
        <v>8316</v>
      </c>
      <c r="S257" s="28">
        <v>41491.79478009259</v>
      </c>
      <c r="T257" s="28">
        <v>41509.79478009259</v>
      </c>
    </row>
    <row r="258" spans="1:20" ht="30">
      <c r="A258" s="24">
        <v>3184</v>
      </c>
      <c r="B258" s="25" t="s">
        <v>3184</v>
      </c>
      <c r="C258" s="25" t="s">
        <v>7294</v>
      </c>
      <c r="D258" s="26">
        <v>4300</v>
      </c>
      <c r="E258" s="26">
        <v>4610</v>
      </c>
      <c r="F258" s="24" t="s">
        <v>8218</v>
      </c>
      <c r="G258" s="24" t="s">
        <v>8223</v>
      </c>
      <c r="H258" s="24" t="s">
        <v>8245</v>
      </c>
      <c r="I258" s="24">
        <v>1404258631</v>
      </c>
      <c r="J258" s="24">
        <v>1401666631</v>
      </c>
      <c r="K258" s="24" t="b">
        <v>1</v>
      </c>
      <c r="L258" s="24">
        <v>46</v>
      </c>
      <c r="M258" s="24" t="b">
        <v>1</v>
      </c>
      <c r="N258" s="24" t="s">
        <v>8269</v>
      </c>
      <c r="O258" s="24">
        <v>107</v>
      </c>
      <c r="P258" s="24">
        <v>100.22</v>
      </c>
      <c r="Q258" s="27" t="s">
        <v>8315</v>
      </c>
      <c r="R258" s="24" t="s">
        <v>8316</v>
      </c>
      <c r="S258" s="28">
        <v>41791.993414351848</v>
      </c>
      <c r="T258" s="28">
        <v>41821.993414351848</v>
      </c>
    </row>
    <row r="259" spans="1:20" ht="30">
      <c r="A259" s="24">
        <v>3185</v>
      </c>
      <c r="B259" s="25" t="s">
        <v>3185</v>
      </c>
      <c r="C259" s="25" t="s">
        <v>7295</v>
      </c>
      <c r="D259" s="26">
        <v>1000</v>
      </c>
      <c r="E259" s="26">
        <v>1000</v>
      </c>
      <c r="F259" s="24" t="s">
        <v>8218</v>
      </c>
      <c r="G259" s="24" t="s">
        <v>8224</v>
      </c>
      <c r="H259" s="24" t="s">
        <v>8246</v>
      </c>
      <c r="I259" s="24">
        <v>1405553241</v>
      </c>
      <c r="J259" s="24">
        <v>1404948441</v>
      </c>
      <c r="K259" s="24" t="b">
        <v>1</v>
      </c>
      <c r="L259" s="24">
        <v>24</v>
      </c>
      <c r="M259" s="24" t="b">
        <v>1</v>
      </c>
      <c r="N259" s="24" t="s">
        <v>8269</v>
      </c>
      <c r="O259" s="24">
        <v>100</v>
      </c>
      <c r="P259" s="24">
        <v>41.67</v>
      </c>
      <c r="Q259" s="27" t="s">
        <v>8315</v>
      </c>
      <c r="R259" s="24" t="s">
        <v>8316</v>
      </c>
      <c r="S259" s="28">
        <v>41829.977326388893</v>
      </c>
      <c r="T259" s="28">
        <v>41836.977326388893</v>
      </c>
    </row>
    <row r="260" spans="1:20" ht="45">
      <c r="A260" s="24">
        <v>3186</v>
      </c>
      <c r="B260" s="25" t="s">
        <v>3186</v>
      </c>
      <c r="C260" s="25" t="s">
        <v>7296</v>
      </c>
      <c r="D260" s="26">
        <v>3200</v>
      </c>
      <c r="E260" s="26">
        <v>3270</v>
      </c>
      <c r="F260" s="24" t="s">
        <v>8218</v>
      </c>
      <c r="G260" s="24" t="s">
        <v>8224</v>
      </c>
      <c r="H260" s="24" t="s">
        <v>8246</v>
      </c>
      <c r="I260" s="24">
        <v>1410901200</v>
      </c>
      <c r="J260" s="24">
        <v>1408313438</v>
      </c>
      <c r="K260" s="24" t="b">
        <v>1</v>
      </c>
      <c r="L260" s="24">
        <v>70</v>
      </c>
      <c r="M260" s="24" t="b">
        <v>1</v>
      </c>
      <c r="N260" s="24" t="s">
        <v>8269</v>
      </c>
      <c r="O260" s="24">
        <v>102</v>
      </c>
      <c r="P260" s="24">
        <v>46.71</v>
      </c>
      <c r="Q260" s="27" t="s">
        <v>8315</v>
      </c>
      <c r="R260" s="24" t="s">
        <v>8316</v>
      </c>
      <c r="S260" s="28">
        <v>41868.924050925925</v>
      </c>
      <c r="T260" s="28">
        <v>41898.875</v>
      </c>
    </row>
    <row r="261" spans="1:20" ht="45">
      <c r="A261" s="24">
        <v>3187</v>
      </c>
      <c r="B261" s="25" t="s">
        <v>3187</v>
      </c>
      <c r="C261" s="25" t="s">
        <v>7297</v>
      </c>
      <c r="D261" s="26">
        <v>15000</v>
      </c>
      <c r="E261" s="26">
        <v>17444</v>
      </c>
      <c r="F261" s="24" t="s">
        <v>8218</v>
      </c>
      <c r="G261" s="24" t="s">
        <v>8223</v>
      </c>
      <c r="H261" s="24" t="s">
        <v>8245</v>
      </c>
      <c r="I261" s="24">
        <v>1407167973</v>
      </c>
      <c r="J261" s="24">
        <v>1405439973</v>
      </c>
      <c r="K261" s="24" t="b">
        <v>1</v>
      </c>
      <c r="L261" s="24">
        <v>244</v>
      </c>
      <c r="M261" s="24" t="b">
        <v>1</v>
      </c>
      <c r="N261" s="24" t="s">
        <v>8269</v>
      </c>
      <c r="O261" s="24">
        <v>116</v>
      </c>
      <c r="P261" s="24">
        <v>71.489999999999995</v>
      </c>
      <c r="Q261" s="27" t="s">
        <v>8315</v>
      </c>
      <c r="R261" s="24" t="s">
        <v>8316</v>
      </c>
      <c r="S261" s="28">
        <v>41835.666354166664</v>
      </c>
      <c r="T261" s="28">
        <v>41855.666354166664</v>
      </c>
    </row>
    <row r="262" spans="1:20" ht="30">
      <c r="A262" s="24">
        <v>3208</v>
      </c>
      <c r="B262" s="25" t="s">
        <v>3208</v>
      </c>
      <c r="C262" s="25" t="s">
        <v>7318</v>
      </c>
      <c r="D262" s="26">
        <v>5000</v>
      </c>
      <c r="E262" s="26">
        <v>5175</v>
      </c>
      <c r="F262" s="24" t="s">
        <v>8218</v>
      </c>
      <c r="G262" s="24" t="s">
        <v>8223</v>
      </c>
      <c r="H262" s="24" t="s">
        <v>8245</v>
      </c>
      <c r="I262" s="24">
        <v>1406557877</v>
      </c>
      <c r="J262" s="24">
        <v>1404743477</v>
      </c>
      <c r="K262" s="24" t="b">
        <v>1</v>
      </c>
      <c r="L262" s="24">
        <v>82</v>
      </c>
      <c r="M262" s="24" t="b">
        <v>1</v>
      </c>
      <c r="N262" s="24" t="s">
        <v>8269</v>
      </c>
      <c r="O262" s="24">
        <v>104</v>
      </c>
      <c r="P262" s="24">
        <v>63.11</v>
      </c>
      <c r="Q262" s="27" t="s">
        <v>8315</v>
      </c>
      <c r="R262" s="24" t="s">
        <v>8316</v>
      </c>
      <c r="S262" s="28">
        <v>41827.605057870373</v>
      </c>
      <c r="T262" s="28">
        <v>41848.605057870373</v>
      </c>
    </row>
    <row r="263" spans="1:20" ht="30">
      <c r="A263" s="24">
        <v>3209</v>
      </c>
      <c r="B263" s="25" t="s">
        <v>3209</v>
      </c>
      <c r="C263" s="25" t="s">
        <v>7319</v>
      </c>
      <c r="D263" s="26">
        <v>9500</v>
      </c>
      <c r="E263" s="26">
        <v>11335.7</v>
      </c>
      <c r="F263" s="24" t="s">
        <v>8218</v>
      </c>
      <c r="G263" s="24" t="s">
        <v>8223</v>
      </c>
      <c r="H263" s="24" t="s">
        <v>8245</v>
      </c>
      <c r="I263" s="24">
        <v>1403305200</v>
      </c>
      <c r="J263" s="24">
        <v>1400512658</v>
      </c>
      <c r="K263" s="24" t="b">
        <v>1</v>
      </c>
      <c r="L263" s="24">
        <v>226</v>
      </c>
      <c r="M263" s="24" t="b">
        <v>1</v>
      </c>
      <c r="N263" s="24" t="s">
        <v>8269</v>
      </c>
      <c r="O263" s="24">
        <v>119</v>
      </c>
      <c r="P263" s="24">
        <v>50.16</v>
      </c>
      <c r="Q263" s="27" t="s">
        <v>8315</v>
      </c>
      <c r="R263" s="24" t="s">
        <v>8316</v>
      </c>
      <c r="S263" s="28">
        <v>41778.637245370373</v>
      </c>
      <c r="T263" s="28">
        <v>41810.958333333336</v>
      </c>
    </row>
    <row r="264" spans="1:20" ht="30">
      <c r="A264" s="24">
        <v>3210</v>
      </c>
      <c r="B264" s="25" t="s">
        <v>3210</v>
      </c>
      <c r="C264" s="25" t="s">
        <v>7320</v>
      </c>
      <c r="D264" s="26">
        <v>3000</v>
      </c>
      <c r="E264" s="26">
        <v>3773</v>
      </c>
      <c r="F264" s="24" t="s">
        <v>8218</v>
      </c>
      <c r="G264" s="24" t="s">
        <v>8223</v>
      </c>
      <c r="H264" s="24" t="s">
        <v>8245</v>
      </c>
      <c r="I264" s="24">
        <v>1338523140</v>
      </c>
      <c r="J264" s="24">
        <v>1334442519</v>
      </c>
      <c r="K264" s="24" t="b">
        <v>1</v>
      </c>
      <c r="L264" s="24">
        <v>60</v>
      </c>
      <c r="M264" s="24" t="b">
        <v>1</v>
      </c>
      <c r="N264" s="24" t="s">
        <v>8269</v>
      </c>
      <c r="O264" s="24">
        <v>126</v>
      </c>
      <c r="P264" s="24">
        <v>62.88</v>
      </c>
      <c r="Q264" s="27" t="s">
        <v>8315</v>
      </c>
      <c r="R264" s="24" t="s">
        <v>8316</v>
      </c>
      <c r="S264" s="28">
        <v>41013.936562499999</v>
      </c>
      <c r="T264" s="28">
        <v>41061.165972222225</v>
      </c>
    </row>
    <row r="265" spans="1:20" ht="45">
      <c r="A265" s="24">
        <v>3211</v>
      </c>
      <c r="B265" s="25" t="s">
        <v>3211</v>
      </c>
      <c r="C265" s="25" t="s">
        <v>7321</v>
      </c>
      <c r="D265" s="26">
        <v>23000</v>
      </c>
      <c r="E265" s="26">
        <v>27541</v>
      </c>
      <c r="F265" s="24" t="s">
        <v>8218</v>
      </c>
      <c r="G265" s="24" t="s">
        <v>8223</v>
      </c>
      <c r="H265" s="24" t="s">
        <v>8245</v>
      </c>
      <c r="I265" s="24">
        <v>1408068000</v>
      </c>
      <c r="J265" s="24">
        <v>1405346680</v>
      </c>
      <c r="K265" s="24" t="b">
        <v>1</v>
      </c>
      <c r="L265" s="24">
        <v>322</v>
      </c>
      <c r="M265" s="24" t="b">
        <v>1</v>
      </c>
      <c r="N265" s="24" t="s">
        <v>8269</v>
      </c>
      <c r="O265" s="24">
        <v>120</v>
      </c>
      <c r="P265" s="24">
        <v>85.53</v>
      </c>
      <c r="Q265" s="27" t="s">
        <v>8315</v>
      </c>
      <c r="R265" s="24" t="s">
        <v>8316</v>
      </c>
      <c r="S265" s="28">
        <v>41834.586574074077</v>
      </c>
      <c r="T265" s="28">
        <v>41866.083333333336</v>
      </c>
    </row>
    <row r="266" spans="1:20" ht="30">
      <c r="A266" s="24">
        <v>3212</v>
      </c>
      <c r="B266" s="25" t="s">
        <v>3212</v>
      </c>
      <c r="C266" s="25" t="s">
        <v>7322</v>
      </c>
      <c r="D266" s="26">
        <v>4000</v>
      </c>
      <c r="E266" s="26">
        <v>5050</v>
      </c>
      <c r="F266" s="24" t="s">
        <v>8218</v>
      </c>
      <c r="G266" s="24" t="s">
        <v>8223</v>
      </c>
      <c r="H266" s="24" t="s">
        <v>8245</v>
      </c>
      <c r="I266" s="24">
        <v>1407524751</v>
      </c>
      <c r="J266" s="24">
        <v>1404932751</v>
      </c>
      <c r="K266" s="24" t="b">
        <v>1</v>
      </c>
      <c r="L266" s="24">
        <v>94</v>
      </c>
      <c r="M266" s="24" t="b">
        <v>1</v>
      </c>
      <c r="N266" s="24" t="s">
        <v>8269</v>
      </c>
      <c r="O266" s="24">
        <v>126</v>
      </c>
      <c r="P266" s="24">
        <v>53.72</v>
      </c>
      <c r="Q266" s="27" t="s">
        <v>8315</v>
      </c>
      <c r="R266" s="24" t="s">
        <v>8316</v>
      </c>
      <c r="S266" s="28">
        <v>41829.795729166668</v>
      </c>
      <c r="T266" s="28">
        <v>41859.795729166668</v>
      </c>
    </row>
    <row r="267" spans="1:20" ht="30">
      <c r="A267" s="24">
        <v>3213</v>
      </c>
      <c r="B267" s="25" t="s">
        <v>3213</v>
      </c>
      <c r="C267" s="25" t="s">
        <v>7323</v>
      </c>
      <c r="D267" s="26">
        <v>6000</v>
      </c>
      <c r="E267" s="26">
        <v>6007</v>
      </c>
      <c r="F267" s="24" t="s">
        <v>8218</v>
      </c>
      <c r="G267" s="24" t="s">
        <v>8224</v>
      </c>
      <c r="H267" s="24" t="s">
        <v>8246</v>
      </c>
      <c r="I267" s="24">
        <v>1437934759</v>
      </c>
      <c r="J267" s="24">
        <v>1434478759</v>
      </c>
      <c r="K267" s="24" t="b">
        <v>1</v>
      </c>
      <c r="L267" s="24">
        <v>47</v>
      </c>
      <c r="M267" s="24" t="b">
        <v>1</v>
      </c>
      <c r="N267" s="24" t="s">
        <v>8269</v>
      </c>
      <c r="O267" s="24">
        <v>100</v>
      </c>
      <c r="P267" s="24">
        <v>127.81</v>
      </c>
      <c r="Q267" s="27" t="s">
        <v>8315</v>
      </c>
      <c r="R267" s="24" t="s">
        <v>8316</v>
      </c>
      <c r="S267" s="28">
        <v>42171.763414351852</v>
      </c>
      <c r="T267" s="28">
        <v>42211.763414351852</v>
      </c>
    </row>
    <row r="268" spans="1:20" ht="45">
      <c r="A268" s="24">
        <v>3214</v>
      </c>
      <c r="B268" s="25" t="s">
        <v>3214</v>
      </c>
      <c r="C268" s="25" t="s">
        <v>7324</v>
      </c>
      <c r="D268" s="26">
        <v>12000</v>
      </c>
      <c r="E268" s="26">
        <v>12256</v>
      </c>
      <c r="F268" s="24" t="s">
        <v>8218</v>
      </c>
      <c r="G268" s="24" t="s">
        <v>8224</v>
      </c>
      <c r="H268" s="24" t="s">
        <v>8246</v>
      </c>
      <c r="I268" s="24">
        <v>1452038100</v>
      </c>
      <c r="J268" s="24">
        <v>1448823673</v>
      </c>
      <c r="K268" s="24" t="b">
        <v>1</v>
      </c>
      <c r="L268" s="24">
        <v>115</v>
      </c>
      <c r="M268" s="24" t="b">
        <v>1</v>
      </c>
      <c r="N268" s="24" t="s">
        <v>8269</v>
      </c>
      <c r="O268" s="24">
        <v>102</v>
      </c>
      <c r="P268" s="24">
        <v>106.57</v>
      </c>
      <c r="Q268" s="27" t="s">
        <v>8315</v>
      </c>
      <c r="R268" s="24" t="s">
        <v>8316</v>
      </c>
      <c r="S268" s="28">
        <v>42337.792511574073</v>
      </c>
      <c r="T268" s="28">
        <v>42374.996527777781</v>
      </c>
    </row>
    <row r="269" spans="1:20" ht="60">
      <c r="A269" s="24">
        <v>3215</v>
      </c>
      <c r="B269" s="25" t="s">
        <v>3215</v>
      </c>
      <c r="C269" s="25" t="s">
        <v>7325</v>
      </c>
      <c r="D269" s="26">
        <v>35000</v>
      </c>
      <c r="E269" s="26">
        <v>35123</v>
      </c>
      <c r="F269" s="24" t="s">
        <v>8218</v>
      </c>
      <c r="G269" s="24" t="s">
        <v>8223</v>
      </c>
      <c r="H269" s="24" t="s">
        <v>8245</v>
      </c>
      <c r="I269" s="24">
        <v>1441857540</v>
      </c>
      <c r="J269" s="24">
        <v>1438617471</v>
      </c>
      <c r="K269" s="24" t="b">
        <v>1</v>
      </c>
      <c r="L269" s="24">
        <v>134</v>
      </c>
      <c r="M269" s="24" t="b">
        <v>1</v>
      </c>
      <c r="N269" s="24" t="s">
        <v>8269</v>
      </c>
      <c r="O269" s="24">
        <v>100</v>
      </c>
      <c r="P269" s="24">
        <v>262.11</v>
      </c>
      <c r="Q269" s="27" t="s">
        <v>8315</v>
      </c>
      <c r="R269" s="24" t="s">
        <v>8316</v>
      </c>
      <c r="S269" s="28">
        <v>42219.665173611109</v>
      </c>
      <c r="T269" s="28">
        <v>42257.165972222225</v>
      </c>
    </row>
    <row r="270" spans="1:20" ht="45">
      <c r="A270" s="24">
        <v>3216</v>
      </c>
      <c r="B270" s="25" t="s">
        <v>3216</v>
      </c>
      <c r="C270" s="25" t="s">
        <v>7326</v>
      </c>
      <c r="D270" s="26">
        <v>2000</v>
      </c>
      <c r="E270" s="26">
        <v>2001</v>
      </c>
      <c r="F270" s="24" t="s">
        <v>8218</v>
      </c>
      <c r="G270" s="24" t="s">
        <v>8224</v>
      </c>
      <c r="H270" s="24" t="s">
        <v>8246</v>
      </c>
      <c r="I270" s="24">
        <v>1436625000</v>
      </c>
      <c r="J270" s="24">
        <v>1433934371</v>
      </c>
      <c r="K270" s="24" t="b">
        <v>1</v>
      </c>
      <c r="L270" s="24">
        <v>35</v>
      </c>
      <c r="M270" s="24" t="b">
        <v>1</v>
      </c>
      <c r="N270" s="24" t="s">
        <v>8269</v>
      </c>
      <c r="O270" s="24">
        <v>100</v>
      </c>
      <c r="P270" s="24">
        <v>57.17</v>
      </c>
      <c r="Q270" s="27" t="s">
        <v>8315</v>
      </c>
      <c r="R270" s="24" t="s">
        <v>8316</v>
      </c>
      <c r="S270" s="28">
        <v>42165.462627314817</v>
      </c>
      <c r="T270" s="28">
        <v>42196.604166666672</v>
      </c>
    </row>
    <row r="271" spans="1:20" ht="30">
      <c r="A271" s="24">
        <v>3217</v>
      </c>
      <c r="B271" s="25" t="s">
        <v>3217</v>
      </c>
      <c r="C271" s="25" t="s">
        <v>7327</v>
      </c>
      <c r="D271" s="26">
        <v>4500</v>
      </c>
      <c r="E271" s="26">
        <v>5221</v>
      </c>
      <c r="F271" s="24" t="s">
        <v>8218</v>
      </c>
      <c r="G271" s="24" t="s">
        <v>8223</v>
      </c>
      <c r="H271" s="24" t="s">
        <v>8245</v>
      </c>
      <c r="I271" s="24">
        <v>1478264784</v>
      </c>
      <c r="J271" s="24">
        <v>1475672784</v>
      </c>
      <c r="K271" s="24" t="b">
        <v>1</v>
      </c>
      <c r="L271" s="24">
        <v>104</v>
      </c>
      <c r="M271" s="24" t="b">
        <v>1</v>
      </c>
      <c r="N271" s="24" t="s">
        <v>8269</v>
      </c>
      <c r="O271" s="24">
        <v>116</v>
      </c>
      <c r="P271" s="24">
        <v>50.2</v>
      </c>
      <c r="Q271" s="27" t="s">
        <v>8315</v>
      </c>
      <c r="R271" s="24" t="s">
        <v>8316</v>
      </c>
      <c r="S271" s="28">
        <v>42648.546111111107</v>
      </c>
      <c r="T271" s="28">
        <v>42678.546111111107</v>
      </c>
    </row>
    <row r="272" spans="1:20" ht="45">
      <c r="A272" s="24">
        <v>3218</v>
      </c>
      <c r="B272" s="25" t="s">
        <v>3218</v>
      </c>
      <c r="C272" s="25" t="s">
        <v>7328</v>
      </c>
      <c r="D272" s="26">
        <v>12000</v>
      </c>
      <c r="E272" s="26">
        <v>12252</v>
      </c>
      <c r="F272" s="24" t="s">
        <v>8218</v>
      </c>
      <c r="G272" s="24" t="s">
        <v>8224</v>
      </c>
      <c r="H272" s="24" t="s">
        <v>8246</v>
      </c>
      <c r="I272" s="24">
        <v>1419984000</v>
      </c>
      <c r="J272" s="24">
        <v>1417132986</v>
      </c>
      <c r="K272" s="24" t="b">
        <v>1</v>
      </c>
      <c r="L272" s="24">
        <v>184</v>
      </c>
      <c r="M272" s="24" t="b">
        <v>1</v>
      </c>
      <c r="N272" s="24" t="s">
        <v>8269</v>
      </c>
      <c r="O272" s="24">
        <v>102</v>
      </c>
      <c r="P272" s="24">
        <v>66.59</v>
      </c>
      <c r="Q272" s="27" t="s">
        <v>8315</v>
      </c>
      <c r="R272" s="24" t="s">
        <v>8316</v>
      </c>
      <c r="S272" s="28">
        <v>41971.002152777779</v>
      </c>
      <c r="T272" s="28">
        <v>42004</v>
      </c>
    </row>
    <row r="273" spans="1:20" ht="30">
      <c r="A273" s="24">
        <v>3219</v>
      </c>
      <c r="B273" s="25" t="s">
        <v>3219</v>
      </c>
      <c r="C273" s="25" t="s">
        <v>7329</v>
      </c>
      <c r="D273" s="26">
        <v>20000</v>
      </c>
      <c r="E273" s="26">
        <v>20022</v>
      </c>
      <c r="F273" s="24" t="s">
        <v>8218</v>
      </c>
      <c r="G273" s="24" t="s">
        <v>8223</v>
      </c>
      <c r="H273" s="24" t="s">
        <v>8245</v>
      </c>
      <c r="I273" s="24">
        <v>1427063747</v>
      </c>
      <c r="J273" s="24">
        <v>1424043347</v>
      </c>
      <c r="K273" s="24" t="b">
        <v>1</v>
      </c>
      <c r="L273" s="24">
        <v>119</v>
      </c>
      <c r="M273" s="24" t="b">
        <v>1</v>
      </c>
      <c r="N273" s="24" t="s">
        <v>8269</v>
      </c>
      <c r="O273" s="24">
        <v>100</v>
      </c>
      <c r="P273" s="24">
        <v>168.25</v>
      </c>
      <c r="Q273" s="27" t="s">
        <v>8315</v>
      </c>
      <c r="R273" s="24" t="s">
        <v>8316</v>
      </c>
      <c r="S273" s="28">
        <v>42050.983182870375</v>
      </c>
      <c r="T273" s="28">
        <v>42085.941516203704</v>
      </c>
    </row>
    <row r="274" spans="1:20">
      <c r="A274" s="24">
        <v>3220</v>
      </c>
      <c r="B274" s="25" t="s">
        <v>3220</v>
      </c>
      <c r="C274" s="25" t="s">
        <v>7330</v>
      </c>
      <c r="D274" s="26">
        <v>15000</v>
      </c>
      <c r="E274" s="26">
        <v>15126</v>
      </c>
      <c r="F274" s="24" t="s">
        <v>8218</v>
      </c>
      <c r="G274" s="24" t="s">
        <v>8223</v>
      </c>
      <c r="H274" s="24" t="s">
        <v>8245</v>
      </c>
      <c r="I274" s="24">
        <v>1489352400</v>
      </c>
      <c r="J274" s="24">
        <v>1486411204</v>
      </c>
      <c r="K274" s="24" t="b">
        <v>1</v>
      </c>
      <c r="L274" s="24">
        <v>59</v>
      </c>
      <c r="M274" s="24" t="b">
        <v>1</v>
      </c>
      <c r="N274" s="24" t="s">
        <v>8269</v>
      </c>
      <c r="O274" s="24">
        <v>101</v>
      </c>
      <c r="P274" s="24">
        <v>256.37</v>
      </c>
      <c r="Q274" s="27" t="s">
        <v>8315</v>
      </c>
      <c r="R274" s="24" t="s">
        <v>8316</v>
      </c>
      <c r="S274" s="28">
        <v>42772.833379629628</v>
      </c>
      <c r="T274" s="28">
        <v>42806.875</v>
      </c>
    </row>
    <row r="275" spans="1:20" ht="45">
      <c r="A275" s="24">
        <v>3221</v>
      </c>
      <c r="B275" s="25" t="s">
        <v>3221</v>
      </c>
      <c r="C275" s="25" t="s">
        <v>7331</v>
      </c>
      <c r="D275" s="26">
        <v>4000</v>
      </c>
      <c r="E275" s="26">
        <v>4137</v>
      </c>
      <c r="F275" s="24" t="s">
        <v>8218</v>
      </c>
      <c r="G275" s="24" t="s">
        <v>8224</v>
      </c>
      <c r="H275" s="24" t="s">
        <v>8246</v>
      </c>
      <c r="I275" s="24">
        <v>1436114603</v>
      </c>
      <c r="J275" s="24">
        <v>1433090603</v>
      </c>
      <c r="K275" s="24" t="b">
        <v>1</v>
      </c>
      <c r="L275" s="24">
        <v>113</v>
      </c>
      <c r="M275" s="24" t="b">
        <v>1</v>
      </c>
      <c r="N275" s="24" t="s">
        <v>8269</v>
      </c>
      <c r="O275" s="24">
        <v>103</v>
      </c>
      <c r="P275" s="24">
        <v>36.61</v>
      </c>
      <c r="Q275" s="27" t="s">
        <v>8315</v>
      </c>
      <c r="R275" s="24" t="s">
        <v>8316</v>
      </c>
      <c r="S275" s="28">
        <v>42155.696793981479</v>
      </c>
      <c r="T275" s="28">
        <v>42190.696793981479</v>
      </c>
    </row>
    <row r="276" spans="1:20" ht="30">
      <c r="A276" s="24">
        <v>3222</v>
      </c>
      <c r="B276" s="25" t="s">
        <v>3222</v>
      </c>
      <c r="C276" s="25" t="s">
        <v>7332</v>
      </c>
      <c r="D276" s="26">
        <v>2500</v>
      </c>
      <c r="E276" s="26">
        <v>3120</v>
      </c>
      <c r="F276" s="24" t="s">
        <v>8218</v>
      </c>
      <c r="G276" s="24" t="s">
        <v>8223</v>
      </c>
      <c r="H276" s="24" t="s">
        <v>8245</v>
      </c>
      <c r="I276" s="24">
        <v>1445722140</v>
      </c>
      <c r="J276" s="24">
        <v>1443016697</v>
      </c>
      <c r="K276" s="24" t="b">
        <v>1</v>
      </c>
      <c r="L276" s="24">
        <v>84</v>
      </c>
      <c r="M276" s="24" t="b">
        <v>1</v>
      </c>
      <c r="N276" s="24" t="s">
        <v>8269</v>
      </c>
      <c r="O276" s="24">
        <v>125</v>
      </c>
      <c r="P276" s="24">
        <v>37.14</v>
      </c>
      <c r="Q276" s="27" t="s">
        <v>8315</v>
      </c>
      <c r="R276" s="24" t="s">
        <v>8316</v>
      </c>
      <c r="S276" s="28">
        <v>42270.582141203704</v>
      </c>
      <c r="T276" s="28">
        <v>42301.895138888889</v>
      </c>
    </row>
    <row r="277" spans="1:20" ht="30">
      <c r="A277" s="24">
        <v>3223</v>
      </c>
      <c r="B277" s="25" t="s">
        <v>3223</v>
      </c>
      <c r="C277" s="25" t="s">
        <v>7333</v>
      </c>
      <c r="D277" s="26">
        <v>3100</v>
      </c>
      <c r="E277" s="26">
        <v>3395</v>
      </c>
      <c r="F277" s="24" t="s">
        <v>8218</v>
      </c>
      <c r="G277" s="24" t="s">
        <v>8223</v>
      </c>
      <c r="H277" s="24" t="s">
        <v>8245</v>
      </c>
      <c r="I277" s="24">
        <v>1440100976</v>
      </c>
      <c r="J277" s="24">
        <v>1437508976</v>
      </c>
      <c r="K277" s="24" t="b">
        <v>1</v>
      </c>
      <c r="L277" s="24">
        <v>74</v>
      </c>
      <c r="M277" s="24" t="b">
        <v>1</v>
      </c>
      <c r="N277" s="24" t="s">
        <v>8269</v>
      </c>
      <c r="O277" s="24">
        <v>110</v>
      </c>
      <c r="P277" s="24">
        <v>45.88</v>
      </c>
      <c r="Q277" s="27" t="s">
        <v>8315</v>
      </c>
      <c r="R277" s="24" t="s">
        <v>8316</v>
      </c>
      <c r="S277" s="28">
        <v>42206.835370370376</v>
      </c>
      <c r="T277" s="28">
        <v>42236.835370370376</v>
      </c>
    </row>
    <row r="278" spans="1:20" ht="30">
      <c r="A278" s="24">
        <v>3224</v>
      </c>
      <c r="B278" s="25" t="s">
        <v>3224</v>
      </c>
      <c r="C278" s="25" t="s">
        <v>7334</v>
      </c>
      <c r="D278" s="26">
        <v>30000</v>
      </c>
      <c r="E278" s="26">
        <v>30610</v>
      </c>
      <c r="F278" s="24" t="s">
        <v>8218</v>
      </c>
      <c r="G278" s="24" t="s">
        <v>8223</v>
      </c>
      <c r="H278" s="24" t="s">
        <v>8245</v>
      </c>
      <c r="I278" s="24">
        <v>1484024400</v>
      </c>
      <c r="J278" s="24">
        <v>1479932713</v>
      </c>
      <c r="K278" s="24" t="b">
        <v>1</v>
      </c>
      <c r="L278" s="24">
        <v>216</v>
      </c>
      <c r="M278" s="24" t="b">
        <v>1</v>
      </c>
      <c r="N278" s="24" t="s">
        <v>8269</v>
      </c>
      <c r="O278" s="24">
        <v>102</v>
      </c>
      <c r="P278" s="24">
        <v>141.71</v>
      </c>
      <c r="Q278" s="27" t="s">
        <v>8315</v>
      </c>
      <c r="R278" s="24" t="s">
        <v>8316</v>
      </c>
      <c r="S278" s="28">
        <v>42697.850844907407</v>
      </c>
      <c r="T278" s="28">
        <v>42745.208333333328</v>
      </c>
    </row>
    <row r="279" spans="1:20" ht="30">
      <c r="A279" s="24">
        <v>3225</v>
      </c>
      <c r="B279" s="25" t="s">
        <v>3225</v>
      </c>
      <c r="C279" s="25" t="s">
        <v>7335</v>
      </c>
      <c r="D279" s="26">
        <v>2000</v>
      </c>
      <c r="E279" s="26">
        <v>2047</v>
      </c>
      <c r="F279" s="24" t="s">
        <v>8218</v>
      </c>
      <c r="G279" s="24" t="s">
        <v>8223</v>
      </c>
      <c r="H279" s="24" t="s">
        <v>8245</v>
      </c>
      <c r="I279" s="24">
        <v>1464987600</v>
      </c>
      <c r="J279" s="24">
        <v>1463145938</v>
      </c>
      <c r="K279" s="24" t="b">
        <v>1</v>
      </c>
      <c r="L279" s="24">
        <v>39</v>
      </c>
      <c r="M279" s="24" t="b">
        <v>1</v>
      </c>
      <c r="N279" s="24" t="s">
        <v>8269</v>
      </c>
      <c r="O279" s="24">
        <v>102</v>
      </c>
      <c r="P279" s="24">
        <v>52.49</v>
      </c>
      <c r="Q279" s="27" t="s">
        <v>8315</v>
      </c>
      <c r="R279" s="24" t="s">
        <v>8316</v>
      </c>
      <c r="S279" s="28">
        <v>42503.559467592597</v>
      </c>
      <c r="T279" s="28">
        <v>42524.875</v>
      </c>
    </row>
    <row r="280" spans="1:20" ht="30">
      <c r="A280" s="24">
        <v>3226</v>
      </c>
      <c r="B280" s="25" t="s">
        <v>3226</v>
      </c>
      <c r="C280" s="25" t="s">
        <v>7336</v>
      </c>
      <c r="D280" s="26">
        <v>1200</v>
      </c>
      <c r="E280" s="26">
        <v>1250</v>
      </c>
      <c r="F280" s="24" t="s">
        <v>8218</v>
      </c>
      <c r="G280" s="24" t="s">
        <v>8224</v>
      </c>
      <c r="H280" s="24" t="s">
        <v>8246</v>
      </c>
      <c r="I280" s="24">
        <v>1446213612</v>
      </c>
      <c r="J280" s="24">
        <v>1443621612</v>
      </c>
      <c r="K280" s="24" t="b">
        <v>1</v>
      </c>
      <c r="L280" s="24">
        <v>21</v>
      </c>
      <c r="M280" s="24" t="b">
        <v>1</v>
      </c>
      <c r="N280" s="24" t="s">
        <v>8269</v>
      </c>
      <c r="O280" s="24">
        <v>104</v>
      </c>
      <c r="P280" s="24">
        <v>59.52</v>
      </c>
      <c r="Q280" s="27" t="s">
        <v>8315</v>
      </c>
      <c r="R280" s="24" t="s">
        <v>8316</v>
      </c>
      <c r="S280" s="28">
        <v>42277.583472222221</v>
      </c>
      <c r="T280" s="28">
        <v>42307.583472222221</v>
      </c>
    </row>
    <row r="281" spans="1:20" ht="45">
      <c r="A281" s="24">
        <v>3227</v>
      </c>
      <c r="B281" s="25" t="s">
        <v>3227</v>
      </c>
      <c r="C281" s="25" t="s">
        <v>7337</v>
      </c>
      <c r="D281" s="26">
        <v>1200</v>
      </c>
      <c r="E281" s="26">
        <v>1500</v>
      </c>
      <c r="F281" s="24" t="s">
        <v>8218</v>
      </c>
      <c r="G281" s="24" t="s">
        <v>8224</v>
      </c>
      <c r="H281" s="24" t="s">
        <v>8246</v>
      </c>
      <c r="I281" s="24">
        <v>1484687436</v>
      </c>
      <c r="J281" s="24">
        <v>1482095436</v>
      </c>
      <c r="K281" s="24" t="b">
        <v>0</v>
      </c>
      <c r="L281" s="24">
        <v>30</v>
      </c>
      <c r="M281" s="24" t="b">
        <v>1</v>
      </c>
      <c r="N281" s="24" t="s">
        <v>8269</v>
      </c>
      <c r="O281" s="24">
        <v>125</v>
      </c>
      <c r="P281" s="24">
        <v>50</v>
      </c>
      <c r="Q281" s="27" t="s">
        <v>8315</v>
      </c>
      <c r="R281" s="24" t="s">
        <v>8316</v>
      </c>
      <c r="S281" s="28">
        <v>42722.882361111115</v>
      </c>
      <c r="T281" s="28">
        <v>42752.882361111115</v>
      </c>
    </row>
    <row r="282" spans="1:20">
      <c r="A282" s="24">
        <v>3228</v>
      </c>
      <c r="B282" s="25" t="s">
        <v>3228</v>
      </c>
      <c r="C282" s="25" t="s">
        <v>7338</v>
      </c>
      <c r="D282" s="26">
        <v>7000</v>
      </c>
      <c r="E282" s="26">
        <v>7164</v>
      </c>
      <c r="F282" s="24" t="s">
        <v>8218</v>
      </c>
      <c r="G282" s="24" t="s">
        <v>8223</v>
      </c>
      <c r="H282" s="24" t="s">
        <v>8245</v>
      </c>
      <c r="I282" s="24">
        <v>1450328340</v>
      </c>
      <c r="J282" s="24">
        <v>1447606884</v>
      </c>
      <c r="K282" s="24" t="b">
        <v>1</v>
      </c>
      <c r="L282" s="24">
        <v>37</v>
      </c>
      <c r="M282" s="24" t="b">
        <v>1</v>
      </c>
      <c r="N282" s="24" t="s">
        <v>8269</v>
      </c>
      <c r="O282" s="24">
        <v>102</v>
      </c>
      <c r="P282" s="24">
        <v>193.62</v>
      </c>
      <c r="Q282" s="27" t="s">
        <v>8315</v>
      </c>
      <c r="R282" s="24" t="s">
        <v>8316</v>
      </c>
      <c r="S282" s="28">
        <v>42323.70930555556</v>
      </c>
      <c r="T282" s="28">
        <v>42355.207638888889</v>
      </c>
    </row>
    <row r="283" spans="1:20" ht="30">
      <c r="A283" s="24">
        <v>3229</v>
      </c>
      <c r="B283" s="25" t="s">
        <v>3229</v>
      </c>
      <c r="C283" s="25" t="s">
        <v>7339</v>
      </c>
      <c r="D283" s="26">
        <v>20000</v>
      </c>
      <c r="E283" s="26">
        <v>21573</v>
      </c>
      <c r="F283" s="24" t="s">
        <v>8218</v>
      </c>
      <c r="G283" s="24" t="s">
        <v>8223</v>
      </c>
      <c r="H283" s="24" t="s">
        <v>8245</v>
      </c>
      <c r="I283" s="24">
        <v>1416470398</v>
      </c>
      <c r="J283" s="24">
        <v>1413874798</v>
      </c>
      <c r="K283" s="24" t="b">
        <v>1</v>
      </c>
      <c r="L283" s="24">
        <v>202</v>
      </c>
      <c r="M283" s="24" t="b">
        <v>1</v>
      </c>
      <c r="N283" s="24" t="s">
        <v>8269</v>
      </c>
      <c r="O283" s="24">
        <v>108</v>
      </c>
      <c r="P283" s="24">
        <v>106.8</v>
      </c>
      <c r="Q283" s="27" t="s">
        <v>8315</v>
      </c>
      <c r="R283" s="24" t="s">
        <v>8316</v>
      </c>
      <c r="S283" s="28">
        <v>41933.291643518518</v>
      </c>
      <c r="T283" s="28">
        <v>41963.333310185189</v>
      </c>
    </row>
    <row r="284" spans="1:20" ht="45">
      <c r="A284" s="24">
        <v>3230</v>
      </c>
      <c r="B284" s="25" t="s">
        <v>3230</v>
      </c>
      <c r="C284" s="25" t="s">
        <v>7340</v>
      </c>
      <c r="D284" s="26">
        <v>2600</v>
      </c>
      <c r="E284" s="26">
        <v>2857</v>
      </c>
      <c r="F284" s="24" t="s">
        <v>8218</v>
      </c>
      <c r="G284" s="24" t="s">
        <v>8223</v>
      </c>
      <c r="H284" s="24" t="s">
        <v>8245</v>
      </c>
      <c r="I284" s="24">
        <v>1412135940</v>
      </c>
      <c r="J284" s="24">
        <v>1410840126</v>
      </c>
      <c r="K284" s="24" t="b">
        <v>1</v>
      </c>
      <c r="L284" s="24">
        <v>37</v>
      </c>
      <c r="M284" s="24" t="b">
        <v>1</v>
      </c>
      <c r="N284" s="24" t="s">
        <v>8269</v>
      </c>
      <c r="O284" s="24">
        <v>110</v>
      </c>
      <c r="P284" s="24">
        <v>77.22</v>
      </c>
      <c r="Q284" s="27" t="s">
        <v>8315</v>
      </c>
      <c r="R284" s="24" t="s">
        <v>8316</v>
      </c>
      <c r="S284" s="28">
        <v>41898.168125000004</v>
      </c>
      <c r="T284" s="28">
        <v>41913.165972222225</v>
      </c>
    </row>
    <row r="285" spans="1:20" ht="30">
      <c r="A285" s="24">
        <v>3231</v>
      </c>
      <c r="B285" s="25" t="s">
        <v>3231</v>
      </c>
      <c r="C285" s="25" t="s">
        <v>7341</v>
      </c>
      <c r="D285" s="26">
        <v>1000</v>
      </c>
      <c r="E285" s="26">
        <v>1610</v>
      </c>
      <c r="F285" s="24" t="s">
        <v>8218</v>
      </c>
      <c r="G285" s="24" t="s">
        <v>8223</v>
      </c>
      <c r="H285" s="24" t="s">
        <v>8245</v>
      </c>
      <c r="I285" s="24">
        <v>1460846347</v>
      </c>
      <c r="J285" s="24">
        <v>1458254347</v>
      </c>
      <c r="K285" s="24" t="b">
        <v>0</v>
      </c>
      <c r="L285" s="24">
        <v>28</v>
      </c>
      <c r="M285" s="24" t="b">
        <v>1</v>
      </c>
      <c r="N285" s="24" t="s">
        <v>8269</v>
      </c>
      <c r="O285" s="24">
        <v>161</v>
      </c>
      <c r="P285" s="24">
        <v>57.5</v>
      </c>
      <c r="Q285" s="27" t="s">
        <v>8315</v>
      </c>
      <c r="R285" s="24" t="s">
        <v>8316</v>
      </c>
      <c r="S285" s="28">
        <v>42446.943831018521</v>
      </c>
      <c r="T285" s="28">
        <v>42476.943831018521</v>
      </c>
    </row>
    <row r="286" spans="1:20" ht="30">
      <c r="A286" s="24">
        <v>3232</v>
      </c>
      <c r="B286" s="25" t="s">
        <v>3232</v>
      </c>
      <c r="C286" s="25" t="s">
        <v>7342</v>
      </c>
      <c r="D286" s="26">
        <v>1000</v>
      </c>
      <c r="E286" s="26">
        <v>1312</v>
      </c>
      <c r="F286" s="24" t="s">
        <v>8218</v>
      </c>
      <c r="G286" s="24" t="s">
        <v>8223</v>
      </c>
      <c r="H286" s="24" t="s">
        <v>8245</v>
      </c>
      <c r="I286" s="24">
        <v>1462334340</v>
      </c>
      <c r="J286" s="24">
        <v>1459711917</v>
      </c>
      <c r="K286" s="24" t="b">
        <v>1</v>
      </c>
      <c r="L286" s="24">
        <v>26</v>
      </c>
      <c r="M286" s="24" t="b">
        <v>1</v>
      </c>
      <c r="N286" s="24" t="s">
        <v>8269</v>
      </c>
      <c r="O286" s="24">
        <v>131</v>
      </c>
      <c r="P286" s="24">
        <v>50.46</v>
      </c>
      <c r="Q286" s="27" t="s">
        <v>8315</v>
      </c>
      <c r="R286" s="24" t="s">
        <v>8316</v>
      </c>
      <c r="S286" s="28">
        <v>42463.81385416667</v>
      </c>
      <c r="T286" s="28">
        <v>42494.165972222225</v>
      </c>
    </row>
    <row r="287" spans="1:20" ht="30">
      <c r="A287" s="24">
        <v>3233</v>
      </c>
      <c r="B287" s="25" t="s">
        <v>3233</v>
      </c>
      <c r="C287" s="25" t="s">
        <v>7343</v>
      </c>
      <c r="D287" s="26">
        <v>5000</v>
      </c>
      <c r="E287" s="26">
        <v>5940</v>
      </c>
      <c r="F287" s="24" t="s">
        <v>8218</v>
      </c>
      <c r="G287" s="24" t="s">
        <v>8223</v>
      </c>
      <c r="H287" s="24" t="s">
        <v>8245</v>
      </c>
      <c r="I287" s="24">
        <v>1488482355</v>
      </c>
      <c r="J287" s="24">
        <v>1485890355</v>
      </c>
      <c r="K287" s="24" t="b">
        <v>0</v>
      </c>
      <c r="L287" s="24">
        <v>61</v>
      </c>
      <c r="M287" s="24" t="b">
        <v>1</v>
      </c>
      <c r="N287" s="24" t="s">
        <v>8269</v>
      </c>
      <c r="O287" s="24">
        <v>119</v>
      </c>
      <c r="P287" s="24">
        <v>97.38</v>
      </c>
      <c r="Q287" s="27" t="s">
        <v>8315</v>
      </c>
      <c r="R287" s="24" t="s">
        <v>8316</v>
      </c>
      <c r="S287" s="28">
        <v>42766.805034722223</v>
      </c>
      <c r="T287" s="28">
        <v>42796.805034722223</v>
      </c>
    </row>
    <row r="288" spans="1:20" ht="45">
      <c r="A288" s="24">
        <v>3234</v>
      </c>
      <c r="B288" s="25" t="s">
        <v>3234</v>
      </c>
      <c r="C288" s="25" t="s">
        <v>7344</v>
      </c>
      <c r="D288" s="26">
        <v>4000</v>
      </c>
      <c r="E288" s="26">
        <v>4015.71</v>
      </c>
      <c r="F288" s="24" t="s">
        <v>8218</v>
      </c>
      <c r="G288" s="24" t="s">
        <v>8224</v>
      </c>
      <c r="H288" s="24" t="s">
        <v>8246</v>
      </c>
      <c r="I288" s="24">
        <v>1485991860</v>
      </c>
      <c r="J288" s="24">
        <v>1483124208</v>
      </c>
      <c r="K288" s="24" t="b">
        <v>0</v>
      </c>
      <c r="L288" s="24">
        <v>115</v>
      </c>
      <c r="M288" s="24" t="b">
        <v>1</v>
      </c>
      <c r="N288" s="24" t="s">
        <v>8269</v>
      </c>
      <c r="O288" s="24">
        <v>100</v>
      </c>
      <c r="P288" s="24">
        <v>34.92</v>
      </c>
      <c r="Q288" s="27" t="s">
        <v>8315</v>
      </c>
      <c r="R288" s="24" t="s">
        <v>8316</v>
      </c>
      <c r="S288" s="28">
        <v>42734.789444444439</v>
      </c>
      <c r="T288" s="28">
        <v>42767.979861111111</v>
      </c>
    </row>
    <row r="289" spans="1:20" ht="45">
      <c r="A289" s="24">
        <v>3235</v>
      </c>
      <c r="B289" s="25" t="s">
        <v>3235</v>
      </c>
      <c r="C289" s="25" t="s">
        <v>7345</v>
      </c>
      <c r="D289" s="26">
        <v>15000</v>
      </c>
      <c r="E289" s="26">
        <v>15481</v>
      </c>
      <c r="F289" s="24" t="s">
        <v>8218</v>
      </c>
      <c r="G289" s="24" t="s">
        <v>8223</v>
      </c>
      <c r="H289" s="24" t="s">
        <v>8245</v>
      </c>
      <c r="I289" s="24">
        <v>1467361251</v>
      </c>
      <c r="J289" s="24">
        <v>1464769251</v>
      </c>
      <c r="K289" s="24" t="b">
        <v>1</v>
      </c>
      <c r="L289" s="24">
        <v>181</v>
      </c>
      <c r="M289" s="24" t="b">
        <v>1</v>
      </c>
      <c r="N289" s="24" t="s">
        <v>8269</v>
      </c>
      <c r="O289" s="24">
        <v>103</v>
      </c>
      <c r="P289" s="24">
        <v>85.53</v>
      </c>
      <c r="Q289" s="27" t="s">
        <v>8315</v>
      </c>
      <c r="R289" s="24" t="s">
        <v>8316</v>
      </c>
      <c r="S289" s="28">
        <v>42522.347812499997</v>
      </c>
      <c r="T289" s="28">
        <v>42552.347812499997</v>
      </c>
    </row>
    <row r="290" spans="1:20" ht="45">
      <c r="A290" s="24">
        <v>3236</v>
      </c>
      <c r="B290" s="25" t="s">
        <v>3236</v>
      </c>
      <c r="C290" s="25" t="s">
        <v>7346</v>
      </c>
      <c r="D290" s="26">
        <v>20000</v>
      </c>
      <c r="E290" s="26">
        <v>20120</v>
      </c>
      <c r="F290" s="24" t="s">
        <v>8218</v>
      </c>
      <c r="G290" s="24" t="s">
        <v>8223</v>
      </c>
      <c r="H290" s="24" t="s">
        <v>8245</v>
      </c>
      <c r="I290" s="24">
        <v>1482962433</v>
      </c>
      <c r="J290" s="24">
        <v>1480370433</v>
      </c>
      <c r="K290" s="24" t="b">
        <v>0</v>
      </c>
      <c r="L290" s="24">
        <v>110</v>
      </c>
      <c r="M290" s="24" t="b">
        <v>1</v>
      </c>
      <c r="N290" s="24" t="s">
        <v>8269</v>
      </c>
      <c r="O290" s="24">
        <v>101</v>
      </c>
      <c r="P290" s="24">
        <v>182.91</v>
      </c>
      <c r="Q290" s="27" t="s">
        <v>8315</v>
      </c>
      <c r="R290" s="24" t="s">
        <v>8316</v>
      </c>
      <c r="S290" s="28">
        <v>42702.917048611111</v>
      </c>
      <c r="T290" s="28">
        <v>42732.917048611111</v>
      </c>
    </row>
    <row r="291" spans="1:20" ht="30">
      <c r="A291" s="24">
        <v>3237</v>
      </c>
      <c r="B291" s="25" t="s">
        <v>3237</v>
      </c>
      <c r="C291" s="25" t="s">
        <v>7347</v>
      </c>
      <c r="D291" s="26">
        <v>35000</v>
      </c>
      <c r="E291" s="26">
        <v>35275.64</v>
      </c>
      <c r="F291" s="24" t="s">
        <v>8218</v>
      </c>
      <c r="G291" s="24" t="s">
        <v>8223</v>
      </c>
      <c r="H291" s="24" t="s">
        <v>8245</v>
      </c>
      <c r="I291" s="24">
        <v>1443499140</v>
      </c>
      <c r="J291" s="24">
        <v>1441452184</v>
      </c>
      <c r="K291" s="24" t="b">
        <v>1</v>
      </c>
      <c r="L291" s="24">
        <v>269</v>
      </c>
      <c r="M291" s="24" t="b">
        <v>1</v>
      </c>
      <c r="N291" s="24" t="s">
        <v>8269</v>
      </c>
      <c r="O291" s="24">
        <v>101</v>
      </c>
      <c r="P291" s="24">
        <v>131.13999999999999</v>
      </c>
      <c r="Q291" s="27" t="s">
        <v>8315</v>
      </c>
      <c r="R291" s="24" t="s">
        <v>8316</v>
      </c>
      <c r="S291" s="28">
        <v>42252.474351851852</v>
      </c>
      <c r="T291" s="28">
        <v>42276.165972222225</v>
      </c>
    </row>
    <row r="292" spans="1:20" ht="45">
      <c r="A292" s="24">
        <v>3238</v>
      </c>
      <c r="B292" s="25" t="s">
        <v>3238</v>
      </c>
      <c r="C292" s="25" t="s">
        <v>7348</v>
      </c>
      <c r="D292" s="26">
        <v>2800</v>
      </c>
      <c r="E292" s="26">
        <v>3145</v>
      </c>
      <c r="F292" s="24" t="s">
        <v>8218</v>
      </c>
      <c r="G292" s="24" t="s">
        <v>8224</v>
      </c>
      <c r="H292" s="24" t="s">
        <v>8246</v>
      </c>
      <c r="I292" s="24">
        <v>1435752898</v>
      </c>
      <c r="J292" s="24">
        <v>1433160898</v>
      </c>
      <c r="K292" s="24" t="b">
        <v>1</v>
      </c>
      <c r="L292" s="24">
        <v>79</v>
      </c>
      <c r="M292" s="24" t="b">
        <v>1</v>
      </c>
      <c r="N292" s="24" t="s">
        <v>8269</v>
      </c>
      <c r="O292" s="24">
        <v>112</v>
      </c>
      <c r="P292" s="24">
        <v>39.81</v>
      </c>
      <c r="Q292" s="27" t="s">
        <v>8315</v>
      </c>
      <c r="R292" s="24" t="s">
        <v>8316</v>
      </c>
      <c r="S292" s="28">
        <v>42156.510393518518</v>
      </c>
      <c r="T292" s="28">
        <v>42186.510393518518</v>
      </c>
    </row>
    <row r="293" spans="1:20" ht="45">
      <c r="A293" s="24">
        <v>3239</v>
      </c>
      <c r="B293" s="25" t="s">
        <v>3239</v>
      </c>
      <c r="C293" s="25" t="s">
        <v>7349</v>
      </c>
      <c r="D293" s="26">
        <v>5862</v>
      </c>
      <c r="E293" s="26">
        <v>6208.98</v>
      </c>
      <c r="F293" s="24" t="s">
        <v>8218</v>
      </c>
      <c r="G293" s="24" t="s">
        <v>8224</v>
      </c>
      <c r="H293" s="24" t="s">
        <v>8246</v>
      </c>
      <c r="I293" s="24">
        <v>1445817540</v>
      </c>
      <c r="J293" s="24">
        <v>1443665293</v>
      </c>
      <c r="K293" s="24" t="b">
        <v>1</v>
      </c>
      <c r="L293" s="24">
        <v>104</v>
      </c>
      <c r="M293" s="24" t="b">
        <v>1</v>
      </c>
      <c r="N293" s="24" t="s">
        <v>8269</v>
      </c>
      <c r="O293" s="24">
        <v>106</v>
      </c>
      <c r="P293" s="24">
        <v>59.7</v>
      </c>
      <c r="Q293" s="27" t="s">
        <v>8315</v>
      </c>
      <c r="R293" s="24" t="s">
        <v>8316</v>
      </c>
      <c r="S293" s="28">
        <v>42278.089039351849</v>
      </c>
      <c r="T293" s="28">
        <v>42302.999305555553</v>
      </c>
    </row>
    <row r="294" spans="1:20" ht="45">
      <c r="A294" s="24">
        <v>3240</v>
      </c>
      <c r="B294" s="25" t="s">
        <v>3240</v>
      </c>
      <c r="C294" s="25" t="s">
        <v>7350</v>
      </c>
      <c r="D294" s="26">
        <v>3000</v>
      </c>
      <c r="E294" s="26">
        <v>3017</v>
      </c>
      <c r="F294" s="24" t="s">
        <v>8218</v>
      </c>
      <c r="G294" s="24" t="s">
        <v>8224</v>
      </c>
      <c r="H294" s="24" t="s">
        <v>8246</v>
      </c>
      <c r="I294" s="24">
        <v>1487286000</v>
      </c>
      <c r="J294" s="24">
        <v>1484843948</v>
      </c>
      <c r="K294" s="24" t="b">
        <v>0</v>
      </c>
      <c r="L294" s="24">
        <v>34</v>
      </c>
      <c r="M294" s="24" t="b">
        <v>1</v>
      </c>
      <c r="N294" s="24" t="s">
        <v>8269</v>
      </c>
      <c r="O294" s="24">
        <v>101</v>
      </c>
      <c r="P294" s="24">
        <v>88.74</v>
      </c>
      <c r="Q294" s="27" t="s">
        <v>8315</v>
      </c>
      <c r="R294" s="24" t="s">
        <v>8316</v>
      </c>
      <c r="S294" s="28">
        <v>42754.693842592591</v>
      </c>
      <c r="T294" s="28">
        <v>42782.958333333328</v>
      </c>
    </row>
    <row r="295" spans="1:20" ht="45">
      <c r="A295" s="24">
        <v>3241</v>
      </c>
      <c r="B295" s="25" t="s">
        <v>3241</v>
      </c>
      <c r="C295" s="25" t="s">
        <v>7351</v>
      </c>
      <c r="D295" s="26">
        <v>8500</v>
      </c>
      <c r="E295" s="26">
        <v>9801</v>
      </c>
      <c r="F295" s="24" t="s">
        <v>8218</v>
      </c>
      <c r="G295" s="24" t="s">
        <v>8223</v>
      </c>
      <c r="H295" s="24" t="s">
        <v>8245</v>
      </c>
      <c r="I295" s="24">
        <v>1413269940</v>
      </c>
      <c r="J295" s="24">
        <v>1410421670</v>
      </c>
      <c r="K295" s="24" t="b">
        <v>1</v>
      </c>
      <c r="L295" s="24">
        <v>167</v>
      </c>
      <c r="M295" s="24" t="b">
        <v>1</v>
      </c>
      <c r="N295" s="24" t="s">
        <v>8269</v>
      </c>
      <c r="O295" s="24">
        <v>115</v>
      </c>
      <c r="P295" s="24">
        <v>58.69</v>
      </c>
      <c r="Q295" s="27" t="s">
        <v>8315</v>
      </c>
      <c r="R295" s="24" t="s">
        <v>8316</v>
      </c>
      <c r="S295" s="28">
        <v>41893.324884259258</v>
      </c>
      <c r="T295" s="28">
        <v>41926.290972222225</v>
      </c>
    </row>
    <row r="296" spans="1:20" ht="30">
      <c r="A296" s="24">
        <v>3242</v>
      </c>
      <c r="B296" s="25" t="s">
        <v>3242</v>
      </c>
      <c r="C296" s="25" t="s">
        <v>7352</v>
      </c>
      <c r="D296" s="26">
        <v>10000</v>
      </c>
      <c r="E296" s="26">
        <v>12730.42</v>
      </c>
      <c r="F296" s="24" t="s">
        <v>8218</v>
      </c>
      <c r="G296" s="24" t="s">
        <v>8223</v>
      </c>
      <c r="H296" s="24" t="s">
        <v>8245</v>
      </c>
      <c r="I296" s="24">
        <v>1411150092</v>
      </c>
      <c r="J296" s="24">
        <v>1408558092</v>
      </c>
      <c r="K296" s="24" t="b">
        <v>1</v>
      </c>
      <c r="L296" s="24">
        <v>183</v>
      </c>
      <c r="M296" s="24" t="b">
        <v>1</v>
      </c>
      <c r="N296" s="24" t="s">
        <v>8269</v>
      </c>
      <c r="O296" s="24">
        <v>127</v>
      </c>
      <c r="P296" s="24">
        <v>69.569999999999993</v>
      </c>
      <c r="Q296" s="27" t="s">
        <v>8315</v>
      </c>
      <c r="R296" s="24" t="s">
        <v>8316</v>
      </c>
      <c r="S296" s="28">
        <v>41871.755694444444</v>
      </c>
      <c r="T296" s="28">
        <v>41901.755694444444</v>
      </c>
    </row>
    <row r="297" spans="1:20" ht="30">
      <c r="A297" s="24">
        <v>3243</v>
      </c>
      <c r="B297" s="25" t="s">
        <v>3243</v>
      </c>
      <c r="C297" s="25" t="s">
        <v>7353</v>
      </c>
      <c r="D297" s="26">
        <v>8000</v>
      </c>
      <c r="E297" s="26">
        <v>8227</v>
      </c>
      <c r="F297" s="24" t="s">
        <v>8218</v>
      </c>
      <c r="G297" s="24" t="s">
        <v>8223</v>
      </c>
      <c r="H297" s="24" t="s">
        <v>8245</v>
      </c>
      <c r="I297" s="24">
        <v>1444348800</v>
      </c>
      <c r="J297" s="24">
        <v>1442283562</v>
      </c>
      <c r="K297" s="24" t="b">
        <v>1</v>
      </c>
      <c r="L297" s="24">
        <v>71</v>
      </c>
      <c r="M297" s="24" t="b">
        <v>1</v>
      </c>
      <c r="N297" s="24" t="s">
        <v>8269</v>
      </c>
      <c r="O297" s="24">
        <v>103</v>
      </c>
      <c r="P297" s="24">
        <v>115.87</v>
      </c>
      <c r="Q297" s="27" t="s">
        <v>8315</v>
      </c>
      <c r="R297" s="24" t="s">
        <v>8316</v>
      </c>
      <c r="S297" s="28">
        <v>42262.096782407403</v>
      </c>
      <c r="T297" s="28">
        <v>42286</v>
      </c>
    </row>
    <row r="298" spans="1:20" ht="30">
      <c r="A298" s="24">
        <v>3244</v>
      </c>
      <c r="B298" s="25" t="s">
        <v>3244</v>
      </c>
      <c r="C298" s="25" t="s">
        <v>7354</v>
      </c>
      <c r="D298" s="26">
        <v>1600</v>
      </c>
      <c r="E298" s="26">
        <v>1647</v>
      </c>
      <c r="F298" s="24" t="s">
        <v>8218</v>
      </c>
      <c r="G298" s="24" t="s">
        <v>8224</v>
      </c>
      <c r="H298" s="24" t="s">
        <v>8246</v>
      </c>
      <c r="I298" s="24">
        <v>1480613982</v>
      </c>
      <c r="J298" s="24">
        <v>1478018382</v>
      </c>
      <c r="K298" s="24" t="b">
        <v>0</v>
      </c>
      <c r="L298" s="24">
        <v>69</v>
      </c>
      <c r="M298" s="24" t="b">
        <v>1</v>
      </c>
      <c r="N298" s="24" t="s">
        <v>8269</v>
      </c>
      <c r="O298" s="24">
        <v>103</v>
      </c>
      <c r="P298" s="24">
        <v>23.87</v>
      </c>
      <c r="Q298" s="27" t="s">
        <v>8315</v>
      </c>
      <c r="R298" s="24" t="s">
        <v>8316</v>
      </c>
      <c r="S298" s="28">
        <v>42675.694236111114</v>
      </c>
      <c r="T298" s="28">
        <v>42705.735902777778</v>
      </c>
    </row>
    <row r="299" spans="1:20" ht="30">
      <c r="A299" s="24">
        <v>3245</v>
      </c>
      <c r="B299" s="25" t="s">
        <v>3245</v>
      </c>
      <c r="C299" s="25" t="s">
        <v>7355</v>
      </c>
      <c r="D299" s="26">
        <v>21000</v>
      </c>
      <c r="E299" s="26">
        <v>21904</v>
      </c>
      <c r="F299" s="24" t="s">
        <v>8218</v>
      </c>
      <c r="G299" s="24" t="s">
        <v>8223</v>
      </c>
      <c r="H299" s="24" t="s">
        <v>8245</v>
      </c>
      <c r="I299" s="24">
        <v>1434074400</v>
      </c>
      <c r="J299" s="24">
        <v>1431354258</v>
      </c>
      <c r="K299" s="24" t="b">
        <v>0</v>
      </c>
      <c r="L299" s="24">
        <v>270</v>
      </c>
      <c r="M299" s="24" t="b">
        <v>1</v>
      </c>
      <c r="N299" s="24" t="s">
        <v>8269</v>
      </c>
      <c r="O299" s="24">
        <v>104</v>
      </c>
      <c r="P299" s="24">
        <v>81.13</v>
      </c>
      <c r="Q299" s="27" t="s">
        <v>8315</v>
      </c>
      <c r="R299" s="24" t="s">
        <v>8316</v>
      </c>
      <c r="S299" s="28">
        <v>42135.60020833333</v>
      </c>
      <c r="T299" s="28">
        <v>42167.083333333328</v>
      </c>
    </row>
    <row r="300" spans="1:20" ht="30">
      <c r="A300" s="24">
        <v>3246</v>
      </c>
      <c r="B300" s="25" t="s">
        <v>3246</v>
      </c>
      <c r="C300" s="25" t="s">
        <v>7356</v>
      </c>
      <c r="D300" s="26">
        <v>10000</v>
      </c>
      <c r="E300" s="26">
        <v>11122</v>
      </c>
      <c r="F300" s="24" t="s">
        <v>8218</v>
      </c>
      <c r="G300" s="24" t="s">
        <v>8223</v>
      </c>
      <c r="H300" s="24" t="s">
        <v>8245</v>
      </c>
      <c r="I300" s="24">
        <v>1442030340</v>
      </c>
      <c r="J300" s="24">
        <v>1439551200</v>
      </c>
      <c r="K300" s="24" t="b">
        <v>1</v>
      </c>
      <c r="L300" s="24">
        <v>193</v>
      </c>
      <c r="M300" s="24" t="b">
        <v>1</v>
      </c>
      <c r="N300" s="24" t="s">
        <v>8269</v>
      </c>
      <c r="O300" s="24">
        <v>111</v>
      </c>
      <c r="P300" s="24">
        <v>57.63</v>
      </c>
      <c r="Q300" s="27" t="s">
        <v>8315</v>
      </c>
      <c r="R300" s="24" t="s">
        <v>8316</v>
      </c>
      <c r="S300" s="28">
        <v>42230.472222222219</v>
      </c>
      <c r="T300" s="28">
        <v>42259.165972222225</v>
      </c>
    </row>
    <row r="301" spans="1:20" ht="30">
      <c r="A301" s="24">
        <v>3247</v>
      </c>
      <c r="B301" s="25" t="s">
        <v>3247</v>
      </c>
      <c r="C301" s="25" t="s">
        <v>7357</v>
      </c>
      <c r="D301" s="26">
        <v>2500</v>
      </c>
      <c r="E301" s="26">
        <v>2646.5</v>
      </c>
      <c r="F301" s="24" t="s">
        <v>8218</v>
      </c>
      <c r="G301" s="24" t="s">
        <v>8224</v>
      </c>
      <c r="H301" s="24" t="s">
        <v>8246</v>
      </c>
      <c r="I301" s="24">
        <v>1436696712</v>
      </c>
      <c r="J301" s="24">
        <v>1434104712</v>
      </c>
      <c r="K301" s="24" t="b">
        <v>1</v>
      </c>
      <c r="L301" s="24">
        <v>57</v>
      </c>
      <c r="M301" s="24" t="b">
        <v>1</v>
      </c>
      <c r="N301" s="24" t="s">
        <v>8269</v>
      </c>
      <c r="O301" s="24">
        <v>106</v>
      </c>
      <c r="P301" s="24">
        <v>46.43</v>
      </c>
      <c r="Q301" s="27" t="s">
        <v>8315</v>
      </c>
      <c r="R301" s="24" t="s">
        <v>8316</v>
      </c>
      <c r="S301" s="28">
        <v>42167.434166666666</v>
      </c>
      <c r="T301" s="28">
        <v>42197.434166666666</v>
      </c>
    </row>
    <row r="302" spans="1:20">
      <c r="A302" s="24">
        <v>3248</v>
      </c>
      <c r="B302" s="25" t="s">
        <v>3248</v>
      </c>
      <c r="C302" s="25" t="s">
        <v>7358</v>
      </c>
      <c r="D302" s="26">
        <v>12000</v>
      </c>
      <c r="E302" s="26">
        <v>12095</v>
      </c>
      <c r="F302" s="24" t="s">
        <v>8218</v>
      </c>
      <c r="G302" s="24" t="s">
        <v>8223</v>
      </c>
      <c r="H302" s="24" t="s">
        <v>8245</v>
      </c>
      <c r="I302" s="24">
        <v>1428178757</v>
      </c>
      <c r="J302" s="24">
        <v>1425590357</v>
      </c>
      <c r="K302" s="24" t="b">
        <v>1</v>
      </c>
      <c r="L302" s="24">
        <v>200</v>
      </c>
      <c r="M302" s="24" t="b">
        <v>1</v>
      </c>
      <c r="N302" s="24" t="s">
        <v>8269</v>
      </c>
      <c r="O302" s="24">
        <v>101</v>
      </c>
      <c r="P302" s="24">
        <v>60.48</v>
      </c>
      <c r="Q302" s="27" t="s">
        <v>8315</v>
      </c>
      <c r="R302" s="24" t="s">
        <v>8316</v>
      </c>
      <c r="S302" s="28">
        <v>42068.888391203705</v>
      </c>
      <c r="T302" s="28">
        <v>42098.846724537041</v>
      </c>
    </row>
    <row r="303" spans="1:20" ht="45">
      <c r="A303" s="24">
        <v>3249</v>
      </c>
      <c r="B303" s="25" t="s">
        <v>3249</v>
      </c>
      <c r="C303" s="25" t="s">
        <v>7359</v>
      </c>
      <c r="D303" s="26">
        <v>5500</v>
      </c>
      <c r="E303" s="26">
        <v>5771</v>
      </c>
      <c r="F303" s="24" t="s">
        <v>8218</v>
      </c>
      <c r="G303" s="24" t="s">
        <v>8223</v>
      </c>
      <c r="H303" s="24" t="s">
        <v>8245</v>
      </c>
      <c r="I303" s="24">
        <v>1434822914</v>
      </c>
      <c r="J303" s="24">
        <v>1432230914</v>
      </c>
      <c r="K303" s="24" t="b">
        <v>1</v>
      </c>
      <c r="L303" s="24">
        <v>88</v>
      </c>
      <c r="M303" s="24" t="b">
        <v>1</v>
      </c>
      <c r="N303" s="24" t="s">
        <v>8269</v>
      </c>
      <c r="O303" s="24">
        <v>105</v>
      </c>
      <c r="P303" s="24">
        <v>65.58</v>
      </c>
      <c r="Q303" s="27" t="s">
        <v>8315</v>
      </c>
      <c r="R303" s="24" t="s">
        <v>8316</v>
      </c>
      <c r="S303" s="28">
        <v>42145.746689814812</v>
      </c>
      <c r="T303" s="28">
        <v>42175.746689814812</v>
      </c>
    </row>
    <row r="304" spans="1:20" ht="45">
      <c r="A304" s="24">
        <v>3250</v>
      </c>
      <c r="B304" s="25" t="s">
        <v>3250</v>
      </c>
      <c r="C304" s="25" t="s">
        <v>7360</v>
      </c>
      <c r="D304" s="26">
        <v>25000</v>
      </c>
      <c r="E304" s="26">
        <v>25388</v>
      </c>
      <c r="F304" s="24" t="s">
        <v>8218</v>
      </c>
      <c r="G304" s="24" t="s">
        <v>8223</v>
      </c>
      <c r="H304" s="24" t="s">
        <v>8245</v>
      </c>
      <c r="I304" s="24">
        <v>1415213324</v>
      </c>
      <c r="J304" s="24">
        <v>1412617724</v>
      </c>
      <c r="K304" s="24" t="b">
        <v>1</v>
      </c>
      <c r="L304" s="24">
        <v>213</v>
      </c>
      <c r="M304" s="24" t="b">
        <v>1</v>
      </c>
      <c r="N304" s="24" t="s">
        <v>8269</v>
      </c>
      <c r="O304" s="24">
        <v>102</v>
      </c>
      <c r="P304" s="24">
        <v>119.19</v>
      </c>
      <c r="Q304" s="27" t="s">
        <v>8315</v>
      </c>
      <c r="R304" s="24" t="s">
        <v>8316</v>
      </c>
      <c r="S304" s="28">
        <v>41918.742175925923</v>
      </c>
      <c r="T304" s="28">
        <v>41948.783842592595</v>
      </c>
    </row>
    <row r="305" spans="1:20" ht="30">
      <c r="A305" s="24">
        <v>3251</v>
      </c>
      <c r="B305" s="25" t="s">
        <v>3251</v>
      </c>
      <c r="C305" s="25" t="s">
        <v>7361</v>
      </c>
      <c r="D305" s="26">
        <v>1500</v>
      </c>
      <c r="E305" s="26">
        <v>1661</v>
      </c>
      <c r="F305" s="24" t="s">
        <v>8218</v>
      </c>
      <c r="G305" s="24" t="s">
        <v>8223</v>
      </c>
      <c r="H305" s="24" t="s">
        <v>8245</v>
      </c>
      <c r="I305" s="24">
        <v>1434907966</v>
      </c>
      <c r="J305" s="24">
        <v>1432315966</v>
      </c>
      <c r="K305" s="24" t="b">
        <v>1</v>
      </c>
      <c r="L305" s="24">
        <v>20</v>
      </c>
      <c r="M305" s="24" t="b">
        <v>1</v>
      </c>
      <c r="N305" s="24" t="s">
        <v>8269</v>
      </c>
      <c r="O305" s="24">
        <v>111</v>
      </c>
      <c r="P305" s="24">
        <v>83.05</v>
      </c>
      <c r="Q305" s="27" t="s">
        <v>8315</v>
      </c>
      <c r="R305" s="24" t="s">
        <v>8316</v>
      </c>
      <c r="S305" s="28">
        <v>42146.731087962966</v>
      </c>
      <c r="T305" s="28">
        <v>42176.731087962966</v>
      </c>
    </row>
    <row r="306" spans="1:20" ht="30">
      <c r="A306" s="24">
        <v>3252</v>
      </c>
      <c r="B306" s="25" t="s">
        <v>3252</v>
      </c>
      <c r="C306" s="25" t="s">
        <v>7362</v>
      </c>
      <c r="D306" s="26">
        <v>2250</v>
      </c>
      <c r="E306" s="26">
        <v>2876</v>
      </c>
      <c r="F306" s="24" t="s">
        <v>8218</v>
      </c>
      <c r="G306" s="24" t="s">
        <v>8224</v>
      </c>
      <c r="H306" s="24" t="s">
        <v>8246</v>
      </c>
      <c r="I306" s="24">
        <v>1473247240</v>
      </c>
      <c r="J306" s="24">
        <v>1470655240</v>
      </c>
      <c r="K306" s="24" t="b">
        <v>1</v>
      </c>
      <c r="L306" s="24">
        <v>50</v>
      </c>
      <c r="M306" s="24" t="b">
        <v>1</v>
      </c>
      <c r="N306" s="24" t="s">
        <v>8269</v>
      </c>
      <c r="O306" s="24">
        <v>128</v>
      </c>
      <c r="P306" s="24">
        <v>57.52</v>
      </c>
      <c r="Q306" s="27" t="s">
        <v>8315</v>
      </c>
      <c r="R306" s="24" t="s">
        <v>8316</v>
      </c>
      <c r="S306" s="28">
        <v>42590.472685185188</v>
      </c>
      <c r="T306" s="28">
        <v>42620.472685185188</v>
      </c>
    </row>
    <row r="307" spans="1:20" ht="30">
      <c r="A307" s="24">
        <v>3253</v>
      </c>
      <c r="B307" s="25" t="s">
        <v>3253</v>
      </c>
      <c r="C307" s="25" t="s">
        <v>7363</v>
      </c>
      <c r="D307" s="26">
        <v>20000</v>
      </c>
      <c r="E307" s="26">
        <v>20365</v>
      </c>
      <c r="F307" s="24" t="s">
        <v>8218</v>
      </c>
      <c r="G307" s="24" t="s">
        <v>8223</v>
      </c>
      <c r="H307" s="24" t="s">
        <v>8245</v>
      </c>
      <c r="I307" s="24">
        <v>1473306300</v>
      </c>
      <c r="J307" s="24">
        <v>1471701028</v>
      </c>
      <c r="K307" s="24" t="b">
        <v>1</v>
      </c>
      <c r="L307" s="24">
        <v>115</v>
      </c>
      <c r="M307" s="24" t="b">
        <v>1</v>
      </c>
      <c r="N307" s="24" t="s">
        <v>8269</v>
      </c>
      <c r="O307" s="24">
        <v>102</v>
      </c>
      <c r="P307" s="24">
        <v>177.09</v>
      </c>
      <c r="Q307" s="27" t="s">
        <v>8315</v>
      </c>
      <c r="R307" s="24" t="s">
        <v>8316</v>
      </c>
      <c r="S307" s="28">
        <v>42602.576712962968</v>
      </c>
      <c r="T307" s="28">
        <v>42621.15625</v>
      </c>
    </row>
    <row r="308" spans="1:20" ht="30">
      <c r="A308" s="24">
        <v>3254</v>
      </c>
      <c r="B308" s="25" t="s">
        <v>3254</v>
      </c>
      <c r="C308" s="25" t="s">
        <v>7364</v>
      </c>
      <c r="D308" s="26">
        <v>13000</v>
      </c>
      <c r="E308" s="26">
        <v>13163.5</v>
      </c>
      <c r="F308" s="24" t="s">
        <v>8218</v>
      </c>
      <c r="G308" s="24" t="s">
        <v>8224</v>
      </c>
      <c r="H308" s="24" t="s">
        <v>8246</v>
      </c>
      <c r="I308" s="24">
        <v>1427331809</v>
      </c>
      <c r="J308" s="24">
        <v>1424743409</v>
      </c>
      <c r="K308" s="24" t="b">
        <v>1</v>
      </c>
      <c r="L308" s="24">
        <v>186</v>
      </c>
      <c r="M308" s="24" t="b">
        <v>1</v>
      </c>
      <c r="N308" s="24" t="s">
        <v>8269</v>
      </c>
      <c r="O308" s="24">
        <v>101</v>
      </c>
      <c r="P308" s="24">
        <v>70.77</v>
      </c>
      <c r="Q308" s="27" t="s">
        <v>8315</v>
      </c>
      <c r="R308" s="24" t="s">
        <v>8316</v>
      </c>
      <c r="S308" s="28">
        <v>42059.085752314815</v>
      </c>
      <c r="T308" s="28">
        <v>42089.044085648144</v>
      </c>
    </row>
    <row r="309" spans="1:20" ht="45">
      <c r="A309" s="24">
        <v>3255</v>
      </c>
      <c r="B309" s="25" t="s">
        <v>3255</v>
      </c>
      <c r="C309" s="25" t="s">
        <v>7365</v>
      </c>
      <c r="D309" s="26">
        <v>300</v>
      </c>
      <c r="E309" s="26">
        <v>525</v>
      </c>
      <c r="F309" s="24" t="s">
        <v>8218</v>
      </c>
      <c r="G309" s="24" t="s">
        <v>8224</v>
      </c>
      <c r="H309" s="24" t="s">
        <v>8246</v>
      </c>
      <c r="I309" s="24">
        <v>1412706375</v>
      </c>
      <c r="J309" s="24">
        <v>1410114375</v>
      </c>
      <c r="K309" s="24" t="b">
        <v>1</v>
      </c>
      <c r="L309" s="24">
        <v>18</v>
      </c>
      <c r="M309" s="24" t="b">
        <v>1</v>
      </c>
      <c r="N309" s="24" t="s">
        <v>8269</v>
      </c>
      <c r="O309" s="24">
        <v>175</v>
      </c>
      <c r="P309" s="24">
        <v>29.17</v>
      </c>
      <c r="Q309" s="27" t="s">
        <v>8315</v>
      </c>
      <c r="R309" s="24" t="s">
        <v>8316</v>
      </c>
      <c r="S309" s="28">
        <v>41889.768229166664</v>
      </c>
      <c r="T309" s="28">
        <v>41919.768229166664</v>
      </c>
    </row>
    <row r="310" spans="1:20" ht="30">
      <c r="A310" s="24">
        <v>3256</v>
      </c>
      <c r="B310" s="25" t="s">
        <v>3256</v>
      </c>
      <c r="C310" s="25" t="s">
        <v>7366</v>
      </c>
      <c r="D310" s="26">
        <v>10000</v>
      </c>
      <c r="E310" s="26">
        <v>12806</v>
      </c>
      <c r="F310" s="24" t="s">
        <v>8218</v>
      </c>
      <c r="G310" s="24" t="s">
        <v>8223</v>
      </c>
      <c r="H310" s="24" t="s">
        <v>8245</v>
      </c>
      <c r="I310" s="24">
        <v>1433995140</v>
      </c>
      <c r="J310" s="24">
        <v>1432129577</v>
      </c>
      <c r="K310" s="24" t="b">
        <v>1</v>
      </c>
      <c r="L310" s="24">
        <v>176</v>
      </c>
      <c r="M310" s="24" t="b">
        <v>1</v>
      </c>
      <c r="N310" s="24" t="s">
        <v>8269</v>
      </c>
      <c r="O310" s="24">
        <v>128</v>
      </c>
      <c r="P310" s="24">
        <v>72.760000000000005</v>
      </c>
      <c r="Q310" s="27" t="s">
        <v>8315</v>
      </c>
      <c r="R310" s="24" t="s">
        <v>8316</v>
      </c>
      <c r="S310" s="28">
        <v>42144.573807870373</v>
      </c>
      <c r="T310" s="28">
        <v>42166.165972222225</v>
      </c>
    </row>
    <row r="311" spans="1:20" ht="45">
      <c r="A311" s="24">
        <v>3257</v>
      </c>
      <c r="B311" s="25" t="s">
        <v>3257</v>
      </c>
      <c r="C311" s="25" t="s">
        <v>7367</v>
      </c>
      <c r="D311" s="26">
        <v>2000</v>
      </c>
      <c r="E311" s="26">
        <v>2125.9899999999998</v>
      </c>
      <c r="F311" s="24" t="s">
        <v>8218</v>
      </c>
      <c r="G311" s="24" t="s">
        <v>8224</v>
      </c>
      <c r="H311" s="24" t="s">
        <v>8246</v>
      </c>
      <c r="I311" s="24">
        <v>1487769952</v>
      </c>
      <c r="J311" s="24">
        <v>1485177952</v>
      </c>
      <c r="K311" s="24" t="b">
        <v>0</v>
      </c>
      <c r="L311" s="24">
        <v>41</v>
      </c>
      <c r="M311" s="24" t="b">
        <v>1</v>
      </c>
      <c r="N311" s="24" t="s">
        <v>8269</v>
      </c>
      <c r="O311" s="24">
        <v>106</v>
      </c>
      <c r="P311" s="24">
        <v>51.85</v>
      </c>
      <c r="Q311" s="27" t="s">
        <v>8315</v>
      </c>
      <c r="R311" s="24" t="s">
        <v>8316</v>
      </c>
      <c r="S311" s="28">
        <v>42758.559629629628</v>
      </c>
      <c r="T311" s="28">
        <v>42788.559629629628</v>
      </c>
    </row>
    <row r="312" spans="1:20" ht="30">
      <c r="A312" s="24">
        <v>3258</v>
      </c>
      <c r="B312" s="25" t="s">
        <v>3258</v>
      </c>
      <c r="C312" s="25" t="s">
        <v>7368</v>
      </c>
      <c r="D312" s="26">
        <v>7000</v>
      </c>
      <c r="E312" s="26">
        <v>7365</v>
      </c>
      <c r="F312" s="24" t="s">
        <v>8218</v>
      </c>
      <c r="G312" s="24" t="s">
        <v>8223</v>
      </c>
      <c r="H312" s="24" t="s">
        <v>8245</v>
      </c>
      <c r="I312" s="24">
        <v>1420751861</v>
      </c>
      <c r="J312" s="24">
        <v>1418159861</v>
      </c>
      <c r="K312" s="24" t="b">
        <v>1</v>
      </c>
      <c r="L312" s="24">
        <v>75</v>
      </c>
      <c r="M312" s="24" t="b">
        <v>1</v>
      </c>
      <c r="N312" s="24" t="s">
        <v>8269</v>
      </c>
      <c r="O312" s="24">
        <v>105</v>
      </c>
      <c r="P312" s="24">
        <v>98.2</v>
      </c>
      <c r="Q312" s="27" t="s">
        <v>8315</v>
      </c>
      <c r="R312" s="24" t="s">
        <v>8316</v>
      </c>
      <c r="S312" s="28">
        <v>41982.887280092589</v>
      </c>
      <c r="T312" s="28">
        <v>42012.887280092589</v>
      </c>
    </row>
    <row r="313" spans="1:20" ht="45">
      <c r="A313" s="24">
        <v>3259</v>
      </c>
      <c r="B313" s="25" t="s">
        <v>3259</v>
      </c>
      <c r="C313" s="25" t="s">
        <v>7369</v>
      </c>
      <c r="D313" s="26">
        <v>23000</v>
      </c>
      <c r="E313" s="26">
        <v>24418.6</v>
      </c>
      <c r="F313" s="24" t="s">
        <v>8218</v>
      </c>
      <c r="G313" s="24" t="s">
        <v>8223</v>
      </c>
      <c r="H313" s="24" t="s">
        <v>8245</v>
      </c>
      <c r="I313" s="24">
        <v>1475294340</v>
      </c>
      <c r="J313" s="24">
        <v>1472753745</v>
      </c>
      <c r="K313" s="24" t="b">
        <v>1</v>
      </c>
      <c r="L313" s="24">
        <v>97</v>
      </c>
      <c r="M313" s="24" t="b">
        <v>1</v>
      </c>
      <c r="N313" s="24" t="s">
        <v>8269</v>
      </c>
      <c r="O313" s="24">
        <v>106</v>
      </c>
      <c r="P313" s="24">
        <v>251.74</v>
      </c>
      <c r="Q313" s="27" t="s">
        <v>8315</v>
      </c>
      <c r="R313" s="24" t="s">
        <v>8316</v>
      </c>
      <c r="S313" s="28">
        <v>42614.760937500003</v>
      </c>
      <c r="T313" s="28">
        <v>42644.165972222225</v>
      </c>
    </row>
    <row r="314" spans="1:20" ht="30">
      <c r="A314" s="24">
        <v>3260</v>
      </c>
      <c r="B314" s="25" t="s">
        <v>3260</v>
      </c>
      <c r="C314" s="25" t="s">
        <v>7370</v>
      </c>
      <c r="D314" s="26">
        <v>5000</v>
      </c>
      <c r="E314" s="26">
        <v>5462</v>
      </c>
      <c r="F314" s="24" t="s">
        <v>8218</v>
      </c>
      <c r="G314" s="24" t="s">
        <v>8223</v>
      </c>
      <c r="H314" s="24" t="s">
        <v>8245</v>
      </c>
      <c r="I314" s="24">
        <v>1448903318</v>
      </c>
      <c r="J314" s="24">
        <v>1445875718</v>
      </c>
      <c r="K314" s="24" t="b">
        <v>1</v>
      </c>
      <c r="L314" s="24">
        <v>73</v>
      </c>
      <c r="M314" s="24" t="b">
        <v>1</v>
      </c>
      <c r="N314" s="24" t="s">
        <v>8269</v>
      </c>
      <c r="O314" s="24">
        <v>109</v>
      </c>
      <c r="P314" s="24">
        <v>74.819999999999993</v>
      </c>
      <c r="Q314" s="27" t="s">
        <v>8315</v>
      </c>
      <c r="R314" s="24" t="s">
        <v>8316</v>
      </c>
      <c r="S314" s="28">
        <v>42303.672662037032</v>
      </c>
      <c r="T314" s="28">
        <v>42338.714328703703</v>
      </c>
    </row>
    <row r="315" spans="1:20" ht="30">
      <c r="A315" s="24">
        <v>3261</v>
      </c>
      <c r="B315" s="25" t="s">
        <v>3261</v>
      </c>
      <c r="C315" s="25" t="s">
        <v>7371</v>
      </c>
      <c r="D315" s="26">
        <v>3300</v>
      </c>
      <c r="E315" s="26">
        <v>3315</v>
      </c>
      <c r="F315" s="24" t="s">
        <v>8218</v>
      </c>
      <c r="G315" s="24" t="s">
        <v>8223</v>
      </c>
      <c r="H315" s="24" t="s">
        <v>8245</v>
      </c>
      <c r="I315" s="24">
        <v>1437067476</v>
      </c>
      <c r="J315" s="24">
        <v>1434475476</v>
      </c>
      <c r="K315" s="24" t="b">
        <v>1</v>
      </c>
      <c r="L315" s="24">
        <v>49</v>
      </c>
      <c r="M315" s="24" t="b">
        <v>1</v>
      </c>
      <c r="N315" s="24" t="s">
        <v>8269</v>
      </c>
      <c r="O315" s="24">
        <v>100</v>
      </c>
      <c r="P315" s="24">
        <v>67.650000000000006</v>
      </c>
      <c r="Q315" s="27" t="s">
        <v>8315</v>
      </c>
      <c r="R315" s="24" t="s">
        <v>8316</v>
      </c>
      <c r="S315" s="28">
        <v>42171.725416666668</v>
      </c>
      <c r="T315" s="28">
        <v>42201.725416666668</v>
      </c>
    </row>
    <row r="316" spans="1:20" ht="30">
      <c r="A316" s="24">
        <v>3262</v>
      </c>
      <c r="B316" s="25" t="s">
        <v>3262</v>
      </c>
      <c r="C316" s="25" t="s">
        <v>7372</v>
      </c>
      <c r="D316" s="26">
        <v>12200</v>
      </c>
      <c r="E316" s="26">
        <v>12571</v>
      </c>
      <c r="F316" s="24" t="s">
        <v>8218</v>
      </c>
      <c r="G316" s="24" t="s">
        <v>8223</v>
      </c>
      <c r="H316" s="24" t="s">
        <v>8245</v>
      </c>
      <c r="I316" s="24">
        <v>1419220800</v>
      </c>
      <c r="J316" s="24">
        <v>1416555262</v>
      </c>
      <c r="K316" s="24" t="b">
        <v>1</v>
      </c>
      <c r="L316" s="24">
        <v>134</v>
      </c>
      <c r="M316" s="24" t="b">
        <v>1</v>
      </c>
      <c r="N316" s="24" t="s">
        <v>8269</v>
      </c>
      <c r="O316" s="24">
        <v>103</v>
      </c>
      <c r="P316" s="24">
        <v>93.81</v>
      </c>
      <c r="Q316" s="27" t="s">
        <v>8315</v>
      </c>
      <c r="R316" s="24" t="s">
        <v>8316</v>
      </c>
      <c r="S316" s="28">
        <v>41964.315532407403</v>
      </c>
      <c r="T316" s="28">
        <v>41995.166666666672</v>
      </c>
    </row>
    <row r="317" spans="1:20" ht="30">
      <c r="A317" s="24">
        <v>3263</v>
      </c>
      <c r="B317" s="25" t="s">
        <v>3263</v>
      </c>
      <c r="C317" s="25" t="s">
        <v>7373</v>
      </c>
      <c r="D317" s="26">
        <v>2500</v>
      </c>
      <c r="E317" s="26">
        <v>2804.16</v>
      </c>
      <c r="F317" s="24" t="s">
        <v>8218</v>
      </c>
      <c r="G317" s="24" t="s">
        <v>8223</v>
      </c>
      <c r="H317" s="24" t="s">
        <v>8245</v>
      </c>
      <c r="I317" s="24">
        <v>1446238800</v>
      </c>
      <c r="J317" s="24">
        <v>1444220588</v>
      </c>
      <c r="K317" s="24" t="b">
        <v>1</v>
      </c>
      <c r="L317" s="24">
        <v>68</v>
      </c>
      <c r="M317" s="24" t="b">
        <v>1</v>
      </c>
      <c r="N317" s="24" t="s">
        <v>8269</v>
      </c>
      <c r="O317" s="24">
        <v>112</v>
      </c>
      <c r="P317" s="24">
        <v>41.24</v>
      </c>
      <c r="Q317" s="27" t="s">
        <v>8315</v>
      </c>
      <c r="R317" s="24" t="s">
        <v>8316</v>
      </c>
      <c r="S317" s="28">
        <v>42284.516064814816</v>
      </c>
      <c r="T317" s="28">
        <v>42307.875</v>
      </c>
    </row>
    <row r="318" spans="1:20" ht="30">
      <c r="A318" s="24">
        <v>3264</v>
      </c>
      <c r="B318" s="25" t="s">
        <v>3264</v>
      </c>
      <c r="C318" s="25" t="s">
        <v>7374</v>
      </c>
      <c r="D318" s="26">
        <v>2500</v>
      </c>
      <c r="E318" s="26">
        <v>2575</v>
      </c>
      <c r="F318" s="24" t="s">
        <v>8218</v>
      </c>
      <c r="G318" s="24" t="s">
        <v>8223</v>
      </c>
      <c r="H318" s="24" t="s">
        <v>8245</v>
      </c>
      <c r="I318" s="24">
        <v>1422482400</v>
      </c>
      <c r="J318" s="24">
        <v>1421089938</v>
      </c>
      <c r="K318" s="24" t="b">
        <v>1</v>
      </c>
      <c r="L318" s="24">
        <v>49</v>
      </c>
      <c r="M318" s="24" t="b">
        <v>1</v>
      </c>
      <c r="N318" s="24" t="s">
        <v>8269</v>
      </c>
      <c r="O318" s="24">
        <v>103</v>
      </c>
      <c r="P318" s="24">
        <v>52.55</v>
      </c>
      <c r="Q318" s="27" t="s">
        <v>8315</v>
      </c>
      <c r="R318" s="24" t="s">
        <v>8316</v>
      </c>
      <c r="S318" s="28">
        <v>42016.800208333334</v>
      </c>
      <c r="T318" s="28">
        <v>42032.916666666672</v>
      </c>
    </row>
    <row r="319" spans="1:20" ht="30">
      <c r="A319" s="24">
        <v>3265</v>
      </c>
      <c r="B319" s="25" t="s">
        <v>3265</v>
      </c>
      <c r="C319" s="25" t="s">
        <v>7375</v>
      </c>
      <c r="D319" s="26">
        <v>2700</v>
      </c>
      <c r="E319" s="26">
        <v>4428</v>
      </c>
      <c r="F319" s="24" t="s">
        <v>8218</v>
      </c>
      <c r="G319" s="24" t="s">
        <v>8240</v>
      </c>
      <c r="H319" s="24" t="s">
        <v>8248</v>
      </c>
      <c r="I319" s="24">
        <v>1449162000</v>
      </c>
      <c r="J319" s="24">
        <v>1446570315</v>
      </c>
      <c r="K319" s="24" t="b">
        <v>1</v>
      </c>
      <c r="L319" s="24">
        <v>63</v>
      </c>
      <c r="M319" s="24" t="b">
        <v>1</v>
      </c>
      <c r="N319" s="24" t="s">
        <v>8269</v>
      </c>
      <c r="O319" s="24">
        <v>164</v>
      </c>
      <c r="P319" s="24">
        <v>70.290000000000006</v>
      </c>
      <c r="Q319" s="27" t="s">
        <v>8315</v>
      </c>
      <c r="R319" s="24" t="s">
        <v>8316</v>
      </c>
      <c r="S319" s="28">
        <v>42311.711979166663</v>
      </c>
      <c r="T319" s="28">
        <v>42341.708333333328</v>
      </c>
    </row>
    <row r="320" spans="1:20" ht="30">
      <c r="A320" s="24">
        <v>3266</v>
      </c>
      <c r="B320" s="25" t="s">
        <v>3266</v>
      </c>
      <c r="C320" s="25" t="s">
        <v>7376</v>
      </c>
      <c r="D320" s="26">
        <v>6000</v>
      </c>
      <c r="E320" s="26">
        <v>7877</v>
      </c>
      <c r="F320" s="24" t="s">
        <v>8218</v>
      </c>
      <c r="G320" s="24" t="s">
        <v>8223</v>
      </c>
      <c r="H320" s="24" t="s">
        <v>8245</v>
      </c>
      <c r="I320" s="24">
        <v>1434142800</v>
      </c>
      <c r="J320" s="24">
        <v>1431435122</v>
      </c>
      <c r="K320" s="24" t="b">
        <v>1</v>
      </c>
      <c r="L320" s="24">
        <v>163</v>
      </c>
      <c r="M320" s="24" t="b">
        <v>1</v>
      </c>
      <c r="N320" s="24" t="s">
        <v>8269</v>
      </c>
      <c r="O320" s="24">
        <v>131</v>
      </c>
      <c r="P320" s="24">
        <v>48.33</v>
      </c>
      <c r="Q320" s="27" t="s">
        <v>8315</v>
      </c>
      <c r="R320" s="24" t="s">
        <v>8316</v>
      </c>
      <c r="S320" s="28">
        <v>42136.536134259266</v>
      </c>
      <c r="T320" s="28">
        <v>42167.875</v>
      </c>
    </row>
    <row r="321" spans="1:20" ht="45">
      <c r="A321" s="24">
        <v>3267</v>
      </c>
      <c r="B321" s="25" t="s">
        <v>3267</v>
      </c>
      <c r="C321" s="25" t="s">
        <v>7377</v>
      </c>
      <c r="D321" s="26">
        <v>15000</v>
      </c>
      <c r="E321" s="26">
        <v>15315</v>
      </c>
      <c r="F321" s="24" t="s">
        <v>8218</v>
      </c>
      <c r="G321" s="24" t="s">
        <v>8223</v>
      </c>
      <c r="H321" s="24" t="s">
        <v>8245</v>
      </c>
      <c r="I321" s="24">
        <v>1437156660</v>
      </c>
      <c r="J321" s="24">
        <v>1434564660</v>
      </c>
      <c r="K321" s="24" t="b">
        <v>1</v>
      </c>
      <c r="L321" s="24">
        <v>288</v>
      </c>
      <c r="M321" s="24" t="b">
        <v>1</v>
      </c>
      <c r="N321" s="24" t="s">
        <v>8269</v>
      </c>
      <c r="O321" s="24">
        <v>102</v>
      </c>
      <c r="P321" s="24">
        <v>53.18</v>
      </c>
      <c r="Q321" s="27" t="s">
        <v>8315</v>
      </c>
      <c r="R321" s="24" t="s">
        <v>8316</v>
      </c>
      <c r="S321" s="28">
        <v>42172.757638888885</v>
      </c>
      <c r="T321" s="28">
        <v>42202.757638888885</v>
      </c>
    </row>
    <row r="322" spans="1:20" ht="30">
      <c r="A322" s="24">
        <v>3268</v>
      </c>
      <c r="B322" s="25" t="s">
        <v>3268</v>
      </c>
      <c r="C322" s="25" t="s">
        <v>7378</v>
      </c>
      <c r="D322" s="26">
        <v>2000</v>
      </c>
      <c r="E322" s="26">
        <v>2560</v>
      </c>
      <c r="F322" s="24" t="s">
        <v>8218</v>
      </c>
      <c r="G322" s="24" t="s">
        <v>8223</v>
      </c>
      <c r="H322" s="24" t="s">
        <v>8245</v>
      </c>
      <c r="I322" s="24">
        <v>1472074928</v>
      </c>
      <c r="J322" s="24">
        <v>1470692528</v>
      </c>
      <c r="K322" s="24" t="b">
        <v>1</v>
      </c>
      <c r="L322" s="24">
        <v>42</v>
      </c>
      <c r="M322" s="24" t="b">
        <v>1</v>
      </c>
      <c r="N322" s="24" t="s">
        <v>8269</v>
      </c>
      <c r="O322" s="24">
        <v>128</v>
      </c>
      <c r="P322" s="24">
        <v>60.95</v>
      </c>
      <c r="Q322" s="27" t="s">
        <v>8315</v>
      </c>
      <c r="R322" s="24" t="s">
        <v>8316</v>
      </c>
      <c r="S322" s="28">
        <v>42590.90425925926</v>
      </c>
      <c r="T322" s="28">
        <v>42606.90425925926</v>
      </c>
    </row>
    <row r="323" spans="1:20" ht="30">
      <c r="A323" s="24">
        <v>3269</v>
      </c>
      <c r="B323" s="25" t="s">
        <v>3269</v>
      </c>
      <c r="C323" s="25" t="s">
        <v>7379</v>
      </c>
      <c r="D323" s="26">
        <v>8000</v>
      </c>
      <c r="E323" s="26">
        <v>8120</v>
      </c>
      <c r="F323" s="24" t="s">
        <v>8218</v>
      </c>
      <c r="G323" s="24" t="s">
        <v>8224</v>
      </c>
      <c r="H323" s="24" t="s">
        <v>8246</v>
      </c>
      <c r="I323" s="24">
        <v>1434452400</v>
      </c>
      <c r="J323" s="24">
        <v>1431509397</v>
      </c>
      <c r="K323" s="24" t="b">
        <v>1</v>
      </c>
      <c r="L323" s="24">
        <v>70</v>
      </c>
      <c r="M323" s="24" t="b">
        <v>1</v>
      </c>
      <c r="N323" s="24" t="s">
        <v>8269</v>
      </c>
      <c r="O323" s="24">
        <v>102</v>
      </c>
      <c r="P323" s="24">
        <v>116</v>
      </c>
      <c r="Q323" s="27" t="s">
        <v>8315</v>
      </c>
      <c r="R323" s="24" t="s">
        <v>8316</v>
      </c>
      <c r="S323" s="28">
        <v>42137.395798611105</v>
      </c>
      <c r="T323" s="28">
        <v>42171.458333333328</v>
      </c>
    </row>
    <row r="324" spans="1:20" ht="45">
      <c r="A324" s="24">
        <v>3270</v>
      </c>
      <c r="B324" s="25" t="s">
        <v>3270</v>
      </c>
      <c r="C324" s="25" t="s">
        <v>7380</v>
      </c>
      <c r="D324" s="26">
        <v>1800</v>
      </c>
      <c r="E324" s="26">
        <v>1830</v>
      </c>
      <c r="F324" s="24" t="s">
        <v>8218</v>
      </c>
      <c r="G324" s="24" t="s">
        <v>8224</v>
      </c>
      <c r="H324" s="24" t="s">
        <v>8246</v>
      </c>
      <c r="I324" s="24">
        <v>1436705265</v>
      </c>
      <c r="J324" s="24">
        <v>1434113265</v>
      </c>
      <c r="K324" s="24" t="b">
        <v>1</v>
      </c>
      <c r="L324" s="24">
        <v>30</v>
      </c>
      <c r="M324" s="24" t="b">
        <v>1</v>
      </c>
      <c r="N324" s="24" t="s">
        <v>8269</v>
      </c>
      <c r="O324" s="24">
        <v>102</v>
      </c>
      <c r="P324" s="24">
        <v>61</v>
      </c>
      <c r="Q324" s="27" t="s">
        <v>8315</v>
      </c>
      <c r="R324" s="24" t="s">
        <v>8316</v>
      </c>
      <c r="S324" s="28">
        <v>42167.533159722225</v>
      </c>
      <c r="T324" s="28">
        <v>42197.533159722225</v>
      </c>
    </row>
    <row r="325" spans="1:20">
      <c r="A325" s="24">
        <v>3271</v>
      </c>
      <c r="B325" s="25" t="s">
        <v>3271</v>
      </c>
      <c r="C325" s="25" t="s">
        <v>7381</v>
      </c>
      <c r="D325" s="26">
        <v>1500</v>
      </c>
      <c r="E325" s="26">
        <v>1950</v>
      </c>
      <c r="F325" s="24" t="s">
        <v>8218</v>
      </c>
      <c r="G325" s="24" t="s">
        <v>8224</v>
      </c>
      <c r="H325" s="24" t="s">
        <v>8246</v>
      </c>
      <c r="I325" s="24">
        <v>1414927775</v>
      </c>
      <c r="J325" s="24">
        <v>1412332175</v>
      </c>
      <c r="K325" s="24" t="b">
        <v>1</v>
      </c>
      <c r="L325" s="24">
        <v>51</v>
      </c>
      <c r="M325" s="24" t="b">
        <v>1</v>
      </c>
      <c r="N325" s="24" t="s">
        <v>8269</v>
      </c>
      <c r="O325" s="24">
        <v>130</v>
      </c>
      <c r="P325" s="24">
        <v>38.24</v>
      </c>
      <c r="Q325" s="27" t="s">
        <v>8315</v>
      </c>
      <c r="R325" s="24" t="s">
        <v>8316</v>
      </c>
      <c r="S325" s="28">
        <v>41915.437210648146</v>
      </c>
      <c r="T325" s="28">
        <v>41945.478877314818</v>
      </c>
    </row>
    <row r="326" spans="1:20" ht="30">
      <c r="A326" s="24">
        <v>3272</v>
      </c>
      <c r="B326" s="25" t="s">
        <v>3272</v>
      </c>
      <c r="C326" s="25" t="s">
        <v>7382</v>
      </c>
      <c r="D326" s="26">
        <v>10000</v>
      </c>
      <c r="E326" s="26">
        <v>15443</v>
      </c>
      <c r="F326" s="24" t="s">
        <v>8218</v>
      </c>
      <c r="G326" s="24" t="s">
        <v>8223</v>
      </c>
      <c r="H326" s="24" t="s">
        <v>8245</v>
      </c>
      <c r="I326" s="24">
        <v>1446814809</v>
      </c>
      <c r="J326" s="24">
        <v>1444219209</v>
      </c>
      <c r="K326" s="24" t="b">
        <v>1</v>
      </c>
      <c r="L326" s="24">
        <v>145</v>
      </c>
      <c r="M326" s="24" t="b">
        <v>1</v>
      </c>
      <c r="N326" s="24" t="s">
        <v>8269</v>
      </c>
      <c r="O326" s="24">
        <v>154</v>
      </c>
      <c r="P326" s="24">
        <v>106.5</v>
      </c>
      <c r="Q326" s="27" t="s">
        <v>8315</v>
      </c>
      <c r="R326" s="24" t="s">
        <v>8316</v>
      </c>
      <c r="S326" s="28">
        <v>42284.500104166669</v>
      </c>
      <c r="T326" s="28">
        <v>42314.541770833333</v>
      </c>
    </row>
    <row r="327" spans="1:20" ht="45">
      <c r="A327" s="24">
        <v>3273</v>
      </c>
      <c r="B327" s="25" t="s">
        <v>3273</v>
      </c>
      <c r="C327" s="25" t="s">
        <v>7383</v>
      </c>
      <c r="D327" s="26">
        <v>4000</v>
      </c>
      <c r="E327" s="26">
        <v>4296</v>
      </c>
      <c r="F327" s="24" t="s">
        <v>8218</v>
      </c>
      <c r="G327" s="24" t="s">
        <v>8223</v>
      </c>
      <c r="H327" s="24" t="s">
        <v>8245</v>
      </c>
      <c r="I327" s="24">
        <v>1473879600</v>
      </c>
      <c r="J327" s="24">
        <v>1472498042</v>
      </c>
      <c r="K327" s="24" t="b">
        <v>1</v>
      </c>
      <c r="L327" s="24">
        <v>21</v>
      </c>
      <c r="M327" s="24" t="b">
        <v>1</v>
      </c>
      <c r="N327" s="24" t="s">
        <v>8269</v>
      </c>
      <c r="O327" s="24">
        <v>107</v>
      </c>
      <c r="P327" s="24">
        <v>204.57</v>
      </c>
      <c r="Q327" s="27" t="s">
        <v>8315</v>
      </c>
      <c r="R327" s="24" t="s">
        <v>8316</v>
      </c>
      <c r="S327" s="28">
        <v>42611.801412037035</v>
      </c>
      <c r="T327" s="28">
        <v>42627.791666666672</v>
      </c>
    </row>
    <row r="328" spans="1:20" ht="30">
      <c r="A328" s="24">
        <v>3274</v>
      </c>
      <c r="B328" s="25" t="s">
        <v>3274</v>
      </c>
      <c r="C328" s="25" t="s">
        <v>7384</v>
      </c>
      <c r="D328" s="26">
        <v>15500</v>
      </c>
      <c r="E328" s="26">
        <v>15705</v>
      </c>
      <c r="F328" s="24" t="s">
        <v>8218</v>
      </c>
      <c r="G328" s="24" t="s">
        <v>8223</v>
      </c>
      <c r="H328" s="24" t="s">
        <v>8245</v>
      </c>
      <c r="I328" s="24">
        <v>1458075600</v>
      </c>
      <c r="J328" s="24">
        <v>1454259272</v>
      </c>
      <c r="K328" s="24" t="b">
        <v>1</v>
      </c>
      <c r="L328" s="24">
        <v>286</v>
      </c>
      <c r="M328" s="24" t="b">
        <v>1</v>
      </c>
      <c r="N328" s="24" t="s">
        <v>8269</v>
      </c>
      <c r="O328" s="24">
        <v>101</v>
      </c>
      <c r="P328" s="24">
        <v>54.91</v>
      </c>
      <c r="Q328" s="27" t="s">
        <v>8315</v>
      </c>
      <c r="R328" s="24" t="s">
        <v>8316</v>
      </c>
      <c r="S328" s="28">
        <v>42400.704537037032</v>
      </c>
      <c r="T328" s="28">
        <v>42444.875</v>
      </c>
    </row>
    <row r="329" spans="1:20" ht="30">
      <c r="A329" s="24">
        <v>3275</v>
      </c>
      <c r="B329" s="25" t="s">
        <v>3275</v>
      </c>
      <c r="C329" s="25" t="s">
        <v>7385</v>
      </c>
      <c r="D329" s="26">
        <v>1800</v>
      </c>
      <c r="E329" s="26">
        <v>1805</v>
      </c>
      <c r="F329" s="24" t="s">
        <v>8218</v>
      </c>
      <c r="G329" s="24" t="s">
        <v>8223</v>
      </c>
      <c r="H329" s="24" t="s">
        <v>8245</v>
      </c>
      <c r="I329" s="24">
        <v>1423456200</v>
      </c>
      <c r="J329" s="24">
        <v>1421183271</v>
      </c>
      <c r="K329" s="24" t="b">
        <v>1</v>
      </c>
      <c r="L329" s="24">
        <v>12</v>
      </c>
      <c r="M329" s="24" t="b">
        <v>1</v>
      </c>
      <c r="N329" s="24" t="s">
        <v>8269</v>
      </c>
      <c r="O329" s="24">
        <v>100</v>
      </c>
      <c r="P329" s="24">
        <v>150.41999999999999</v>
      </c>
      <c r="Q329" s="27" t="s">
        <v>8315</v>
      </c>
      <c r="R329" s="24" t="s">
        <v>8316</v>
      </c>
      <c r="S329" s="28">
        <v>42017.88045138889</v>
      </c>
      <c r="T329" s="28">
        <v>42044.1875</v>
      </c>
    </row>
    <row r="330" spans="1:20" ht="45">
      <c r="A330" s="24">
        <v>3276</v>
      </c>
      <c r="B330" s="25" t="s">
        <v>3276</v>
      </c>
      <c r="C330" s="25" t="s">
        <v>7386</v>
      </c>
      <c r="D330" s="26">
        <v>4500</v>
      </c>
      <c r="E330" s="26">
        <v>5258</v>
      </c>
      <c r="F330" s="24" t="s">
        <v>8218</v>
      </c>
      <c r="G330" s="24" t="s">
        <v>8228</v>
      </c>
      <c r="H330" s="24" t="s">
        <v>8250</v>
      </c>
      <c r="I330" s="24">
        <v>1459483140</v>
      </c>
      <c r="J330" s="24">
        <v>1456526879</v>
      </c>
      <c r="K330" s="24" t="b">
        <v>1</v>
      </c>
      <c r="L330" s="24">
        <v>100</v>
      </c>
      <c r="M330" s="24" t="b">
        <v>1</v>
      </c>
      <c r="N330" s="24" t="s">
        <v>8269</v>
      </c>
      <c r="O330" s="24">
        <v>117</v>
      </c>
      <c r="P330" s="24">
        <v>52.58</v>
      </c>
      <c r="Q330" s="27" t="s">
        <v>8315</v>
      </c>
      <c r="R330" s="24" t="s">
        <v>8316</v>
      </c>
      <c r="S330" s="28">
        <v>42426.949988425928</v>
      </c>
      <c r="T330" s="28">
        <v>42461.165972222225</v>
      </c>
    </row>
    <row r="331" spans="1:20" ht="30">
      <c r="A331" s="24">
        <v>3277</v>
      </c>
      <c r="B331" s="25" t="s">
        <v>3277</v>
      </c>
      <c r="C331" s="25" t="s">
        <v>7387</v>
      </c>
      <c r="D331" s="26">
        <v>5000</v>
      </c>
      <c r="E331" s="26">
        <v>5430</v>
      </c>
      <c r="F331" s="24" t="s">
        <v>8218</v>
      </c>
      <c r="G331" s="24" t="s">
        <v>8224</v>
      </c>
      <c r="H331" s="24" t="s">
        <v>8246</v>
      </c>
      <c r="I331" s="24">
        <v>1416331406</v>
      </c>
      <c r="J331" s="24">
        <v>1413735806</v>
      </c>
      <c r="K331" s="24" t="b">
        <v>1</v>
      </c>
      <c r="L331" s="24">
        <v>100</v>
      </c>
      <c r="M331" s="24" t="b">
        <v>1</v>
      </c>
      <c r="N331" s="24" t="s">
        <v>8269</v>
      </c>
      <c r="O331" s="24">
        <v>109</v>
      </c>
      <c r="P331" s="24">
        <v>54.3</v>
      </c>
      <c r="Q331" s="27" t="s">
        <v>8315</v>
      </c>
      <c r="R331" s="24" t="s">
        <v>8316</v>
      </c>
      <c r="S331" s="28">
        <v>41931.682939814818</v>
      </c>
      <c r="T331" s="28">
        <v>41961.724606481483</v>
      </c>
    </row>
    <row r="332" spans="1:20" ht="45">
      <c r="A332" s="24">
        <v>3278</v>
      </c>
      <c r="B332" s="25" t="s">
        <v>3278</v>
      </c>
      <c r="C332" s="25" t="s">
        <v>7388</v>
      </c>
      <c r="D332" s="26">
        <v>2500</v>
      </c>
      <c r="E332" s="26">
        <v>2585</v>
      </c>
      <c r="F332" s="24" t="s">
        <v>8218</v>
      </c>
      <c r="G332" s="24" t="s">
        <v>8224</v>
      </c>
      <c r="H332" s="24" t="s">
        <v>8246</v>
      </c>
      <c r="I332" s="24">
        <v>1433017303</v>
      </c>
      <c r="J332" s="24">
        <v>1430425303</v>
      </c>
      <c r="K332" s="24" t="b">
        <v>1</v>
      </c>
      <c r="L332" s="24">
        <v>34</v>
      </c>
      <c r="M332" s="24" t="b">
        <v>1</v>
      </c>
      <c r="N332" s="24" t="s">
        <v>8269</v>
      </c>
      <c r="O332" s="24">
        <v>103</v>
      </c>
      <c r="P332" s="24">
        <v>76.03</v>
      </c>
      <c r="Q332" s="27" t="s">
        <v>8315</v>
      </c>
      <c r="R332" s="24" t="s">
        <v>8316</v>
      </c>
      <c r="S332" s="28">
        <v>42124.848414351851</v>
      </c>
      <c r="T332" s="28">
        <v>42154.848414351851</v>
      </c>
    </row>
    <row r="333" spans="1:20" ht="45">
      <c r="A333" s="24">
        <v>3279</v>
      </c>
      <c r="B333" s="25" t="s">
        <v>3279</v>
      </c>
      <c r="C333" s="25" t="s">
        <v>7389</v>
      </c>
      <c r="D333" s="26">
        <v>5800</v>
      </c>
      <c r="E333" s="26">
        <v>6628</v>
      </c>
      <c r="F333" s="24" t="s">
        <v>8218</v>
      </c>
      <c r="G333" s="24" t="s">
        <v>8223</v>
      </c>
      <c r="H333" s="24" t="s">
        <v>8245</v>
      </c>
      <c r="I333" s="24">
        <v>1459474059</v>
      </c>
      <c r="J333" s="24">
        <v>1456885659</v>
      </c>
      <c r="K333" s="24" t="b">
        <v>0</v>
      </c>
      <c r="L333" s="24">
        <v>63</v>
      </c>
      <c r="M333" s="24" t="b">
        <v>1</v>
      </c>
      <c r="N333" s="24" t="s">
        <v>8269</v>
      </c>
      <c r="O333" s="24">
        <v>114</v>
      </c>
      <c r="P333" s="24">
        <v>105.21</v>
      </c>
      <c r="Q333" s="27" t="s">
        <v>8315</v>
      </c>
      <c r="R333" s="24" t="s">
        <v>8316</v>
      </c>
      <c r="S333" s="28">
        <v>42431.102534722217</v>
      </c>
      <c r="T333" s="28">
        <v>42461.06086805556</v>
      </c>
    </row>
    <row r="334" spans="1:20" ht="45">
      <c r="A334" s="24">
        <v>3280</v>
      </c>
      <c r="B334" s="25" t="s">
        <v>3280</v>
      </c>
      <c r="C334" s="25" t="s">
        <v>7390</v>
      </c>
      <c r="D334" s="26">
        <v>2000</v>
      </c>
      <c r="E334" s="26">
        <v>2060</v>
      </c>
      <c r="F334" s="24" t="s">
        <v>8218</v>
      </c>
      <c r="G334" s="24" t="s">
        <v>8223</v>
      </c>
      <c r="H334" s="24" t="s">
        <v>8245</v>
      </c>
      <c r="I334" s="24">
        <v>1433134800</v>
      </c>
      <c r="J334" s="24">
        <v>1430158198</v>
      </c>
      <c r="K334" s="24" t="b">
        <v>0</v>
      </c>
      <c r="L334" s="24">
        <v>30</v>
      </c>
      <c r="M334" s="24" t="b">
        <v>1</v>
      </c>
      <c r="N334" s="24" t="s">
        <v>8269</v>
      </c>
      <c r="O334" s="24">
        <v>103</v>
      </c>
      <c r="P334" s="24">
        <v>68.67</v>
      </c>
      <c r="Q334" s="27" t="s">
        <v>8315</v>
      </c>
      <c r="R334" s="24" t="s">
        <v>8316</v>
      </c>
      <c r="S334" s="28">
        <v>42121.756921296299</v>
      </c>
      <c r="T334" s="28">
        <v>42156.208333333328</v>
      </c>
    </row>
    <row r="335" spans="1:20" ht="30">
      <c r="A335" s="24">
        <v>3281</v>
      </c>
      <c r="B335" s="25" t="s">
        <v>3281</v>
      </c>
      <c r="C335" s="25" t="s">
        <v>7391</v>
      </c>
      <c r="D335" s="26">
        <v>5000</v>
      </c>
      <c r="E335" s="26">
        <v>6080</v>
      </c>
      <c r="F335" s="24" t="s">
        <v>8218</v>
      </c>
      <c r="G335" s="24" t="s">
        <v>8223</v>
      </c>
      <c r="H335" s="24" t="s">
        <v>8245</v>
      </c>
      <c r="I335" s="24">
        <v>1441153705</v>
      </c>
      <c r="J335" s="24">
        <v>1438561705</v>
      </c>
      <c r="K335" s="24" t="b">
        <v>0</v>
      </c>
      <c r="L335" s="24">
        <v>47</v>
      </c>
      <c r="M335" s="24" t="b">
        <v>1</v>
      </c>
      <c r="N335" s="24" t="s">
        <v>8269</v>
      </c>
      <c r="O335" s="24">
        <v>122</v>
      </c>
      <c r="P335" s="24">
        <v>129.36000000000001</v>
      </c>
      <c r="Q335" s="27" t="s">
        <v>8315</v>
      </c>
      <c r="R335" s="24" t="s">
        <v>8316</v>
      </c>
      <c r="S335" s="28">
        <v>42219.019733796296</v>
      </c>
      <c r="T335" s="28">
        <v>42249.019733796296</v>
      </c>
    </row>
    <row r="336" spans="1:20" ht="45">
      <c r="A336" s="24">
        <v>3282</v>
      </c>
      <c r="B336" s="25" t="s">
        <v>3282</v>
      </c>
      <c r="C336" s="25" t="s">
        <v>7392</v>
      </c>
      <c r="D336" s="26">
        <v>31000</v>
      </c>
      <c r="E336" s="26">
        <v>31820.5</v>
      </c>
      <c r="F336" s="24" t="s">
        <v>8218</v>
      </c>
      <c r="G336" s="24" t="s">
        <v>8223</v>
      </c>
      <c r="H336" s="24" t="s">
        <v>8245</v>
      </c>
      <c r="I336" s="24">
        <v>1461904788</v>
      </c>
      <c r="J336" s="24">
        <v>1458103188</v>
      </c>
      <c r="K336" s="24" t="b">
        <v>0</v>
      </c>
      <c r="L336" s="24">
        <v>237</v>
      </c>
      <c r="M336" s="24" t="b">
        <v>1</v>
      </c>
      <c r="N336" s="24" t="s">
        <v>8269</v>
      </c>
      <c r="O336" s="24">
        <v>103</v>
      </c>
      <c r="P336" s="24">
        <v>134.26</v>
      </c>
      <c r="Q336" s="27" t="s">
        <v>8315</v>
      </c>
      <c r="R336" s="24" t="s">
        <v>8316</v>
      </c>
      <c r="S336" s="28">
        <v>42445.19430555556</v>
      </c>
      <c r="T336" s="28">
        <v>42489.19430555556</v>
      </c>
    </row>
    <row r="337" spans="1:20" ht="45">
      <c r="A337" s="24">
        <v>3283</v>
      </c>
      <c r="B337" s="25" t="s">
        <v>3283</v>
      </c>
      <c r="C337" s="25" t="s">
        <v>7393</v>
      </c>
      <c r="D337" s="26">
        <v>800</v>
      </c>
      <c r="E337" s="26">
        <v>838</v>
      </c>
      <c r="F337" s="24" t="s">
        <v>8218</v>
      </c>
      <c r="G337" s="24" t="s">
        <v>8224</v>
      </c>
      <c r="H337" s="24" t="s">
        <v>8246</v>
      </c>
      <c r="I337" s="24">
        <v>1455138000</v>
      </c>
      <c r="J337" s="24">
        <v>1452448298</v>
      </c>
      <c r="K337" s="24" t="b">
        <v>0</v>
      </c>
      <c r="L337" s="24">
        <v>47</v>
      </c>
      <c r="M337" s="24" t="b">
        <v>1</v>
      </c>
      <c r="N337" s="24" t="s">
        <v>8269</v>
      </c>
      <c r="O337" s="24">
        <v>105</v>
      </c>
      <c r="P337" s="24">
        <v>17.829999999999998</v>
      </c>
      <c r="Q337" s="27" t="s">
        <v>8315</v>
      </c>
      <c r="R337" s="24" t="s">
        <v>8316</v>
      </c>
      <c r="S337" s="28">
        <v>42379.74418981481</v>
      </c>
      <c r="T337" s="28">
        <v>42410.875</v>
      </c>
    </row>
    <row r="338" spans="1:20" ht="30">
      <c r="A338" s="24">
        <v>3284</v>
      </c>
      <c r="B338" s="25" t="s">
        <v>3284</v>
      </c>
      <c r="C338" s="25" t="s">
        <v>7394</v>
      </c>
      <c r="D338" s="26">
        <v>3000</v>
      </c>
      <c r="E338" s="26">
        <v>3048</v>
      </c>
      <c r="F338" s="24" t="s">
        <v>8218</v>
      </c>
      <c r="G338" s="24" t="s">
        <v>8223</v>
      </c>
      <c r="H338" s="24" t="s">
        <v>8245</v>
      </c>
      <c r="I338" s="24">
        <v>1454047140</v>
      </c>
      <c r="J338" s="24">
        <v>1452546853</v>
      </c>
      <c r="K338" s="24" t="b">
        <v>0</v>
      </c>
      <c r="L338" s="24">
        <v>15</v>
      </c>
      <c r="M338" s="24" t="b">
        <v>1</v>
      </c>
      <c r="N338" s="24" t="s">
        <v>8269</v>
      </c>
      <c r="O338" s="24">
        <v>102</v>
      </c>
      <c r="P338" s="24">
        <v>203.2</v>
      </c>
      <c r="Q338" s="27" t="s">
        <v>8315</v>
      </c>
      <c r="R338" s="24" t="s">
        <v>8316</v>
      </c>
      <c r="S338" s="28">
        <v>42380.884872685187</v>
      </c>
      <c r="T338" s="28">
        <v>42398.249305555553</v>
      </c>
    </row>
    <row r="339" spans="1:20">
      <c r="A339" s="24">
        <v>3285</v>
      </c>
      <c r="B339" s="25" t="s">
        <v>3285</v>
      </c>
      <c r="C339" s="25" t="s">
        <v>7395</v>
      </c>
      <c r="D339" s="26">
        <v>4999</v>
      </c>
      <c r="E339" s="26">
        <v>5604</v>
      </c>
      <c r="F339" s="24" t="s">
        <v>8218</v>
      </c>
      <c r="G339" s="24" t="s">
        <v>8223</v>
      </c>
      <c r="H339" s="24" t="s">
        <v>8245</v>
      </c>
      <c r="I339" s="24">
        <v>1488258000</v>
      </c>
      <c r="J339" s="24">
        <v>1485556626</v>
      </c>
      <c r="K339" s="24" t="b">
        <v>0</v>
      </c>
      <c r="L339" s="24">
        <v>81</v>
      </c>
      <c r="M339" s="24" t="b">
        <v>1</v>
      </c>
      <c r="N339" s="24" t="s">
        <v>8269</v>
      </c>
      <c r="O339" s="24">
        <v>112</v>
      </c>
      <c r="P339" s="24">
        <v>69.19</v>
      </c>
      <c r="Q339" s="27" t="s">
        <v>8315</v>
      </c>
      <c r="R339" s="24" t="s">
        <v>8316</v>
      </c>
      <c r="S339" s="28">
        <v>42762.942430555559</v>
      </c>
      <c r="T339" s="28">
        <v>42794.208333333328</v>
      </c>
    </row>
    <row r="340" spans="1:20" ht="45">
      <c r="A340" s="24">
        <v>3286</v>
      </c>
      <c r="B340" s="25" t="s">
        <v>3286</v>
      </c>
      <c r="C340" s="25" t="s">
        <v>7396</v>
      </c>
      <c r="D340" s="26">
        <v>15000</v>
      </c>
      <c r="E340" s="26">
        <v>15265</v>
      </c>
      <c r="F340" s="24" t="s">
        <v>8218</v>
      </c>
      <c r="G340" s="24" t="s">
        <v>8223</v>
      </c>
      <c r="H340" s="24" t="s">
        <v>8245</v>
      </c>
      <c r="I340" s="24">
        <v>1471291782</v>
      </c>
      <c r="J340" s="24">
        <v>1468699782</v>
      </c>
      <c r="K340" s="24" t="b">
        <v>0</v>
      </c>
      <c r="L340" s="24">
        <v>122</v>
      </c>
      <c r="M340" s="24" t="b">
        <v>1</v>
      </c>
      <c r="N340" s="24" t="s">
        <v>8269</v>
      </c>
      <c r="O340" s="24">
        <v>102</v>
      </c>
      <c r="P340" s="24">
        <v>125.12</v>
      </c>
      <c r="Q340" s="27" t="s">
        <v>8315</v>
      </c>
      <c r="R340" s="24" t="s">
        <v>8316</v>
      </c>
      <c r="S340" s="28">
        <v>42567.840069444443</v>
      </c>
      <c r="T340" s="28">
        <v>42597.840069444443</v>
      </c>
    </row>
    <row r="341" spans="1:20" ht="30">
      <c r="A341" s="24">
        <v>3287</v>
      </c>
      <c r="B341" s="25" t="s">
        <v>3287</v>
      </c>
      <c r="C341" s="25" t="s">
        <v>7397</v>
      </c>
      <c r="D341" s="26">
        <v>2500</v>
      </c>
      <c r="E341" s="26">
        <v>2500</v>
      </c>
      <c r="F341" s="24" t="s">
        <v>8218</v>
      </c>
      <c r="G341" s="24" t="s">
        <v>8228</v>
      </c>
      <c r="H341" s="24" t="s">
        <v>8250</v>
      </c>
      <c r="I341" s="24">
        <v>1448733628</v>
      </c>
      <c r="J341" s="24">
        <v>1446573628</v>
      </c>
      <c r="K341" s="24" t="b">
        <v>0</v>
      </c>
      <c r="L341" s="24">
        <v>34</v>
      </c>
      <c r="M341" s="24" t="b">
        <v>1</v>
      </c>
      <c r="N341" s="24" t="s">
        <v>8269</v>
      </c>
      <c r="O341" s="24">
        <v>100</v>
      </c>
      <c r="P341" s="24">
        <v>73.53</v>
      </c>
      <c r="Q341" s="27" t="s">
        <v>8315</v>
      </c>
      <c r="R341" s="24" t="s">
        <v>8316</v>
      </c>
      <c r="S341" s="28">
        <v>42311.750324074077</v>
      </c>
      <c r="T341" s="28">
        <v>42336.750324074077</v>
      </c>
    </row>
    <row r="342" spans="1:20" ht="45">
      <c r="A342" s="24">
        <v>3288</v>
      </c>
      <c r="B342" s="25" t="s">
        <v>3288</v>
      </c>
      <c r="C342" s="25" t="s">
        <v>7398</v>
      </c>
      <c r="D342" s="26">
        <v>10000</v>
      </c>
      <c r="E342" s="26">
        <v>10026.49</v>
      </c>
      <c r="F342" s="24" t="s">
        <v>8218</v>
      </c>
      <c r="G342" s="24" t="s">
        <v>8224</v>
      </c>
      <c r="H342" s="24" t="s">
        <v>8246</v>
      </c>
      <c r="I342" s="24">
        <v>1466463600</v>
      </c>
      <c r="J342" s="24">
        <v>1463337315</v>
      </c>
      <c r="K342" s="24" t="b">
        <v>0</v>
      </c>
      <c r="L342" s="24">
        <v>207</v>
      </c>
      <c r="M342" s="24" t="b">
        <v>1</v>
      </c>
      <c r="N342" s="24" t="s">
        <v>8269</v>
      </c>
      <c r="O342" s="24">
        <v>100</v>
      </c>
      <c r="P342" s="24">
        <v>48.44</v>
      </c>
      <c r="Q342" s="27" t="s">
        <v>8315</v>
      </c>
      <c r="R342" s="24" t="s">
        <v>8316</v>
      </c>
      <c r="S342" s="28">
        <v>42505.774479166663</v>
      </c>
      <c r="T342" s="28">
        <v>42541.958333333328</v>
      </c>
    </row>
    <row r="343" spans="1:20" ht="45">
      <c r="A343" s="24">
        <v>3289</v>
      </c>
      <c r="B343" s="25" t="s">
        <v>3289</v>
      </c>
      <c r="C343" s="25" t="s">
        <v>7399</v>
      </c>
      <c r="D343" s="26">
        <v>500</v>
      </c>
      <c r="E343" s="26">
        <v>665.21</v>
      </c>
      <c r="F343" s="24" t="s">
        <v>8218</v>
      </c>
      <c r="G343" s="24" t="s">
        <v>8224</v>
      </c>
      <c r="H343" s="24" t="s">
        <v>8246</v>
      </c>
      <c r="I343" s="24">
        <v>1487580602</v>
      </c>
      <c r="J343" s="24">
        <v>1485161402</v>
      </c>
      <c r="K343" s="24" t="b">
        <v>0</v>
      </c>
      <c r="L343" s="24">
        <v>25</v>
      </c>
      <c r="M343" s="24" t="b">
        <v>1</v>
      </c>
      <c r="N343" s="24" t="s">
        <v>8269</v>
      </c>
      <c r="O343" s="24">
        <v>133</v>
      </c>
      <c r="P343" s="24">
        <v>26.61</v>
      </c>
      <c r="Q343" s="27" t="s">
        <v>8315</v>
      </c>
      <c r="R343" s="24" t="s">
        <v>8316</v>
      </c>
      <c r="S343" s="28">
        <v>42758.368078703701</v>
      </c>
      <c r="T343" s="28">
        <v>42786.368078703701</v>
      </c>
    </row>
    <row r="344" spans="1:20" ht="45">
      <c r="A344" s="24">
        <v>3290</v>
      </c>
      <c r="B344" s="25" t="s">
        <v>3290</v>
      </c>
      <c r="C344" s="25" t="s">
        <v>7400</v>
      </c>
      <c r="D344" s="26">
        <v>2000</v>
      </c>
      <c r="E344" s="26">
        <v>2424</v>
      </c>
      <c r="F344" s="24" t="s">
        <v>8218</v>
      </c>
      <c r="G344" s="24" t="s">
        <v>8224</v>
      </c>
      <c r="H344" s="24" t="s">
        <v>8246</v>
      </c>
      <c r="I344" s="24">
        <v>1489234891</v>
      </c>
      <c r="J344" s="24">
        <v>1486642891</v>
      </c>
      <c r="K344" s="24" t="b">
        <v>0</v>
      </c>
      <c r="L344" s="24">
        <v>72</v>
      </c>
      <c r="M344" s="24" t="b">
        <v>1</v>
      </c>
      <c r="N344" s="24" t="s">
        <v>8269</v>
      </c>
      <c r="O344" s="24">
        <v>121</v>
      </c>
      <c r="P344" s="24">
        <v>33.67</v>
      </c>
      <c r="Q344" s="27" t="s">
        <v>8315</v>
      </c>
      <c r="R344" s="24" t="s">
        <v>8316</v>
      </c>
      <c r="S344" s="28">
        <v>42775.51494212963</v>
      </c>
      <c r="T344" s="28">
        <v>42805.51494212963</v>
      </c>
    </row>
    <row r="345" spans="1:20" ht="45">
      <c r="A345" s="24">
        <v>3291</v>
      </c>
      <c r="B345" s="25" t="s">
        <v>3291</v>
      </c>
      <c r="C345" s="25" t="s">
        <v>7401</v>
      </c>
      <c r="D345" s="26">
        <v>500</v>
      </c>
      <c r="E345" s="26">
        <v>570</v>
      </c>
      <c r="F345" s="24" t="s">
        <v>8218</v>
      </c>
      <c r="G345" s="24" t="s">
        <v>8223</v>
      </c>
      <c r="H345" s="24" t="s">
        <v>8245</v>
      </c>
      <c r="I345" s="24">
        <v>1442462340</v>
      </c>
      <c r="J345" s="24">
        <v>1439743900</v>
      </c>
      <c r="K345" s="24" t="b">
        <v>0</v>
      </c>
      <c r="L345" s="24">
        <v>14</v>
      </c>
      <c r="M345" s="24" t="b">
        <v>1</v>
      </c>
      <c r="N345" s="24" t="s">
        <v>8269</v>
      </c>
      <c r="O345" s="24">
        <v>114</v>
      </c>
      <c r="P345" s="24">
        <v>40.71</v>
      </c>
      <c r="Q345" s="27" t="s">
        <v>8315</v>
      </c>
      <c r="R345" s="24" t="s">
        <v>8316</v>
      </c>
      <c r="S345" s="28">
        <v>42232.702546296292</v>
      </c>
      <c r="T345" s="28">
        <v>42264.165972222225</v>
      </c>
    </row>
    <row r="346" spans="1:20" ht="30">
      <c r="A346" s="24">
        <v>3292</v>
      </c>
      <c r="B346" s="25" t="s">
        <v>3292</v>
      </c>
      <c r="C346" s="25" t="s">
        <v>7402</v>
      </c>
      <c r="D346" s="26">
        <v>101</v>
      </c>
      <c r="E346" s="26">
        <v>289</v>
      </c>
      <c r="F346" s="24" t="s">
        <v>8218</v>
      </c>
      <c r="G346" s="24" t="s">
        <v>8224</v>
      </c>
      <c r="H346" s="24" t="s">
        <v>8246</v>
      </c>
      <c r="I346" s="24">
        <v>1449257348</v>
      </c>
      <c r="J346" s="24">
        <v>1444069748</v>
      </c>
      <c r="K346" s="24" t="b">
        <v>0</v>
      </c>
      <c r="L346" s="24">
        <v>15</v>
      </c>
      <c r="M346" s="24" t="b">
        <v>1</v>
      </c>
      <c r="N346" s="24" t="s">
        <v>8269</v>
      </c>
      <c r="O346" s="24">
        <v>286</v>
      </c>
      <c r="P346" s="24">
        <v>19.27</v>
      </c>
      <c r="Q346" s="27" t="s">
        <v>8315</v>
      </c>
      <c r="R346" s="24" t="s">
        <v>8316</v>
      </c>
      <c r="S346" s="28">
        <v>42282.770231481481</v>
      </c>
      <c r="T346" s="28">
        <v>42342.811898148153</v>
      </c>
    </row>
    <row r="347" spans="1:20" ht="45">
      <c r="A347" s="24">
        <v>3293</v>
      </c>
      <c r="B347" s="25" t="s">
        <v>3293</v>
      </c>
      <c r="C347" s="25" t="s">
        <v>7403</v>
      </c>
      <c r="D347" s="26">
        <v>4500</v>
      </c>
      <c r="E347" s="26">
        <v>7670</v>
      </c>
      <c r="F347" s="24" t="s">
        <v>8218</v>
      </c>
      <c r="G347" s="24" t="s">
        <v>8227</v>
      </c>
      <c r="H347" s="24" t="s">
        <v>8249</v>
      </c>
      <c r="I347" s="24">
        <v>1488622352</v>
      </c>
      <c r="J347" s="24">
        <v>1486030352</v>
      </c>
      <c r="K347" s="24" t="b">
        <v>0</v>
      </c>
      <c r="L347" s="24">
        <v>91</v>
      </c>
      <c r="M347" s="24" t="b">
        <v>1</v>
      </c>
      <c r="N347" s="24" t="s">
        <v>8269</v>
      </c>
      <c r="O347" s="24">
        <v>170</v>
      </c>
      <c r="P347" s="24">
        <v>84.29</v>
      </c>
      <c r="Q347" s="27" t="s">
        <v>8315</v>
      </c>
      <c r="R347" s="24" t="s">
        <v>8316</v>
      </c>
      <c r="S347" s="28">
        <v>42768.425370370373</v>
      </c>
      <c r="T347" s="28">
        <v>42798.425370370373</v>
      </c>
    </row>
    <row r="348" spans="1:20" ht="45">
      <c r="A348" s="24">
        <v>3294</v>
      </c>
      <c r="B348" s="25" t="s">
        <v>3294</v>
      </c>
      <c r="C348" s="25" t="s">
        <v>7404</v>
      </c>
      <c r="D348" s="26">
        <v>600</v>
      </c>
      <c r="E348" s="26">
        <v>710</v>
      </c>
      <c r="F348" s="24" t="s">
        <v>8218</v>
      </c>
      <c r="G348" s="24" t="s">
        <v>8224</v>
      </c>
      <c r="H348" s="24" t="s">
        <v>8246</v>
      </c>
      <c r="I348" s="24">
        <v>1434459554</v>
      </c>
      <c r="J348" s="24">
        <v>1431867554</v>
      </c>
      <c r="K348" s="24" t="b">
        <v>0</v>
      </c>
      <c r="L348" s="24">
        <v>24</v>
      </c>
      <c r="M348" s="24" t="b">
        <v>1</v>
      </c>
      <c r="N348" s="24" t="s">
        <v>8269</v>
      </c>
      <c r="O348" s="24">
        <v>118</v>
      </c>
      <c r="P348" s="24">
        <v>29.58</v>
      </c>
      <c r="Q348" s="27" t="s">
        <v>8315</v>
      </c>
      <c r="R348" s="24" t="s">
        <v>8316</v>
      </c>
      <c r="S348" s="28">
        <v>42141.541134259256</v>
      </c>
      <c r="T348" s="28">
        <v>42171.541134259256</v>
      </c>
    </row>
    <row r="349" spans="1:20" ht="30">
      <c r="A349" s="24">
        <v>3295</v>
      </c>
      <c r="B349" s="25" t="s">
        <v>3295</v>
      </c>
      <c r="C349" s="25" t="s">
        <v>7405</v>
      </c>
      <c r="D349" s="26">
        <v>700</v>
      </c>
      <c r="E349" s="26">
        <v>720.01</v>
      </c>
      <c r="F349" s="24" t="s">
        <v>8218</v>
      </c>
      <c r="G349" s="24" t="s">
        <v>8224</v>
      </c>
      <c r="H349" s="24" t="s">
        <v>8246</v>
      </c>
      <c r="I349" s="24">
        <v>1474886229</v>
      </c>
      <c r="J349" s="24">
        <v>1472294229</v>
      </c>
      <c r="K349" s="24" t="b">
        <v>0</v>
      </c>
      <c r="L349" s="24">
        <v>27</v>
      </c>
      <c r="M349" s="24" t="b">
        <v>1</v>
      </c>
      <c r="N349" s="24" t="s">
        <v>8269</v>
      </c>
      <c r="O349" s="24">
        <v>103</v>
      </c>
      <c r="P349" s="24">
        <v>26.67</v>
      </c>
      <c r="Q349" s="27" t="s">
        <v>8315</v>
      </c>
      <c r="R349" s="24" t="s">
        <v>8316</v>
      </c>
      <c r="S349" s="28">
        <v>42609.442465277782</v>
      </c>
      <c r="T349" s="28">
        <v>42639.442465277782</v>
      </c>
    </row>
    <row r="350" spans="1:20" ht="45">
      <c r="A350" s="24">
        <v>3296</v>
      </c>
      <c r="B350" s="25" t="s">
        <v>3296</v>
      </c>
      <c r="C350" s="25" t="s">
        <v>7406</v>
      </c>
      <c r="D350" s="26">
        <v>1500</v>
      </c>
      <c r="E350" s="26">
        <v>2161</v>
      </c>
      <c r="F350" s="24" t="s">
        <v>8218</v>
      </c>
      <c r="G350" s="24" t="s">
        <v>8224</v>
      </c>
      <c r="H350" s="24" t="s">
        <v>8246</v>
      </c>
      <c r="I350" s="24">
        <v>1448229600</v>
      </c>
      <c r="J350" s="24">
        <v>1446401372</v>
      </c>
      <c r="K350" s="24" t="b">
        <v>0</v>
      </c>
      <c r="L350" s="24">
        <v>47</v>
      </c>
      <c r="M350" s="24" t="b">
        <v>1</v>
      </c>
      <c r="N350" s="24" t="s">
        <v>8269</v>
      </c>
      <c r="O350" s="24">
        <v>144</v>
      </c>
      <c r="P350" s="24">
        <v>45.98</v>
      </c>
      <c r="Q350" s="27" t="s">
        <v>8315</v>
      </c>
      <c r="R350" s="24" t="s">
        <v>8316</v>
      </c>
      <c r="S350" s="28">
        <v>42309.756620370375</v>
      </c>
      <c r="T350" s="28">
        <v>42330.916666666672</v>
      </c>
    </row>
    <row r="351" spans="1:20" ht="30">
      <c r="A351" s="24">
        <v>3297</v>
      </c>
      <c r="B351" s="25" t="s">
        <v>3297</v>
      </c>
      <c r="C351" s="25" t="s">
        <v>7407</v>
      </c>
      <c r="D351" s="26">
        <v>5500</v>
      </c>
      <c r="E351" s="26">
        <v>5504</v>
      </c>
      <c r="F351" s="24" t="s">
        <v>8218</v>
      </c>
      <c r="G351" s="24" t="s">
        <v>8224</v>
      </c>
      <c r="H351" s="24" t="s">
        <v>8246</v>
      </c>
      <c r="I351" s="24">
        <v>1438037940</v>
      </c>
      <c r="J351" s="24">
        <v>1436380256</v>
      </c>
      <c r="K351" s="24" t="b">
        <v>0</v>
      </c>
      <c r="L351" s="24">
        <v>44</v>
      </c>
      <c r="M351" s="24" t="b">
        <v>1</v>
      </c>
      <c r="N351" s="24" t="s">
        <v>8269</v>
      </c>
      <c r="O351" s="24">
        <v>100</v>
      </c>
      <c r="P351" s="24">
        <v>125.09</v>
      </c>
      <c r="Q351" s="27" t="s">
        <v>8315</v>
      </c>
      <c r="R351" s="24" t="s">
        <v>8316</v>
      </c>
      <c r="S351" s="28">
        <v>42193.771481481483</v>
      </c>
      <c r="T351" s="28">
        <v>42212.957638888889</v>
      </c>
    </row>
    <row r="352" spans="1:20" ht="45">
      <c r="A352" s="24">
        <v>3298</v>
      </c>
      <c r="B352" s="25" t="s">
        <v>3298</v>
      </c>
      <c r="C352" s="25" t="s">
        <v>7408</v>
      </c>
      <c r="D352" s="26">
        <v>10000</v>
      </c>
      <c r="E352" s="26">
        <v>10173</v>
      </c>
      <c r="F352" s="24" t="s">
        <v>8218</v>
      </c>
      <c r="G352" s="24" t="s">
        <v>8223</v>
      </c>
      <c r="H352" s="24" t="s">
        <v>8245</v>
      </c>
      <c r="I352" s="24">
        <v>1442102400</v>
      </c>
      <c r="J352" s="24">
        <v>1440370768</v>
      </c>
      <c r="K352" s="24" t="b">
        <v>0</v>
      </c>
      <c r="L352" s="24">
        <v>72</v>
      </c>
      <c r="M352" s="24" t="b">
        <v>1</v>
      </c>
      <c r="N352" s="24" t="s">
        <v>8269</v>
      </c>
      <c r="O352" s="24">
        <v>102</v>
      </c>
      <c r="P352" s="24">
        <v>141.29</v>
      </c>
      <c r="Q352" s="27" t="s">
        <v>8315</v>
      </c>
      <c r="R352" s="24" t="s">
        <v>8316</v>
      </c>
      <c r="S352" s="28">
        <v>42239.957962962959</v>
      </c>
      <c r="T352" s="28">
        <v>42260</v>
      </c>
    </row>
    <row r="353" spans="1:20" ht="30">
      <c r="A353" s="24">
        <v>3299</v>
      </c>
      <c r="B353" s="25" t="s">
        <v>3299</v>
      </c>
      <c r="C353" s="25" t="s">
        <v>7409</v>
      </c>
      <c r="D353" s="26">
        <v>3000</v>
      </c>
      <c r="E353" s="26">
        <v>3486</v>
      </c>
      <c r="F353" s="24" t="s">
        <v>8218</v>
      </c>
      <c r="G353" s="24" t="s">
        <v>8223</v>
      </c>
      <c r="H353" s="24" t="s">
        <v>8245</v>
      </c>
      <c r="I353" s="24">
        <v>1444860063</v>
      </c>
      <c r="J353" s="24">
        <v>1442268063</v>
      </c>
      <c r="K353" s="24" t="b">
        <v>0</v>
      </c>
      <c r="L353" s="24">
        <v>63</v>
      </c>
      <c r="M353" s="24" t="b">
        <v>1</v>
      </c>
      <c r="N353" s="24" t="s">
        <v>8269</v>
      </c>
      <c r="O353" s="24">
        <v>116</v>
      </c>
      <c r="P353" s="24">
        <v>55.33</v>
      </c>
      <c r="Q353" s="27" t="s">
        <v>8315</v>
      </c>
      <c r="R353" s="24" t="s">
        <v>8316</v>
      </c>
      <c r="S353" s="28">
        <v>42261.917395833334</v>
      </c>
      <c r="T353" s="28">
        <v>42291.917395833334</v>
      </c>
    </row>
    <row r="354" spans="1:20" ht="30">
      <c r="A354" s="24">
        <v>3300</v>
      </c>
      <c r="B354" s="25" t="s">
        <v>3300</v>
      </c>
      <c r="C354" s="25" t="s">
        <v>7410</v>
      </c>
      <c r="D354" s="26">
        <v>3000</v>
      </c>
      <c r="E354" s="26">
        <v>4085</v>
      </c>
      <c r="F354" s="24" t="s">
        <v>8218</v>
      </c>
      <c r="G354" s="24" t="s">
        <v>8223</v>
      </c>
      <c r="H354" s="24" t="s">
        <v>8245</v>
      </c>
      <c r="I354" s="24">
        <v>1430329862</v>
      </c>
      <c r="J354" s="24">
        <v>1428515462</v>
      </c>
      <c r="K354" s="24" t="b">
        <v>0</v>
      </c>
      <c r="L354" s="24">
        <v>88</v>
      </c>
      <c r="M354" s="24" t="b">
        <v>1</v>
      </c>
      <c r="N354" s="24" t="s">
        <v>8269</v>
      </c>
      <c r="O354" s="24">
        <v>136</v>
      </c>
      <c r="P354" s="24">
        <v>46.42</v>
      </c>
      <c r="Q354" s="27" t="s">
        <v>8315</v>
      </c>
      <c r="R354" s="24" t="s">
        <v>8316</v>
      </c>
      <c r="S354" s="28">
        <v>42102.743773148148</v>
      </c>
      <c r="T354" s="28">
        <v>42123.743773148148</v>
      </c>
    </row>
    <row r="355" spans="1:20" ht="45">
      <c r="A355" s="24">
        <v>3301</v>
      </c>
      <c r="B355" s="25" t="s">
        <v>3301</v>
      </c>
      <c r="C355" s="25" t="s">
        <v>7411</v>
      </c>
      <c r="D355" s="26">
        <v>3000</v>
      </c>
      <c r="E355" s="26">
        <v>4004</v>
      </c>
      <c r="F355" s="24" t="s">
        <v>8218</v>
      </c>
      <c r="G355" s="24" t="s">
        <v>8223</v>
      </c>
      <c r="H355" s="24" t="s">
        <v>8245</v>
      </c>
      <c r="I355" s="24">
        <v>1470034740</v>
      </c>
      <c r="J355" s="24">
        <v>1466185176</v>
      </c>
      <c r="K355" s="24" t="b">
        <v>0</v>
      </c>
      <c r="L355" s="24">
        <v>70</v>
      </c>
      <c r="M355" s="24" t="b">
        <v>1</v>
      </c>
      <c r="N355" s="24" t="s">
        <v>8269</v>
      </c>
      <c r="O355" s="24">
        <v>133</v>
      </c>
      <c r="P355" s="24">
        <v>57.2</v>
      </c>
      <c r="Q355" s="27" t="s">
        <v>8315</v>
      </c>
      <c r="R355" s="24" t="s">
        <v>8316</v>
      </c>
      <c r="S355" s="28">
        <v>42538.73583333334</v>
      </c>
      <c r="T355" s="28">
        <v>42583.290972222225</v>
      </c>
    </row>
    <row r="356" spans="1:20">
      <c r="A356" s="24">
        <v>3302</v>
      </c>
      <c r="B356" s="25" t="s">
        <v>3302</v>
      </c>
      <c r="C356" s="25" t="s">
        <v>7412</v>
      </c>
      <c r="D356" s="26">
        <v>8400</v>
      </c>
      <c r="E356" s="26">
        <v>8685</v>
      </c>
      <c r="F356" s="24" t="s">
        <v>8218</v>
      </c>
      <c r="G356" s="24" t="s">
        <v>8226</v>
      </c>
      <c r="H356" s="24" t="s">
        <v>8248</v>
      </c>
      <c r="I356" s="24">
        <v>1481099176</v>
      </c>
      <c r="J356" s="24">
        <v>1478507176</v>
      </c>
      <c r="K356" s="24" t="b">
        <v>0</v>
      </c>
      <c r="L356" s="24">
        <v>50</v>
      </c>
      <c r="M356" s="24" t="b">
        <v>1</v>
      </c>
      <c r="N356" s="24" t="s">
        <v>8269</v>
      </c>
      <c r="O356" s="24">
        <v>103</v>
      </c>
      <c r="P356" s="24">
        <v>173.7</v>
      </c>
      <c r="Q356" s="27" t="s">
        <v>8315</v>
      </c>
      <c r="R356" s="24" t="s">
        <v>8316</v>
      </c>
      <c r="S356" s="28">
        <v>42681.35157407407</v>
      </c>
      <c r="T356" s="28">
        <v>42711.35157407407</v>
      </c>
    </row>
    <row r="357" spans="1:20" ht="30">
      <c r="A357" s="24">
        <v>3303</v>
      </c>
      <c r="B357" s="25" t="s">
        <v>3303</v>
      </c>
      <c r="C357" s="25" t="s">
        <v>7413</v>
      </c>
      <c r="D357" s="26">
        <v>1800</v>
      </c>
      <c r="E357" s="26">
        <v>2086</v>
      </c>
      <c r="F357" s="24" t="s">
        <v>8218</v>
      </c>
      <c r="G357" s="24" t="s">
        <v>8223</v>
      </c>
      <c r="H357" s="24" t="s">
        <v>8245</v>
      </c>
      <c r="I357" s="24">
        <v>1427553484</v>
      </c>
      <c r="J357" s="24">
        <v>1424533084</v>
      </c>
      <c r="K357" s="24" t="b">
        <v>0</v>
      </c>
      <c r="L357" s="24">
        <v>35</v>
      </c>
      <c r="M357" s="24" t="b">
        <v>1</v>
      </c>
      <c r="N357" s="24" t="s">
        <v>8269</v>
      </c>
      <c r="O357" s="24">
        <v>116</v>
      </c>
      <c r="P357" s="24">
        <v>59.6</v>
      </c>
      <c r="Q357" s="27" t="s">
        <v>8315</v>
      </c>
      <c r="R357" s="24" t="s">
        <v>8316</v>
      </c>
      <c r="S357" s="28">
        <v>42056.65143518518</v>
      </c>
      <c r="T357" s="28">
        <v>42091.609768518523</v>
      </c>
    </row>
    <row r="358" spans="1:20" ht="30">
      <c r="A358" s="24">
        <v>3304</v>
      </c>
      <c r="B358" s="25" t="s">
        <v>3304</v>
      </c>
      <c r="C358" s="25" t="s">
        <v>7414</v>
      </c>
      <c r="D358" s="26">
        <v>15000</v>
      </c>
      <c r="E358" s="26">
        <v>15677.5</v>
      </c>
      <c r="F358" s="24" t="s">
        <v>8218</v>
      </c>
      <c r="G358" s="24" t="s">
        <v>8223</v>
      </c>
      <c r="H358" s="24" t="s">
        <v>8245</v>
      </c>
      <c r="I358" s="24">
        <v>1482418752</v>
      </c>
      <c r="J358" s="24">
        <v>1479826752</v>
      </c>
      <c r="K358" s="24" t="b">
        <v>0</v>
      </c>
      <c r="L358" s="24">
        <v>175</v>
      </c>
      <c r="M358" s="24" t="b">
        <v>1</v>
      </c>
      <c r="N358" s="24" t="s">
        <v>8269</v>
      </c>
      <c r="O358" s="24">
        <v>105</v>
      </c>
      <c r="P358" s="24">
        <v>89.59</v>
      </c>
      <c r="Q358" s="27" t="s">
        <v>8315</v>
      </c>
      <c r="R358" s="24" t="s">
        <v>8316</v>
      </c>
      <c r="S358" s="28">
        <v>42696.624444444446</v>
      </c>
      <c r="T358" s="28">
        <v>42726.624444444446</v>
      </c>
    </row>
    <row r="359" spans="1:20" ht="30">
      <c r="A359" s="24">
        <v>3305</v>
      </c>
      <c r="B359" s="25" t="s">
        <v>3305</v>
      </c>
      <c r="C359" s="25" t="s">
        <v>7415</v>
      </c>
      <c r="D359" s="26">
        <v>4000</v>
      </c>
      <c r="E359" s="26">
        <v>4081</v>
      </c>
      <c r="F359" s="24" t="s">
        <v>8218</v>
      </c>
      <c r="G359" s="24" t="s">
        <v>8223</v>
      </c>
      <c r="H359" s="24" t="s">
        <v>8245</v>
      </c>
      <c r="I359" s="24">
        <v>1438374748</v>
      </c>
      <c r="J359" s="24">
        <v>1435782748</v>
      </c>
      <c r="K359" s="24" t="b">
        <v>0</v>
      </c>
      <c r="L359" s="24">
        <v>20</v>
      </c>
      <c r="M359" s="24" t="b">
        <v>1</v>
      </c>
      <c r="N359" s="24" t="s">
        <v>8269</v>
      </c>
      <c r="O359" s="24">
        <v>102</v>
      </c>
      <c r="P359" s="24">
        <v>204.05</v>
      </c>
      <c r="Q359" s="27" t="s">
        <v>8315</v>
      </c>
      <c r="R359" s="24" t="s">
        <v>8316</v>
      </c>
      <c r="S359" s="28">
        <v>42186.855879629627</v>
      </c>
      <c r="T359" s="28">
        <v>42216.855879629627</v>
      </c>
    </row>
    <row r="360" spans="1:20" ht="45">
      <c r="A360" s="24">
        <v>3306</v>
      </c>
      <c r="B360" s="25" t="s">
        <v>3306</v>
      </c>
      <c r="C360" s="25" t="s">
        <v>7416</v>
      </c>
      <c r="D360" s="26">
        <v>1500</v>
      </c>
      <c r="E360" s="26">
        <v>2630</v>
      </c>
      <c r="F360" s="24" t="s">
        <v>8218</v>
      </c>
      <c r="G360" s="24" t="s">
        <v>8223</v>
      </c>
      <c r="H360" s="24" t="s">
        <v>8245</v>
      </c>
      <c r="I360" s="24">
        <v>1465527600</v>
      </c>
      <c r="J360" s="24">
        <v>1462252542</v>
      </c>
      <c r="K360" s="24" t="b">
        <v>0</v>
      </c>
      <c r="L360" s="24">
        <v>54</v>
      </c>
      <c r="M360" s="24" t="b">
        <v>1</v>
      </c>
      <c r="N360" s="24" t="s">
        <v>8269</v>
      </c>
      <c r="O360" s="24">
        <v>175</v>
      </c>
      <c r="P360" s="24">
        <v>48.7</v>
      </c>
      <c r="Q360" s="27" t="s">
        <v>8315</v>
      </c>
      <c r="R360" s="24" t="s">
        <v>8316</v>
      </c>
      <c r="S360" s="28">
        <v>42493.219236111108</v>
      </c>
      <c r="T360" s="28">
        <v>42531.125</v>
      </c>
    </row>
    <row r="361" spans="1:20" ht="45">
      <c r="A361" s="24">
        <v>3307</v>
      </c>
      <c r="B361" s="25" t="s">
        <v>3307</v>
      </c>
      <c r="C361" s="25" t="s">
        <v>7417</v>
      </c>
      <c r="D361" s="26">
        <v>1000</v>
      </c>
      <c r="E361" s="26">
        <v>1066.8</v>
      </c>
      <c r="F361" s="24" t="s">
        <v>8218</v>
      </c>
      <c r="G361" s="24" t="s">
        <v>8223</v>
      </c>
      <c r="H361" s="24" t="s">
        <v>8245</v>
      </c>
      <c r="I361" s="24">
        <v>1463275339</v>
      </c>
      <c r="J361" s="24">
        <v>1460683339</v>
      </c>
      <c r="K361" s="24" t="b">
        <v>0</v>
      </c>
      <c r="L361" s="24">
        <v>20</v>
      </c>
      <c r="M361" s="24" t="b">
        <v>1</v>
      </c>
      <c r="N361" s="24" t="s">
        <v>8269</v>
      </c>
      <c r="O361" s="24">
        <v>107</v>
      </c>
      <c r="P361" s="24">
        <v>53.34</v>
      </c>
      <c r="Q361" s="27" t="s">
        <v>8315</v>
      </c>
      <c r="R361" s="24" t="s">
        <v>8316</v>
      </c>
      <c r="S361" s="28">
        <v>42475.057164351849</v>
      </c>
      <c r="T361" s="28">
        <v>42505.057164351849</v>
      </c>
    </row>
    <row r="362" spans="1:20" ht="30">
      <c r="A362" s="24">
        <v>3308</v>
      </c>
      <c r="B362" s="25" t="s">
        <v>3308</v>
      </c>
      <c r="C362" s="25" t="s">
        <v>7418</v>
      </c>
      <c r="D362" s="26">
        <v>3500</v>
      </c>
      <c r="E362" s="26">
        <v>4280</v>
      </c>
      <c r="F362" s="24" t="s">
        <v>8218</v>
      </c>
      <c r="G362" s="24" t="s">
        <v>8223</v>
      </c>
      <c r="H362" s="24" t="s">
        <v>8245</v>
      </c>
      <c r="I362" s="24">
        <v>1460581365</v>
      </c>
      <c r="J362" s="24">
        <v>1458766965</v>
      </c>
      <c r="K362" s="24" t="b">
        <v>0</v>
      </c>
      <c r="L362" s="24">
        <v>57</v>
      </c>
      <c r="M362" s="24" t="b">
        <v>1</v>
      </c>
      <c r="N362" s="24" t="s">
        <v>8269</v>
      </c>
      <c r="O362" s="24">
        <v>122</v>
      </c>
      <c r="P362" s="24">
        <v>75.09</v>
      </c>
      <c r="Q362" s="27" t="s">
        <v>8315</v>
      </c>
      <c r="R362" s="24" t="s">
        <v>8316</v>
      </c>
      <c r="S362" s="28">
        <v>42452.876909722225</v>
      </c>
      <c r="T362" s="28">
        <v>42473.876909722225</v>
      </c>
    </row>
    <row r="363" spans="1:20" ht="30">
      <c r="A363" s="24">
        <v>3309</v>
      </c>
      <c r="B363" s="25" t="s">
        <v>3309</v>
      </c>
      <c r="C363" s="25" t="s">
        <v>7419</v>
      </c>
      <c r="D363" s="26">
        <v>350</v>
      </c>
      <c r="E363" s="26">
        <v>558</v>
      </c>
      <c r="F363" s="24" t="s">
        <v>8218</v>
      </c>
      <c r="G363" s="24" t="s">
        <v>8224</v>
      </c>
      <c r="H363" s="24" t="s">
        <v>8246</v>
      </c>
      <c r="I363" s="24">
        <v>1476632178</v>
      </c>
      <c r="J363" s="24">
        <v>1473953778</v>
      </c>
      <c r="K363" s="24" t="b">
        <v>0</v>
      </c>
      <c r="L363" s="24">
        <v>31</v>
      </c>
      <c r="M363" s="24" t="b">
        <v>1</v>
      </c>
      <c r="N363" s="24" t="s">
        <v>8269</v>
      </c>
      <c r="O363" s="24">
        <v>159</v>
      </c>
      <c r="P363" s="24">
        <v>18</v>
      </c>
      <c r="Q363" s="27" t="s">
        <v>8315</v>
      </c>
      <c r="R363" s="24" t="s">
        <v>8316</v>
      </c>
      <c r="S363" s="28">
        <v>42628.650208333333</v>
      </c>
      <c r="T363" s="28">
        <v>42659.650208333333</v>
      </c>
    </row>
    <row r="364" spans="1:20" ht="30">
      <c r="A364" s="24">
        <v>3310</v>
      </c>
      <c r="B364" s="25" t="s">
        <v>3310</v>
      </c>
      <c r="C364" s="25" t="s">
        <v>7420</v>
      </c>
      <c r="D364" s="26">
        <v>6500</v>
      </c>
      <c r="E364" s="26">
        <v>6505</v>
      </c>
      <c r="F364" s="24" t="s">
        <v>8218</v>
      </c>
      <c r="G364" s="24" t="s">
        <v>8223</v>
      </c>
      <c r="H364" s="24" t="s">
        <v>8245</v>
      </c>
      <c r="I364" s="24">
        <v>1444169825</v>
      </c>
      <c r="J364" s="24">
        <v>1441577825</v>
      </c>
      <c r="K364" s="24" t="b">
        <v>0</v>
      </c>
      <c r="L364" s="24">
        <v>31</v>
      </c>
      <c r="M364" s="24" t="b">
        <v>1</v>
      </c>
      <c r="N364" s="24" t="s">
        <v>8269</v>
      </c>
      <c r="O364" s="24">
        <v>100</v>
      </c>
      <c r="P364" s="24">
        <v>209.84</v>
      </c>
      <c r="Q364" s="27" t="s">
        <v>8315</v>
      </c>
      <c r="R364" s="24" t="s">
        <v>8316</v>
      </c>
      <c r="S364" s="28">
        <v>42253.928530092591</v>
      </c>
      <c r="T364" s="28">
        <v>42283.928530092591</v>
      </c>
    </row>
    <row r="365" spans="1:20" ht="30">
      <c r="A365" s="24">
        <v>3311</v>
      </c>
      <c r="B365" s="25" t="s">
        <v>3311</v>
      </c>
      <c r="C365" s="25" t="s">
        <v>7421</v>
      </c>
      <c r="D365" s="26">
        <v>2500</v>
      </c>
      <c r="E365" s="26">
        <v>2746</v>
      </c>
      <c r="F365" s="24" t="s">
        <v>8218</v>
      </c>
      <c r="G365" s="24" t="s">
        <v>8223</v>
      </c>
      <c r="H365" s="24" t="s">
        <v>8245</v>
      </c>
      <c r="I365" s="24">
        <v>1445065210</v>
      </c>
      <c r="J365" s="24">
        <v>1442473210</v>
      </c>
      <c r="K365" s="24" t="b">
        <v>0</v>
      </c>
      <c r="L365" s="24">
        <v>45</v>
      </c>
      <c r="M365" s="24" t="b">
        <v>1</v>
      </c>
      <c r="N365" s="24" t="s">
        <v>8269</v>
      </c>
      <c r="O365" s="24">
        <v>110</v>
      </c>
      <c r="P365" s="24">
        <v>61.02</v>
      </c>
      <c r="Q365" s="27" t="s">
        <v>8315</v>
      </c>
      <c r="R365" s="24" t="s">
        <v>8316</v>
      </c>
      <c r="S365" s="28">
        <v>42264.29178240741</v>
      </c>
      <c r="T365" s="28">
        <v>42294.29178240741</v>
      </c>
    </row>
    <row r="366" spans="1:20" ht="30">
      <c r="A366" s="24">
        <v>3312</v>
      </c>
      <c r="B366" s="25" t="s">
        <v>3312</v>
      </c>
      <c r="C366" s="25" t="s">
        <v>7422</v>
      </c>
      <c r="D366" s="26">
        <v>2500</v>
      </c>
      <c r="E366" s="26">
        <v>2501</v>
      </c>
      <c r="F366" s="24" t="s">
        <v>8218</v>
      </c>
      <c r="G366" s="24" t="s">
        <v>8223</v>
      </c>
      <c r="H366" s="24" t="s">
        <v>8245</v>
      </c>
      <c r="I366" s="24">
        <v>1478901600</v>
      </c>
      <c r="J366" s="24">
        <v>1477077946</v>
      </c>
      <c r="K366" s="24" t="b">
        <v>0</v>
      </c>
      <c r="L366" s="24">
        <v>41</v>
      </c>
      <c r="M366" s="24" t="b">
        <v>1</v>
      </c>
      <c r="N366" s="24" t="s">
        <v>8269</v>
      </c>
      <c r="O366" s="24">
        <v>100</v>
      </c>
      <c r="P366" s="24">
        <v>61</v>
      </c>
      <c r="Q366" s="27" t="s">
        <v>8315</v>
      </c>
      <c r="R366" s="24" t="s">
        <v>8316</v>
      </c>
      <c r="S366" s="28">
        <v>42664.809560185182</v>
      </c>
      <c r="T366" s="28">
        <v>42685.916666666672</v>
      </c>
    </row>
    <row r="367" spans="1:20" ht="30">
      <c r="A367" s="24">
        <v>3313</v>
      </c>
      <c r="B367" s="25" t="s">
        <v>3313</v>
      </c>
      <c r="C367" s="25" t="s">
        <v>7423</v>
      </c>
      <c r="D367" s="26">
        <v>2000</v>
      </c>
      <c r="E367" s="26">
        <v>2321</v>
      </c>
      <c r="F367" s="24" t="s">
        <v>8218</v>
      </c>
      <c r="G367" s="24" t="s">
        <v>8223</v>
      </c>
      <c r="H367" s="24" t="s">
        <v>8245</v>
      </c>
      <c r="I367" s="24">
        <v>1453856400</v>
      </c>
      <c r="J367" s="24">
        <v>1452664317</v>
      </c>
      <c r="K367" s="24" t="b">
        <v>0</v>
      </c>
      <c r="L367" s="24">
        <v>29</v>
      </c>
      <c r="M367" s="24" t="b">
        <v>1</v>
      </c>
      <c r="N367" s="24" t="s">
        <v>8269</v>
      </c>
      <c r="O367" s="24">
        <v>116</v>
      </c>
      <c r="P367" s="24">
        <v>80.03</v>
      </c>
      <c r="Q367" s="27" t="s">
        <v>8315</v>
      </c>
      <c r="R367" s="24" t="s">
        <v>8316</v>
      </c>
      <c r="S367" s="28">
        <v>42382.244409722218</v>
      </c>
      <c r="T367" s="28">
        <v>42396.041666666672</v>
      </c>
    </row>
    <row r="368" spans="1:20" ht="30">
      <c r="A368" s="24">
        <v>3314</v>
      </c>
      <c r="B368" s="25" t="s">
        <v>3314</v>
      </c>
      <c r="C368" s="25" t="s">
        <v>7424</v>
      </c>
      <c r="D368" s="26">
        <v>800</v>
      </c>
      <c r="E368" s="26">
        <v>1686</v>
      </c>
      <c r="F368" s="24" t="s">
        <v>8218</v>
      </c>
      <c r="G368" s="24" t="s">
        <v>8224</v>
      </c>
      <c r="H368" s="24" t="s">
        <v>8246</v>
      </c>
      <c r="I368" s="24">
        <v>1431115500</v>
      </c>
      <c r="J368" s="24">
        <v>1428733511</v>
      </c>
      <c r="K368" s="24" t="b">
        <v>0</v>
      </c>
      <c r="L368" s="24">
        <v>58</v>
      </c>
      <c r="M368" s="24" t="b">
        <v>1</v>
      </c>
      <c r="N368" s="24" t="s">
        <v>8269</v>
      </c>
      <c r="O368" s="24">
        <v>211</v>
      </c>
      <c r="P368" s="24">
        <v>29.07</v>
      </c>
      <c r="Q368" s="27" t="s">
        <v>8315</v>
      </c>
      <c r="R368" s="24" t="s">
        <v>8316</v>
      </c>
      <c r="S368" s="28">
        <v>42105.267488425925</v>
      </c>
      <c r="T368" s="28">
        <v>42132.836805555555</v>
      </c>
    </row>
    <row r="369" spans="1:20" ht="30">
      <c r="A369" s="24">
        <v>3315</v>
      </c>
      <c r="B369" s="25" t="s">
        <v>3315</v>
      </c>
      <c r="C369" s="25" t="s">
        <v>7425</v>
      </c>
      <c r="D369" s="26">
        <v>4000</v>
      </c>
      <c r="E369" s="26">
        <v>4400</v>
      </c>
      <c r="F369" s="24" t="s">
        <v>8218</v>
      </c>
      <c r="G369" s="24" t="s">
        <v>8224</v>
      </c>
      <c r="H369" s="24" t="s">
        <v>8246</v>
      </c>
      <c r="I369" s="24">
        <v>1462519041</v>
      </c>
      <c r="J369" s="24">
        <v>1459927041</v>
      </c>
      <c r="K369" s="24" t="b">
        <v>0</v>
      </c>
      <c r="L369" s="24">
        <v>89</v>
      </c>
      <c r="M369" s="24" t="b">
        <v>1</v>
      </c>
      <c r="N369" s="24" t="s">
        <v>8269</v>
      </c>
      <c r="O369" s="24">
        <v>110</v>
      </c>
      <c r="P369" s="24">
        <v>49.44</v>
      </c>
      <c r="Q369" s="27" t="s">
        <v>8315</v>
      </c>
      <c r="R369" s="24" t="s">
        <v>8316</v>
      </c>
      <c r="S369" s="28">
        <v>42466.303715277783</v>
      </c>
      <c r="T369" s="28">
        <v>42496.303715277783</v>
      </c>
    </row>
    <row r="370" spans="1:20" ht="45">
      <c r="A370" s="24">
        <v>3316</v>
      </c>
      <c r="B370" s="25" t="s">
        <v>3316</v>
      </c>
      <c r="C370" s="25" t="s">
        <v>7426</v>
      </c>
      <c r="D370" s="26">
        <v>11737</v>
      </c>
      <c r="E370" s="26">
        <v>11747.18</v>
      </c>
      <c r="F370" s="24" t="s">
        <v>8218</v>
      </c>
      <c r="G370" s="24" t="s">
        <v>8223</v>
      </c>
      <c r="H370" s="24" t="s">
        <v>8245</v>
      </c>
      <c r="I370" s="24">
        <v>1407506040</v>
      </c>
      <c r="J370" s="24">
        <v>1404680075</v>
      </c>
      <c r="K370" s="24" t="b">
        <v>0</v>
      </c>
      <c r="L370" s="24">
        <v>125</v>
      </c>
      <c r="M370" s="24" t="b">
        <v>1</v>
      </c>
      <c r="N370" s="24" t="s">
        <v>8269</v>
      </c>
      <c r="O370" s="24">
        <v>100</v>
      </c>
      <c r="P370" s="24">
        <v>93.98</v>
      </c>
      <c r="Q370" s="27" t="s">
        <v>8315</v>
      </c>
      <c r="R370" s="24" t="s">
        <v>8316</v>
      </c>
      <c r="S370" s="28">
        <v>41826.871238425927</v>
      </c>
      <c r="T370" s="28">
        <v>41859.57916666667</v>
      </c>
    </row>
    <row r="371" spans="1:20" ht="30">
      <c r="A371" s="24">
        <v>3317</v>
      </c>
      <c r="B371" s="25" t="s">
        <v>3317</v>
      </c>
      <c r="C371" s="25" t="s">
        <v>7427</v>
      </c>
      <c r="D371" s="26">
        <v>1050</v>
      </c>
      <c r="E371" s="26">
        <v>1115</v>
      </c>
      <c r="F371" s="24" t="s">
        <v>8218</v>
      </c>
      <c r="G371" s="24" t="s">
        <v>8223</v>
      </c>
      <c r="H371" s="24" t="s">
        <v>8245</v>
      </c>
      <c r="I371" s="24">
        <v>1465347424</v>
      </c>
      <c r="J371" s="24">
        <v>1462755424</v>
      </c>
      <c r="K371" s="24" t="b">
        <v>0</v>
      </c>
      <c r="L371" s="24">
        <v>18</v>
      </c>
      <c r="M371" s="24" t="b">
        <v>1</v>
      </c>
      <c r="N371" s="24" t="s">
        <v>8269</v>
      </c>
      <c r="O371" s="24">
        <v>106</v>
      </c>
      <c r="P371" s="24">
        <v>61.94</v>
      </c>
      <c r="Q371" s="27" t="s">
        <v>8315</v>
      </c>
      <c r="R371" s="24" t="s">
        <v>8316</v>
      </c>
      <c r="S371" s="28">
        <v>42499.039629629624</v>
      </c>
      <c r="T371" s="28">
        <v>42529.039629629624</v>
      </c>
    </row>
    <row r="372" spans="1:20">
      <c r="A372" s="24">
        <v>3318</v>
      </c>
      <c r="B372" s="25" t="s">
        <v>3318</v>
      </c>
      <c r="C372" s="25" t="s">
        <v>7428</v>
      </c>
      <c r="D372" s="26">
        <v>2000</v>
      </c>
      <c r="E372" s="26">
        <v>2512</v>
      </c>
      <c r="F372" s="24" t="s">
        <v>8218</v>
      </c>
      <c r="G372" s="24" t="s">
        <v>8228</v>
      </c>
      <c r="H372" s="24" t="s">
        <v>8250</v>
      </c>
      <c r="I372" s="24">
        <v>1460341800</v>
      </c>
      <c r="J372" s="24">
        <v>1456902893</v>
      </c>
      <c r="K372" s="24" t="b">
        <v>0</v>
      </c>
      <c r="L372" s="24">
        <v>32</v>
      </c>
      <c r="M372" s="24" t="b">
        <v>1</v>
      </c>
      <c r="N372" s="24" t="s">
        <v>8269</v>
      </c>
      <c r="O372" s="24">
        <v>126</v>
      </c>
      <c r="P372" s="24">
        <v>78.5</v>
      </c>
      <c r="Q372" s="27" t="s">
        <v>8315</v>
      </c>
      <c r="R372" s="24" t="s">
        <v>8316</v>
      </c>
      <c r="S372" s="28">
        <v>42431.302002314813</v>
      </c>
      <c r="T372" s="28">
        <v>42471.104166666672</v>
      </c>
    </row>
    <row r="373" spans="1:20" ht="45">
      <c r="A373" s="24">
        <v>3319</v>
      </c>
      <c r="B373" s="25" t="s">
        <v>3319</v>
      </c>
      <c r="C373" s="25" t="s">
        <v>7429</v>
      </c>
      <c r="D373" s="26">
        <v>500</v>
      </c>
      <c r="E373" s="26">
        <v>540</v>
      </c>
      <c r="F373" s="24" t="s">
        <v>8218</v>
      </c>
      <c r="G373" s="24" t="s">
        <v>8224</v>
      </c>
      <c r="H373" s="24" t="s">
        <v>8246</v>
      </c>
      <c r="I373" s="24">
        <v>1422712986</v>
      </c>
      <c r="J373" s="24">
        <v>1418824986</v>
      </c>
      <c r="K373" s="24" t="b">
        <v>0</v>
      </c>
      <c r="L373" s="24">
        <v>16</v>
      </c>
      <c r="M373" s="24" t="b">
        <v>1</v>
      </c>
      <c r="N373" s="24" t="s">
        <v>8269</v>
      </c>
      <c r="O373" s="24">
        <v>108</v>
      </c>
      <c r="P373" s="24">
        <v>33.75</v>
      </c>
      <c r="Q373" s="27" t="s">
        <v>8315</v>
      </c>
      <c r="R373" s="24" t="s">
        <v>8316</v>
      </c>
      <c r="S373" s="28">
        <v>41990.585486111115</v>
      </c>
      <c r="T373" s="28">
        <v>42035.585486111115</v>
      </c>
    </row>
    <row r="374" spans="1:20" ht="30">
      <c r="A374" s="24">
        <v>3320</v>
      </c>
      <c r="B374" s="25" t="s">
        <v>3320</v>
      </c>
      <c r="C374" s="25" t="s">
        <v>7430</v>
      </c>
      <c r="D374" s="26">
        <v>2500</v>
      </c>
      <c r="E374" s="26">
        <v>2525</v>
      </c>
      <c r="F374" s="24" t="s">
        <v>8218</v>
      </c>
      <c r="G374" s="24" t="s">
        <v>8223</v>
      </c>
      <c r="H374" s="24" t="s">
        <v>8245</v>
      </c>
      <c r="I374" s="24">
        <v>1466557557</v>
      </c>
      <c r="J374" s="24">
        <v>1463965557</v>
      </c>
      <c r="K374" s="24" t="b">
        <v>0</v>
      </c>
      <c r="L374" s="24">
        <v>38</v>
      </c>
      <c r="M374" s="24" t="b">
        <v>1</v>
      </c>
      <c r="N374" s="24" t="s">
        <v>8269</v>
      </c>
      <c r="O374" s="24">
        <v>101</v>
      </c>
      <c r="P374" s="24">
        <v>66.45</v>
      </c>
      <c r="Q374" s="27" t="s">
        <v>8315</v>
      </c>
      <c r="R374" s="24" t="s">
        <v>8316</v>
      </c>
      <c r="S374" s="28">
        <v>42513.045798611114</v>
      </c>
      <c r="T374" s="28">
        <v>42543.045798611114</v>
      </c>
    </row>
    <row r="375" spans="1:20" ht="45">
      <c r="A375" s="24">
        <v>3321</v>
      </c>
      <c r="B375" s="25" t="s">
        <v>3321</v>
      </c>
      <c r="C375" s="25" t="s">
        <v>7431</v>
      </c>
      <c r="D375" s="26">
        <v>500</v>
      </c>
      <c r="E375" s="26">
        <v>537</v>
      </c>
      <c r="F375" s="24" t="s">
        <v>8218</v>
      </c>
      <c r="G375" s="24" t="s">
        <v>8223</v>
      </c>
      <c r="H375" s="24" t="s">
        <v>8245</v>
      </c>
      <c r="I375" s="24">
        <v>1413431940</v>
      </c>
      <c r="J375" s="24">
        <v>1412216665</v>
      </c>
      <c r="K375" s="24" t="b">
        <v>0</v>
      </c>
      <c r="L375" s="24">
        <v>15</v>
      </c>
      <c r="M375" s="24" t="b">
        <v>1</v>
      </c>
      <c r="N375" s="24" t="s">
        <v>8269</v>
      </c>
      <c r="O375" s="24">
        <v>107</v>
      </c>
      <c r="P375" s="24">
        <v>35.799999999999997</v>
      </c>
      <c r="Q375" s="27" t="s">
        <v>8315</v>
      </c>
      <c r="R375" s="24" t="s">
        <v>8316</v>
      </c>
      <c r="S375" s="28">
        <v>41914.100289351853</v>
      </c>
      <c r="T375" s="28">
        <v>41928.165972222225</v>
      </c>
    </row>
    <row r="376" spans="1:20" ht="45">
      <c r="A376" s="24">
        <v>3322</v>
      </c>
      <c r="B376" s="25" t="s">
        <v>3322</v>
      </c>
      <c r="C376" s="25" t="s">
        <v>7432</v>
      </c>
      <c r="D376" s="26">
        <v>3300</v>
      </c>
      <c r="E376" s="26">
        <v>3350</v>
      </c>
      <c r="F376" s="24" t="s">
        <v>8218</v>
      </c>
      <c r="G376" s="24" t="s">
        <v>8223</v>
      </c>
      <c r="H376" s="24" t="s">
        <v>8245</v>
      </c>
      <c r="I376" s="24">
        <v>1466567700</v>
      </c>
      <c r="J376" s="24">
        <v>1464653696</v>
      </c>
      <c r="K376" s="24" t="b">
        <v>0</v>
      </c>
      <c r="L376" s="24">
        <v>23</v>
      </c>
      <c r="M376" s="24" t="b">
        <v>1</v>
      </c>
      <c r="N376" s="24" t="s">
        <v>8269</v>
      </c>
      <c r="O376" s="24">
        <v>102</v>
      </c>
      <c r="P376" s="24">
        <v>145.65</v>
      </c>
      <c r="Q376" s="27" t="s">
        <v>8315</v>
      </c>
      <c r="R376" s="24" t="s">
        <v>8316</v>
      </c>
      <c r="S376" s="28">
        <v>42521.010370370372</v>
      </c>
      <c r="T376" s="28">
        <v>42543.163194444445</v>
      </c>
    </row>
    <row r="377" spans="1:20" ht="45">
      <c r="A377" s="24">
        <v>3323</v>
      </c>
      <c r="B377" s="25" t="s">
        <v>3323</v>
      </c>
      <c r="C377" s="25" t="s">
        <v>7433</v>
      </c>
      <c r="D377" s="26">
        <v>1000</v>
      </c>
      <c r="E377" s="26">
        <v>1259</v>
      </c>
      <c r="F377" s="24" t="s">
        <v>8218</v>
      </c>
      <c r="G377" s="24" t="s">
        <v>8224</v>
      </c>
      <c r="H377" s="24" t="s">
        <v>8246</v>
      </c>
      <c r="I377" s="24">
        <v>1474793208</v>
      </c>
      <c r="J377" s="24">
        <v>1472201208</v>
      </c>
      <c r="K377" s="24" t="b">
        <v>0</v>
      </c>
      <c r="L377" s="24">
        <v>49</v>
      </c>
      <c r="M377" s="24" t="b">
        <v>1</v>
      </c>
      <c r="N377" s="24" t="s">
        <v>8269</v>
      </c>
      <c r="O377" s="24">
        <v>126</v>
      </c>
      <c r="P377" s="24">
        <v>25.69</v>
      </c>
      <c r="Q377" s="27" t="s">
        <v>8315</v>
      </c>
      <c r="R377" s="24" t="s">
        <v>8316</v>
      </c>
      <c r="S377" s="28">
        <v>42608.36583333333</v>
      </c>
      <c r="T377" s="28">
        <v>42638.36583333333</v>
      </c>
    </row>
    <row r="378" spans="1:20" ht="30">
      <c r="A378" s="24">
        <v>3324</v>
      </c>
      <c r="B378" s="25" t="s">
        <v>3324</v>
      </c>
      <c r="C378" s="25" t="s">
        <v>7434</v>
      </c>
      <c r="D378" s="26">
        <v>1500</v>
      </c>
      <c r="E378" s="26">
        <v>1525</v>
      </c>
      <c r="F378" s="24" t="s">
        <v>8218</v>
      </c>
      <c r="G378" s="24" t="s">
        <v>8240</v>
      </c>
      <c r="H378" s="24" t="s">
        <v>8248</v>
      </c>
      <c r="I378" s="24">
        <v>1465135190</v>
      </c>
      <c r="J378" s="24">
        <v>1463925590</v>
      </c>
      <c r="K378" s="24" t="b">
        <v>0</v>
      </c>
      <c r="L378" s="24">
        <v>10</v>
      </c>
      <c r="M378" s="24" t="b">
        <v>1</v>
      </c>
      <c r="N378" s="24" t="s">
        <v>8269</v>
      </c>
      <c r="O378" s="24">
        <v>102</v>
      </c>
      <c r="P378" s="24">
        <v>152.5</v>
      </c>
      <c r="Q378" s="27" t="s">
        <v>8315</v>
      </c>
      <c r="R378" s="24" t="s">
        <v>8316</v>
      </c>
      <c r="S378" s="28">
        <v>42512.58321759259</v>
      </c>
      <c r="T378" s="28">
        <v>42526.58321759259</v>
      </c>
    </row>
    <row r="379" spans="1:20" ht="45">
      <c r="A379" s="24">
        <v>3325</v>
      </c>
      <c r="B379" s="25" t="s">
        <v>3325</v>
      </c>
      <c r="C379" s="25" t="s">
        <v>7435</v>
      </c>
      <c r="D379" s="26">
        <v>400</v>
      </c>
      <c r="E379" s="26">
        <v>450</v>
      </c>
      <c r="F379" s="24" t="s">
        <v>8218</v>
      </c>
      <c r="G379" s="24" t="s">
        <v>8224</v>
      </c>
      <c r="H379" s="24" t="s">
        <v>8246</v>
      </c>
      <c r="I379" s="24">
        <v>1428256277</v>
      </c>
      <c r="J379" s="24">
        <v>1425235877</v>
      </c>
      <c r="K379" s="24" t="b">
        <v>0</v>
      </c>
      <c r="L379" s="24">
        <v>15</v>
      </c>
      <c r="M379" s="24" t="b">
        <v>1</v>
      </c>
      <c r="N379" s="24" t="s">
        <v>8269</v>
      </c>
      <c r="O379" s="24">
        <v>113</v>
      </c>
      <c r="P379" s="24">
        <v>30</v>
      </c>
      <c r="Q379" s="27" t="s">
        <v>8315</v>
      </c>
      <c r="R379" s="24" t="s">
        <v>8316</v>
      </c>
      <c r="S379" s="28">
        <v>42064.785613425927</v>
      </c>
      <c r="T379" s="28">
        <v>42099.743946759263</v>
      </c>
    </row>
    <row r="380" spans="1:20" ht="45">
      <c r="A380" s="24">
        <v>3326</v>
      </c>
      <c r="B380" s="25" t="s">
        <v>3326</v>
      </c>
      <c r="C380" s="25" t="s">
        <v>7436</v>
      </c>
      <c r="D380" s="26">
        <v>8000</v>
      </c>
      <c r="E380" s="26">
        <v>8110</v>
      </c>
      <c r="F380" s="24" t="s">
        <v>8218</v>
      </c>
      <c r="G380" s="24" t="s">
        <v>8223</v>
      </c>
      <c r="H380" s="24" t="s">
        <v>8245</v>
      </c>
      <c r="I380" s="24">
        <v>1425830905</v>
      </c>
      <c r="J380" s="24">
        <v>1423242505</v>
      </c>
      <c r="K380" s="24" t="b">
        <v>0</v>
      </c>
      <c r="L380" s="24">
        <v>57</v>
      </c>
      <c r="M380" s="24" t="b">
        <v>1</v>
      </c>
      <c r="N380" s="24" t="s">
        <v>8269</v>
      </c>
      <c r="O380" s="24">
        <v>101</v>
      </c>
      <c r="P380" s="24">
        <v>142.28</v>
      </c>
      <c r="Q380" s="27" t="s">
        <v>8315</v>
      </c>
      <c r="R380" s="24" t="s">
        <v>8316</v>
      </c>
      <c r="S380" s="28">
        <v>42041.714178240742</v>
      </c>
      <c r="T380" s="28">
        <v>42071.67251157407</v>
      </c>
    </row>
    <row r="381" spans="1:20" ht="45">
      <c r="A381" s="24">
        <v>3327</v>
      </c>
      <c r="B381" s="25" t="s">
        <v>3327</v>
      </c>
      <c r="C381" s="25" t="s">
        <v>7437</v>
      </c>
      <c r="D381" s="26">
        <v>800</v>
      </c>
      <c r="E381" s="26">
        <v>810</v>
      </c>
      <c r="F381" s="24" t="s">
        <v>8218</v>
      </c>
      <c r="G381" s="24" t="s">
        <v>8224</v>
      </c>
      <c r="H381" s="24" t="s">
        <v>8246</v>
      </c>
      <c r="I381" s="24">
        <v>1462697966</v>
      </c>
      <c r="J381" s="24">
        <v>1460105966</v>
      </c>
      <c r="K381" s="24" t="b">
        <v>0</v>
      </c>
      <c r="L381" s="24">
        <v>33</v>
      </c>
      <c r="M381" s="24" t="b">
        <v>1</v>
      </c>
      <c r="N381" s="24" t="s">
        <v>8269</v>
      </c>
      <c r="O381" s="24">
        <v>101</v>
      </c>
      <c r="P381" s="24">
        <v>24.55</v>
      </c>
      <c r="Q381" s="27" t="s">
        <v>8315</v>
      </c>
      <c r="R381" s="24" t="s">
        <v>8316</v>
      </c>
      <c r="S381" s="28">
        <v>42468.374606481477</v>
      </c>
      <c r="T381" s="28">
        <v>42498.374606481477</v>
      </c>
    </row>
    <row r="382" spans="1:20" ht="45">
      <c r="A382" s="24">
        <v>3328</v>
      </c>
      <c r="B382" s="25" t="s">
        <v>3328</v>
      </c>
      <c r="C382" s="25" t="s">
        <v>7438</v>
      </c>
      <c r="D382" s="26">
        <v>1800</v>
      </c>
      <c r="E382" s="26">
        <v>2635</v>
      </c>
      <c r="F382" s="24" t="s">
        <v>8218</v>
      </c>
      <c r="G382" s="24" t="s">
        <v>8223</v>
      </c>
      <c r="H382" s="24" t="s">
        <v>8245</v>
      </c>
      <c r="I382" s="24">
        <v>1404522000</v>
      </c>
      <c r="J382" s="24">
        <v>1404308883</v>
      </c>
      <c r="K382" s="24" t="b">
        <v>0</v>
      </c>
      <c r="L382" s="24">
        <v>9</v>
      </c>
      <c r="M382" s="24" t="b">
        <v>1</v>
      </c>
      <c r="N382" s="24" t="s">
        <v>8269</v>
      </c>
      <c r="O382" s="24">
        <v>146</v>
      </c>
      <c r="P382" s="24">
        <v>292.77999999999997</v>
      </c>
      <c r="Q382" s="27" t="s">
        <v>8315</v>
      </c>
      <c r="R382" s="24" t="s">
        <v>8316</v>
      </c>
      <c r="S382" s="28">
        <v>41822.57503472222</v>
      </c>
      <c r="T382" s="28">
        <v>41825.041666666664</v>
      </c>
    </row>
    <row r="383" spans="1:20" ht="30">
      <c r="A383" s="24">
        <v>3329</v>
      </c>
      <c r="B383" s="25" t="s">
        <v>3329</v>
      </c>
      <c r="C383" s="25" t="s">
        <v>7439</v>
      </c>
      <c r="D383" s="26">
        <v>1000</v>
      </c>
      <c r="E383" s="26">
        <v>1168</v>
      </c>
      <c r="F383" s="24" t="s">
        <v>8218</v>
      </c>
      <c r="G383" s="24" t="s">
        <v>8224</v>
      </c>
      <c r="H383" s="24" t="s">
        <v>8246</v>
      </c>
      <c r="I383" s="24">
        <v>1406502000</v>
      </c>
      <c r="J383" s="24">
        <v>1405583108</v>
      </c>
      <c r="K383" s="24" t="b">
        <v>0</v>
      </c>
      <c r="L383" s="24">
        <v>26</v>
      </c>
      <c r="M383" s="24" t="b">
        <v>1</v>
      </c>
      <c r="N383" s="24" t="s">
        <v>8269</v>
      </c>
      <c r="O383" s="24">
        <v>117</v>
      </c>
      <c r="P383" s="24">
        <v>44.92</v>
      </c>
      <c r="Q383" s="27" t="s">
        <v>8315</v>
      </c>
      <c r="R383" s="24" t="s">
        <v>8316</v>
      </c>
      <c r="S383" s="28">
        <v>41837.323009259257</v>
      </c>
      <c r="T383" s="28">
        <v>41847.958333333336</v>
      </c>
    </row>
    <row r="384" spans="1:20" ht="30">
      <c r="A384" s="24">
        <v>3330</v>
      </c>
      <c r="B384" s="25" t="s">
        <v>3330</v>
      </c>
      <c r="C384" s="25" t="s">
        <v>7440</v>
      </c>
      <c r="D384" s="26">
        <v>1500</v>
      </c>
      <c r="E384" s="26">
        <v>1594</v>
      </c>
      <c r="F384" s="24" t="s">
        <v>8218</v>
      </c>
      <c r="G384" s="24" t="s">
        <v>8224</v>
      </c>
      <c r="H384" s="24" t="s">
        <v>8246</v>
      </c>
      <c r="I384" s="24">
        <v>1427919468</v>
      </c>
      <c r="J384" s="24">
        <v>1425331068</v>
      </c>
      <c r="K384" s="24" t="b">
        <v>0</v>
      </c>
      <c r="L384" s="24">
        <v>69</v>
      </c>
      <c r="M384" s="24" t="b">
        <v>1</v>
      </c>
      <c r="N384" s="24" t="s">
        <v>8269</v>
      </c>
      <c r="O384" s="24">
        <v>106</v>
      </c>
      <c r="P384" s="24">
        <v>23.1</v>
      </c>
      <c r="Q384" s="27" t="s">
        <v>8315</v>
      </c>
      <c r="R384" s="24" t="s">
        <v>8316</v>
      </c>
      <c r="S384" s="28">
        <v>42065.887361111112</v>
      </c>
      <c r="T384" s="28">
        <v>42095.845694444448</v>
      </c>
    </row>
    <row r="385" spans="1:20" ht="45">
      <c r="A385" s="24">
        <v>3331</v>
      </c>
      <c r="B385" s="25" t="s">
        <v>3331</v>
      </c>
      <c r="C385" s="25" t="s">
        <v>7441</v>
      </c>
      <c r="D385" s="26">
        <v>5000</v>
      </c>
      <c r="E385" s="26">
        <v>5226</v>
      </c>
      <c r="F385" s="24" t="s">
        <v>8218</v>
      </c>
      <c r="G385" s="24" t="s">
        <v>8223</v>
      </c>
      <c r="H385" s="24" t="s">
        <v>8245</v>
      </c>
      <c r="I385" s="24">
        <v>1444149886</v>
      </c>
      <c r="J385" s="24">
        <v>1441125886</v>
      </c>
      <c r="K385" s="24" t="b">
        <v>0</v>
      </c>
      <c r="L385" s="24">
        <v>65</v>
      </c>
      <c r="M385" s="24" t="b">
        <v>1</v>
      </c>
      <c r="N385" s="24" t="s">
        <v>8269</v>
      </c>
      <c r="O385" s="24">
        <v>105</v>
      </c>
      <c r="P385" s="24">
        <v>80.400000000000006</v>
      </c>
      <c r="Q385" s="27" t="s">
        <v>8315</v>
      </c>
      <c r="R385" s="24" t="s">
        <v>8316</v>
      </c>
      <c r="S385" s="28">
        <v>42248.697754629626</v>
      </c>
      <c r="T385" s="28">
        <v>42283.697754629626</v>
      </c>
    </row>
    <row r="386" spans="1:20" ht="30">
      <c r="A386" s="24">
        <v>3332</v>
      </c>
      <c r="B386" s="25" t="s">
        <v>3332</v>
      </c>
      <c r="C386" s="25" t="s">
        <v>7442</v>
      </c>
      <c r="D386" s="26">
        <v>6000</v>
      </c>
      <c r="E386" s="26">
        <v>6000</v>
      </c>
      <c r="F386" s="24" t="s">
        <v>8218</v>
      </c>
      <c r="G386" s="24" t="s">
        <v>8223</v>
      </c>
      <c r="H386" s="24" t="s">
        <v>8245</v>
      </c>
      <c r="I386" s="24">
        <v>1405802330</v>
      </c>
      <c r="J386" s="24">
        <v>1403210330</v>
      </c>
      <c r="K386" s="24" t="b">
        <v>0</v>
      </c>
      <c r="L386" s="24">
        <v>83</v>
      </c>
      <c r="M386" s="24" t="b">
        <v>1</v>
      </c>
      <c r="N386" s="24" t="s">
        <v>8269</v>
      </c>
      <c r="O386" s="24">
        <v>100</v>
      </c>
      <c r="P386" s="24">
        <v>72.290000000000006</v>
      </c>
      <c r="Q386" s="27" t="s">
        <v>8315</v>
      </c>
      <c r="R386" s="24" t="s">
        <v>8316</v>
      </c>
      <c r="S386" s="28">
        <v>41809.860300925924</v>
      </c>
      <c r="T386" s="28">
        <v>41839.860300925924</v>
      </c>
    </row>
    <row r="387" spans="1:20" ht="45">
      <c r="A387" s="24">
        <v>3333</v>
      </c>
      <c r="B387" s="25" t="s">
        <v>3333</v>
      </c>
      <c r="C387" s="25" t="s">
        <v>7443</v>
      </c>
      <c r="D387" s="26">
        <v>3500</v>
      </c>
      <c r="E387" s="26">
        <v>3660</v>
      </c>
      <c r="F387" s="24" t="s">
        <v>8218</v>
      </c>
      <c r="G387" s="24" t="s">
        <v>8223</v>
      </c>
      <c r="H387" s="24" t="s">
        <v>8245</v>
      </c>
      <c r="I387" s="24">
        <v>1434384880</v>
      </c>
      <c r="J387" s="24">
        <v>1432484080</v>
      </c>
      <c r="K387" s="24" t="b">
        <v>0</v>
      </c>
      <c r="L387" s="24">
        <v>111</v>
      </c>
      <c r="M387" s="24" t="b">
        <v>1</v>
      </c>
      <c r="N387" s="24" t="s">
        <v>8269</v>
      </c>
      <c r="O387" s="24">
        <v>105</v>
      </c>
      <c r="P387" s="24">
        <v>32.97</v>
      </c>
      <c r="Q387" s="27" t="s">
        <v>8315</v>
      </c>
      <c r="R387" s="24" t="s">
        <v>8316</v>
      </c>
      <c r="S387" s="28">
        <v>42148.676851851851</v>
      </c>
      <c r="T387" s="28">
        <v>42170.676851851851</v>
      </c>
    </row>
    <row r="388" spans="1:20" ht="30">
      <c r="A388" s="24">
        <v>3334</v>
      </c>
      <c r="B388" s="25" t="s">
        <v>3334</v>
      </c>
      <c r="C388" s="25" t="s">
        <v>7444</v>
      </c>
      <c r="D388" s="26">
        <v>3871</v>
      </c>
      <c r="E388" s="26">
        <v>5366</v>
      </c>
      <c r="F388" s="24" t="s">
        <v>8218</v>
      </c>
      <c r="G388" s="24" t="s">
        <v>8223</v>
      </c>
      <c r="H388" s="24" t="s">
        <v>8245</v>
      </c>
      <c r="I388" s="24">
        <v>1438259422</v>
      </c>
      <c r="J388" s="24">
        <v>1435667422</v>
      </c>
      <c r="K388" s="24" t="b">
        <v>0</v>
      </c>
      <c r="L388" s="24">
        <v>46</v>
      </c>
      <c r="M388" s="24" t="b">
        <v>1</v>
      </c>
      <c r="N388" s="24" t="s">
        <v>8269</v>
      </c>
      <c r="O388" s="24">
        <v>139</v>
      </c>
      <c r="P388" s="24">
        <v>116.65</v>
      </c>
      <c r="Q388" s="27" t="s">
        <v>8315</v>
      </c>
      <c r="R388" s="24" t="s">
        <v>8316</v>
      </c>
      <c r="S388" s="28">
        <v>42185.521087962959</v>
      </c>
      <c r="T388" s="28">
        <v>42215.521087962959</v>
      </c>
    </row>
    <row r="389" spans="1:20" ht="45">
      <c r="A389" s="24">
        <v>3335</v>
      </c>
      <c r="B389" s="25" t="s">
        <v>3335</v>
      </c>
      <c r="C389" s="25" t="s">
        <v>7445</v>
      </c>
      <c r="D389" s="26">
        <v>5000</v>
      </c>
      <c r="E389" s="26">
        <v>5016</v>
      </c>
      <c r="F389" s="24" t="s">
        <v>8218</v>
      </c>
      <c r="G389" s="24" t="s">
        <v>8224</v>
      </c>
      <c r="H389" s="24" t="s">
        <v>8246</v>
      </c>
      <c r="I389" s="24">
        <v>1407106800</v>
      </c>
      <c r="J389" s="24">
        <v>1404749446</v>
      </c>
      <c r="K389" s="24" t="b">
        <v>0</v>
      </c>
      <c r="L389" s="24">
        <v>63</v>
      </c>
      <c r="M389" s="24" t="b">
        <v>1</v>
      </c>
      <c r="N389" s="24" t="s">
        <v>8269</v>
      </c>
      <c r="O389" s="24">
        <v>100</v>
      </c>
      <c r="P389" s="24">
        <v>79.62</v>
      </c>
      <c r="Q389" s="27" t="s">
        <v>8315</v>
      </c>
      <c r="R389" s="24" t="s">
        <v>8316</v>
      </c>
      <c r="S389" s="28">
        <v>41827.674143518518</v>
      </c>
      <c r="T389" s="28">
        <v>41854.958333333336</v>
      </c>
    </row>
    <row r="390" spans="1:20" ht="30">
      <c r="A390" s="24">
        <v>3336</v>
      </c>
      <c r="B390" s="25" t="s">
        <v>3336</v>
      </c>
      <c r="C390" s="25" t="s">
        <v>7446</v>
      </c>
      <c r="D390" s="26">
        <v>250</v>
      </c>
      <c r="E390" s="26">
        <v>250</v>
      </c>
      <c r="F390" s="24" t="s">
        <v>8218</v>
      </c>
      <c r="G390" s="24" t="s">
        <v>8224</v>
      </c>
      <c r="H390" s="24" t="s">
        <v>8246</v>
      </c>
      <c r="I390" s="24">
        <v>1459845246</v>
      </c>
      <c r="J390" s="24">
        <v>1457429646</v>
      </c>
      <c r="K390" s="24" t="b">
        <v>0</v>
      </c>
      <c r="L390" s="24">
        <v>9</v>
      </c>
      <c r="M390" s="24" t="b">
        <v>1</v>
      </c>
      <c r="N390" s="24" t="s">
        <v>8269</v>
      </c>
      <c r="O390" s="24">
        <v>100</v>
      </c>
      <c r="P390" s="24">
        <v>27.78</v>
      </c>
      <c r="Q390" s="27" t="s">
        <v>8315</v>
      </c>
      <c r="R390" s="24" t="s">
        <v>8316</v>
      </c>
      <c r="S390" s="28">
        <v>42437.398680555561</v>
      </c>
      <c r="T390" s="28">
        <v>42465.35701388889</v>
      </c>
    </row>
    <row r="391" spans="1:20" ht="30">
      <c r="A391" s="24">
        <v>3337</v>
      </c>
      <c r="B391" s="25" t="s">
        <v>3337</v>
      </c>
      <c r="C391" s="25" t="s">
        <v>7447</v>
      </c>
      <c r="D391" s="26">
        <v>2500</v>
      </c>
      <c r="E391" s="26">
        <v>2755</v>
      </c>
      <c r="F391" s="24" t="s">
        <v>8218</v>
      </c>
      <c r="G391" s="24" t="s">
        <v>8224</v>
      </c>
      <c r="H391" s="24" t="s">
        <v>8246</v>
      </c>
      <c r="I391" s="24">
        <v>1412974800</v>
      </c>
      <c r="J391" s="24">
        <v>1411109167</v>
      </c>
      <c r="K391" s="24" t="b">
        <v>0</v>
      </c>
      <c r="L391" s="24">
        <v>34</v>
      </c>
      <c r="M391" s="24" t="b">
        <v>1</v>
      </c>
      <c r="N391" s="24" t="s">
        <v>8269</v>
      </c>
      <c r="O391" s="24">
        <v>110</v>
      </c>
      <c r="P391" s="24">
        <v>81.03</v>
      </c>
      <c r="Q391" s="27" t="s">
        <v>8315</v>
      </c>
      <c r="R391" s="24" t="s">
        <v>8316</v>
      </c>
      <c r="S391" s="28">
        <v>41901.282025462962</v>
      </c>
      <c r="T391" s="28">
        <v>41922.875</v>
      </c>
    </row>
    <row r="392" spans="1:20" ht="30">
      <c r="A392" s="24">
        <v>3338</v>
      </c>
      <c r="B392" s="25" t="s">
        <v>3338</v>
      </c>
      <c r="C392" s="25" t="s">
        <v>7448</v>
      </c>
      <c r="D392" s="26">
        <v>15000</v>
      </c>
      <c r="E392" s="26">
        <v>15327</v>
      </c>
      <c r="F392" s="24" t="s">
        <v>8218</v>
      </c>
      <c r="G392" s="24" t="s">
        <v>8223</v>
      </c>
      <c r="H392" s="24" t="s">
        <v>8245</v>
      </c>
      <c r="I392" s="24">
        <v>1487944080</v>
      </c>
      <c r="J392" s="24">
        <v>1486129680</v>
      </c>
      <c r="K392" s="24" t="b">
        <v>0</v>
      </c>
      <c r="L392" s="24">
        <v>112</v>
      </c>
      <c r="M392" s="24" t="b">
        <v>1</v>
      </c>
      <c r="N392" s="24" t="s">
        <v>8269</v>
      </c>
      <c r="O392" s="24">
        <v>102</v>
      </c>
      <c r="P392" s="24">
        <v>136.85</v>
      </c>
      <c r="Q392" s="27" t="s">
        <v>8315</v>
      </c>
      <c r="R392" s="24" t="s">
        <v>8316</v>
      </c>
      <c r="S392" s="28">
        <v>42769.574999999997</v>
      </c>
      <c r="T392" s="28">
        <v>42790.574999999997</v>
      </c>
    </row>
    <row r="393" spans="1:20" ht="30">
      <c r="A393" s="24">
        <v>3339</v>
      </c>
      <c r="B393" s="25" t="s">
        <v>3339</v>
      </c>
      <c r="C393" s="25" t="s">
        <v>7449</v>
      </c>
      <c r="D393" s="26">
        <v>8000</v>
      </c>
      <c r="E393" s="26">
        <v>8348</v>
      </c>
      <c r="F393" s="24" t="s">
        <v>8218</v>
      </c>
      <c r="G393" s="24" t="s">
        <v>8223</v>
      </c>
      <c r="H393" s="24" t="s">
        <v>8245</v>
      </c>
      <c r="I393" s="24">
        <v>1469721518</v>
      </c>
      <c r="J393" s="24">
        <v>1467129518</v>
      </c>
      <c r="K393" s="24" t="b">
        <v>0</v>
      </c>
      <c r="L393" s="24">
        <v>47</v>
      </c>
      <c r="M393" s="24" t="b">
        <v>1</v>
      </c>
      <c r="N393" s="24" t="s">
        <v>8269</v>
      </c>
      <c r="O393" s="24">
        <v>104</v>
      </c>
      <c r="P393" s="24">
        <v>177.62</v>
      </c>
      <c r="Q393" s="27" t="s">
        <v>8315</v>
      </c>
      <c r="R393" s="24" t="s">
        <v>8316</v>
      </c>
      <c r="S393" s="28">
        <v>42549.665717592594</v>
      </c>
      <c r="T393" s="28">
        <v>42579.665717592594</v>
      </c>
    </row>
    <row r="394" spans="1:20" ht="45">
      <c r="A394" s="24">
        <v>3340</v>
      </c>
      <c r="B394" s="25" t="s">
        <v>3340</v>
      </c>
      <c r="C394" s="25" t="s">
        <v>7450</v>
      </c>
      <c r="D394" s="26">
        <v>3000</v>
      </c>
      <c r="E394" s="26">
        <v>4145</v>
      </c>
      <c r="F394" s="24" t="s">
        <v>8218</v>
      </c>
      <c r="G394" s="24" t="s">
        <v>8223</v>
      </c>
      <c r="H394" s="24" t="s">
        <v>8245</v>
      </c>
      <c r="I394" s="24">
        <v>1481066554</v>
      </c>
      <c r="J394" s="24">
        <v>1478906554</v>
      </c>
      <c r="K394" s="24" t="b">
        <v>0</v>
      </c>
      <c r="L394" s="24">
        <v>38</v>
      </c>
      <c r="M394" s="24" t="b">
        <v>1</v>
      </c>
      <c r="N394" s="24" t="s">
        <v>8269</v>
      </c>
      <c r="O394" s="24">
        <v>138</v>
      </c>
      <c r="P394" s="24">
        <v>109.08</v>
      </c>
      <c r="Q394" s="27" t="s">
        <v>8315</v>
      </c>
      <c r="R394" s="24" t="s">
        <v>8316</v>
      </c>
      <c r="S394" s="28">
        <v>42685.974004629628</v>
      </c>
      <c r="T394" s="28">
        <v>42710.974004629628</v>
      </c>
    </row>
    <row r="395" spans="1:20" ht="45">
      <c r="A395" s="24">
        <v>3341</v>
      </c>
      <c r="B395" s="25" t="s">
        <v>3341</v>
      </c>
      <c r="C395" s="25" t="s">
        <v>7451</v>
      </c>
      <c r="D395" s="26">
        <v>3350</v>
      </c>
      <c r="E395" s="26">
        <v>3350</v>
      </c>
      <c r="F395" s="24" t="s">
        <v>8218</v>
      </c>
      <c r="G395" s="24" t="s">
        <v>8224</v>
      </c>
      <c r="H395" s="24" t="s">
        <v>8246</v>
      </c>
      <c r="I395" s="24">
        <v>1465750800</v>
      </c>
      <c r="J395" s="24">
        <v>1463771421</v>
      </c>
      <c r="K395" s="24" t="b">
        <v>0</v>
      </c>
      <c r="L395" s="24">
        <v>28</v>
      </c>
      <c r="M395" s="24" t="b">
        <v>1</v>
      </c>
      <c r="N395" s="24" t="s">
        <v>8269</v>
      </c>
      <c r="O395" s="24">
        <v>100</v>
      </c>
      <c r="P395" s="24">
        <v>119.64</v>
      </c>
      <c r="Q395" s="27" t="s">
        <v>8315</v>
      </c>
      <c r="R395" s="24" t="s">
        <v>8316</v>
      </c>
      <c r="S395" s="28">
        <v>42510.798854166671</v>
      </c>
      <c r="T395" s="28">
        <v>42533.708333333328</v>
      </c>
    </row>
    <row r="396" spans="1:20" ht="30">
      <c r="A396" s="24">
        <v>3342</v>
      </c>
      <c r="B396" s="25" t="s">
        <v>3342</v>
      </c>
      <c r="C396" s="25" t="s">
        <v>7452</v>
      </c>
      <c r="D396" s="26">
        <v>6000</v>
      </c>
      <c r="E396" s="26">
        <v>6100</v>
      </c>
      <c r="F396" s="24" t="s">
        <v>8218</v>
      </c>
      <c r="G396" s="24" t="s">
        <v>8223</v>
      </c>
      <c r="H396" s="24" t="s">
        <v>8245</v>
      </c>
      <c r="I396" s="24">
        <v>1427864340</v>
      </c>
      <c r="J396" s="24">
        <v>1425020810</v>
      </c>
      <c r="K396" s="24" t="b">
        <v>0</v>
      </c>
      <c r="L396" s="24">
        <v>78</v>
      </c>
      <c r="M396" s="24" t="b">
        <v>1</v>
      </c>
      <c r="N396" s="24" t="s">
        <v>8269</v>
      </c>
      <c r="O396" s="24">
        <v>102</v>
      </c>
      <c r="P396" s="24">
        <v>78.209999999999994</v>
      </c>
      <c r="Q396" s="27" t="s">
        <v>8315</v>
      </c>
      <c r="R396" s="24" t="s">
        <v>8316</v>
      </c>
      <c r="S396" s="28">
        <v>42062.296412037031</v>
      </c>
      <c r="T396" s="28">
        <v>42095.207638888889</v>
      </c>
    </row>
    <row r="397" spans="1:20" ht="30">
      <c r="A397" s="24">
        <v>3343</v>
      </c>
      <c r="B397" s="25" t="s">
        <v>3343</v>
      </c>
      <c r="C397" s="25" t="s">
        <v>7453</v>
      </c>
      <c r="D397" s="26">
        <v>700</v>
      </c>
      <c r="E397" s="26">
        <v>1200</v>
      </c>
      <c r="F397" s="24" t="s">
        <v>8218</v>
      </c>
      <c r="G397" s="24" t="s">
        <v>8224</v>
      </c>
      <c r="H397" s="24" t="s">
        <v>8246</v>
      </c>
      <c r="I397" s="24">
        <v>1460553480</v>
      </c>
      <c r="J397" s="24">
        <v>1458770384</v>
      </c>
      <c r="K397" s="24" t="b">
        <v>0</v>
      </c>
      <c r="L397" s="24">
        <v>23</v>
      </c>
      <c r="M397" s="24" t="b">
        <v>1</v>
      </c>
      <c r="N397" s="24" t="s">
        <v>8269</v>
      </c>
      <c r="O397" s="24">
        <v>171</v>
      </c>
      <c r="P397" s="24">
        <v>52.17</v>
      </c>
      <c r="Q397" s="27" t="s">
        <v>8315</v>
      </c>
      <c r="R397" s="24" t="s">
        <v>8316</v>
      </c>
      <c r="S397" s="28">
        <v>42452.916481481487</v>
      </c>
      <c r="T397" s="28">
        <v>42473.554166666669</v>
      </c>
    </row>
    <row r="398" spans="1:20" ht="45">
      <c r="A398" s="24">
        <v>3344</v>
      </c>
      <c r="B398" s="25" t="s">
        <v>3344</v>
      </c>
      <c r="C398" s="25" t="s">
        <v>7454</v>
      </c>
      <c r="D398" s="26">
        <v>4500</v>
      </c>
      <c r="E398" s="26">
        <v>4565</v>
      </c>
      <c r="F398" s="24" t="s">
        <v>8218</v>
      </c>
      <c r="G398" s="24" t="s">
        <v>8223</v>
      </c>
      <c r="H398" s="24" t="s">
        <v>8245</v>
      </c>
      <c r="I398" s="24">
        <v>1409374093</v>
      </c>
      <c r="J398" s="24">
        <v>1406782093</v>
      </c>
      <c r="K398" s="24" t="b">
        <v>0</v>
      </c>
      <c r="L398" s="24">
        <v>40</v>
      </c>
      <c r="M398" s="24" t="b">
        <v>1</v>
      </c>
      <c r="N398" s="24" t="s">
        <v>8269</v>
      </c>
      <c r="O398" s="24">
        <v>101</v>
      </c>
      <c r="P398" s="24">
        <v>114.13</v>
      </c>
      <c r="Q398" s="27" t="s">
        <v>8315</v>
      </c>
      <c r="R398" s="24" t="s">
        <v>8316</v>
      </c>
      <c r="S398" s="28">
        <v>41851.200150462959</v>
      </c>
      <c r="T398" s="28">
        <v>41881.200150462959</v>
      </c>
    </row>
    <row r="399" spans="1:20" ht="45">
      <c r="A399" s="24">
        <v>3345</v>
      </c>
      <c r="B399" s="25" t="s">
        <v>3345</v>
      </c>
      <c r="C399" s="25" t="s">
        <v>7455</v>
      </c>
      <c r="D399" s="26">
        <v>500</v>
      </c>
      <c r="E399" s="26">
        <v>650</v>
      </c>
      <c r="F399" s="24" t="s">
        <v>8218</v>
      </c>
      <c r="G399" s="24" t="s">
        <v>8223</v>
      </c>
      <c r="H399" s="24" t="s">
        <v>8245</v>
      </c>
      <c r="I399" s="24">
        <v>1429317420</v>
      </c>
      <c r="J399" s="24">
        <v>1424226768</v>
      </c>
      <c r="K399" s="24" t="b">
        <v>0</v>
      </c>
      <c r="L399" s="24">
        <v>13</v>
      </c>
      <c r="M399" s="24" t="b">
        <v>1</v>
      </c>
      <c r="N399" s="24" t="s">
        <v>8269</v>
      </c>
      <c r="O399" s="24">
        <v>130</v>
      </c>
      <c r="P399" s="24">
        <v>50</v>
      </c>
      <c r="Q399" s="27" t="s">
        <v>8315</v>
      </c>
      <c r="R399" s="24" t="s">
        <v>8316</v>
      </c>
      <c r="S399" s="28">
        <v>42053.106111111112</v>
      </c>
      <c r="T399" s="28">
        <v>42112.025694444441</v>
      </c>
    </row>
    <row r="400" spans="1:20" ht="30">
      <c r="A400" s="24">
        <v>3346</v>
      </c>
      <c r="B400" s="25" t="s">
        <v>3346</v>
      </c>
      <c r="C400" s="25" t="s">
        <v>7456</v>
      </c>
      <c r="D400" s="26">
        <v>1500</v>
      </c>
      <c r="E400" s="26">
        <v>1650</v>
      </c>
      <c r="F400" s="24" t="s">
        <v>8218</v>
      </c>
      <c r="G400" s="24" t="s">
        <v>8223</v>
      </c>
      <c r="H400" s="24" t="s">
        <v>8245</v>
      </c>
      <c r="I400" s="24">
        <v>1424910910</v>
      </c>
      <c r="J400" s="24">
        <v>1424306110</v>
      </c>
      <c r="K400" s="24" t="b">
        <v>0</v>
      </c>
      <c r="L400" s="24">
        <v>18</v>
      </c>
      <c r="M400" s="24" t="b">
        <v>1</v>
      </c>
      <c r="N400" s="24" t="s">
        <v>8269</v>
      </c>
      <c r="O400" s="24">
        <v>110</v>
      </c>
      <c r="P400" s="24">
        <v>91.67</v>
      </c>
      <c r="Q400" s="27" t="s">
        <v>8315</v>
      </c>
      <c r="R400" s="24" t="s">
        <v>8316</v>
      </c>
      <c r="S400" s="28">
        <v>42054.024421296301</v>
      </c>
      <c r="T400" s="28">
        <v>42061.024421296301</v>
      </c>
    </row>
    <row r="401" spans="1:20" ht="45">
      <c r="A401" s="24">
        <v>3347</v>
      </c>
      <c r="B401" s="25" t="s">
        <v>3347</v>
      </c>
      <c r="C401" s="25" t="s">
        <v>7457</v>
      </c>
      <c r="D401" s="26">
        <v>2000</v>
      </c>
      <c r="E401" s="26">
        <v>2389</v>
      </c>
      <c r="F401" s="24" t="s">
        <v>8218</v>
      </c>
      <c r="G401" s="24" t="s">
        <v>8224</v>
      </c>
      <c r="H401" s="24" t="s">
        <v>8246</v>
      </c>
      <c r="I401" s="24">
        <v>1462741200</v>
      </c>
      <c r="J401" s="24">
        <v>1461503654</v>
      </c>
      <c r="K401" s="24" t="b">
        <v>0</v>
      </c>
      <c r="L401" s="24">
        <v>22</v>
      </c>
      <c r="M401" s="24" t="b">
        <v>1</v>
      </c>
      <c r="N401" s="24" t="s">
        <v>8269</v>
      </c>
      <c r="O401" s="24">
        <v>119</v>
      </c>
      <c r="P401" s="24">
        <v>108.59</v>
      </c>
      <c r="Q401" s="27" t="s">
        <v>8315</v>
      </c>
      <c r="R401" s="24" t="s">
        <v>8316</v>
      </c>
      <c r="S401" s="28">
        <v>42484.551550925928</v>
      </c>
      <c r="T401" s="28">
        <v>42498.875</v>
      </c>
    </row>
    <row r="402" spans="1:20" ht="45">
      <c r="A402" s="24">
        <v>3348</v>
      </c>
      <c r="B402" s="25" t="s">
        <v>3266</v>
      </c>
      <c r="C402" s="25" t="s">
        <v>7458</v>
      </c>
      <c r="D402" s="26">
        <v>5500</v>
      </c>
      <c r="E402" s="26">
        <v>5516</v>
      </c>
      <c r="F402" s="24" t="s">
        <v>8218</v>
      </c>
      <c r="G402" s="24" t="s">
        <v>8223</v>
      </c>
      <c r="H402" s="24" t="s">
        <v>8245</v>
      </c>
      <c r="I402" s="24">
        <v>1461988740</v>
      </c>
      <c r="J402" s="24">
        <v>1459949080</v>
      </c>
      <c r="K402" s="24" t="b">
        <v>0</v>
      </c>
      <c r="L402" s="24">
        <v>79</v>
      </c>
      <c r="M402" s="24" t="b">
        <v>1</v>
      </c>
      <c r="N402" s="24" t="s">
        <v>8269</v>
      </c>
      <c r="O402" s="24">
        <v>100</v>
      </c>
      <c r="P402" s="24">
        <v>69.819999999999993</v>
      </c>
      <c r="Q402" s="27" t="s">
        <v>8315</v>
      </c>
      <c r="R402" s="24" t="s">
        <v>8316</v>
      </c>
      <c r="S402" s="28">
        <v>42466.558796296296</v>
      </c>
      <c r="T402" s="28">
        <v>42490.165972222225</v>
      </c>
    </row>
    <row r="403" spans="1:20" ht="45">
      <c r="A403" s="24">
        <v>3349</v>
      </c>
      <c r="B403" s="25" t="s">
        <v>3348</v>
      </c>
      <c r="C403" s="25" t="s">
        <v>7459</v>
      </c>
      <c r="D403" s="26">
        <v>1000</v>
      </c>
      <c r="E403" s="26">
        <v>1534</v>
      </c>
      <c r="F403" s="24" t="s">
        <v>8218</v>
      </c>
      <c r="G403" s="24" t="s">
        <v>8223</v>
      </c>
      <c r="H403" s="24" t="s">
        <v>8245</v>
      </c>
      <c r="I403" s="24">
        <v>1465837200</v>
      </c>
      <c r="J403" s="24">
        <v>1463971172</v>
      </c>
      <c r="K403" s="24" t="b">
        <v>0</v>
      </c>
      <c r="L403" s="24">
        <v>14</v>
      </c>
      <c r="M403" s="24" t="b">
        <v>1</v>
      </c>
      <c r="N403" s="24" t="s">
        <v>8269</v>
      </c>
      <c r="O403" s="24">
        <v>153</v>
      </c>
      <c r="P403" s="24">
        <v>109.57</v>
      </c>
      <c r="Q403" s="27" t="s">
        <v>8315</v>
      </c>
      <c r="R403" s="24" t="s">
        <v>8316</v>
      </c>
      <c r="S403" s="28">
        <v>42513.110787037032</v>
      </c>
      <c r="T403" s="28">
        <v>42534.708333333328</v>
      </c>
    </row>
    <row r="404" spans="1:20" ht="45">
      <c r="A404" s="24">
        <v>3350</v>
      </c>
      <c r="B404" s="25" t="s">
        <v>3349</v>
      </c>
      <c r="C404" s="25" t="s">
        <v>7460</v>
      </c>
      <c r="D404" s="26">
        <v>3500</v>
      </c>
      <c r="E404" s="26">
        <v>3655</v>
      </c>
      <c r="F404" s="24" t="s">
        <v>8218</v>
      </c>
      <c r="G404" s="24" t="s">
        <v>8242</v>
      </c>
      <c r="H404" s="24" t="s">
        <v>8248</v>
      </c>
      <c r="I404" s="24">
        <v>1448838000</v>
      </c>
      <c r="J404" s="24">
        <v>1445791811</v>
      </c>
      <c r="K404" s="24" t="b">
        <v>0</v>
      </c>
      <c r="L404" s="24">
        <v>51</v>
      </c>
      <c r="M404" s="24" t="b">
        <v>1</v>
      </c>
      <c r="N404" s="24" t="s">
        <v>8269</v>
      </c>
      <c r="O404" s="24">
        <v>104</v>
      </c>
      <c r="P404" s="24">
        <v>71.67</v>
      </c>
      <c r="Q404" s="27" t="s">
        <v>8315</v>
      </c>
      <c r="R404" s="24" t="s">
        <v>8316</v>
      </c>
      <c r="S404" s="28">
        <v>42302.701516203699</v>
      </c>
      <c r="T404" s="28">
        <v>42337.958333333328</v>
      </c>
    </row>
    <row r="405" spans="1:20" ht="45">
      <c r="A405" s="24">
        <v>3351</v>
      </c>
      <c r="B405" s="25" t="s">
        <v>3350</v>
      </c>
      <c r="C405" s="25" t="s">
        <v>7461</v>
      </c>
      <c r="D405" s="26">
        <v>5000</v>
      </c>
      <c r="E405" s="26">
        <v>5055</v>
      </c>
      <c r="F405" s="24" t="s">
        <v>8218</v>
      </c>
      <c r="G405" s="24" t="s">
        <v>8224</v>
      </c>
      <c r="H405" s="24" t="s">
        <v>8246</v>
      </c>
      <c r="I405" s="24">
        <v>1406113200</v>
      </c>
      <c r="J405" s="24">
        <v>1402910965</v>
      </c>
      <c r="K405" s="24" t="b">
        <v>0</v>
      </c>
      <c r="L405" s="24">
        <v>54</v>
      </c>
      <c r="M405" s="24" t="b">
        <v>1</v>
      </c>
      <c r="N405" s="24" t="s">
        <v>8269</v>
      </c>
      <c r="O405" s="24">
        <v>101</v>
      </c>
      <c r="P405" s="24">
        <v>93.61</v>
      </c>
      <c r="Q405" s="27" t="s">
        <v>8315</v>
      </c>
      <c r="R405" s="24" t="s">
        <v>8316</v>
      </c>
      <c r="S405" s="28">
        <v>41806.395428240743</v>
      </c>
      <c r="T405" s="28">
        <v>41843.458333333336</v>
      </c>
    </row>
    <row r="406" spans="1:20" ht="45">
      <c r="A406" s="24">
        <v>3352</v>
      </c>
      <c r="B406" s="25" t="s">
        <v>3351</v>
      </c>
      <c r="C406" s="25" t="s">
        <v>7462</v>
      </c>
      <c r="D406" s="26">
        <v>5000</v>
      </c>
      <c r="E406" s="26">
        <v>5376</v>
      </c>
      <c r="F406" s="24" t="s">
        <v>8218</v>
      </c>
      <c r="G406" s="24" t="s">
        <v>8224</v>
      </c>
      <c r="H406" s="24" t="s">
        <v>8246</v>
      </c>
      <c r="I406" s="24">
        <v>1467414000</v>
      </c>
      <c r="J406" s="24">
        <v>1462492178</v>
      </c>
      <c r="K406" s="24" t="b">
        <v>0</v>
      </c>
      <c r="L406" s="24">
        <v>70</v>
      </c>
      <c r="M406" s="24" t="b">
        <v>1</v>
      </c>
      <c r="N406" s="24" t="s">
        <v>8269</v>
      </c>
      <c r="O406" s="24">
        <v>108</v>
      </c>
      <c r="P406" s="24">
        <v>76.8</v>
      </c>
      <c r="Q406" s="27" t="s">
        <v>8315</v>
      </c>
      <c r="R406" s="24" t="s">
        <v>8316</v>
      </c>
      <c r="S406" s="28">
        <v>42495.992800925931</v>
      </c>
      <c r="T406" s="28">
        <v>42552.958333333328</v>
      </c>
    </row>
    <row r="407" spans="1:20" ht="30">
      <c r="A407" s="24">
        <v>3353</v>
      </c>
      <c r="B407" s="25" t="s">
        <v>3352</v>
      </c>
      <c r="C407" s="25" t="s">
        <v>7463</v>
      </c>
      <c r="D407" s="26">
        <v>500</v>
      </c>
      <c r="E407" s="26">
        <v>1575</v>
      </c>
      <c r="F407" s="24" t="s">
        <v>8218</v>
      </c>
      <c r="G407" s="24" t="s">
        <v>8224</v>
      </c>
      <c r="H407" s="24" t="s">
        <v>8246</v>
      </c>
      <c r="I407" s="24">
        <v>1462230000</v>
      </c>
      <c r="J407" s="24">
        <v>1461061350</v>
      </c>
      <c r="K407" s="24" t="b">
        <v>0</v>
      </c>
      <c r="L407" s="24">
        <v>44</v>
      </c>
      <c r="M407" s="24" t="b">
        <v>1</v>
      </c>
      <c r="N407" s="24" t="s">
        <v>8269</v>
      </c>
      <c r="O407" s="24">
        <v>315</v>
      </c>
      <c r="P407" s="24">
        <v>35.799999999999997</v>
      </c>
      <c r="Q407" s="27" t="s">
        <v>8315</v>
      </c>
      <c r="R407" s="24" t="s">
        <v>8316</v>
      </c>
      <c r="S407" s="28">
        <v>42479.432291666672</v>
      </c>
      <c r="T407" s="28">
        <v>42492.958333333328</v>
      </c>
    </row>
    <row r="408" spans="1:20" ht="30">
      <c r="A408" s="24">
        <v>3354</v>
      </c>
      <c r="B408" s="25" t="s">
        <v>3353</v>
      </c>
      <c r="C408" s="25" t="s">
        <v>7464</v>
      </c>
      <c r="D408" s="26">
        <v>3000</v>
      </c>
      <c r="E408" s="26">
        <v>3058</v>
      </c>
      <c r="F408" s="24" t="s">
        <v>8218</v>
      </c>
      <c r="G408" s="24" t="s">
        <v>8223</v>
      </c>
      <c r="H408" s="24" t="s">
        <v>8245</v>
      </c>
      <c r="I408" s="24">
        <v>1446091260</v>
      </c>
      <c r="J408" s="24">
        <v>1443029206</v>
      </c>
      <c r="K408" s="24" t="b">
        <v>0</v>
      </c>
      <c r="L408" s="24">
        <v>55</v>
      </c>
      <c r="M408" s="24" t="b">
        <v>1</v>
      </c>
      <c r="N408" s="24" t="s">
        <v>8269</v>
      </c>
      <c r="O408" s="24">
        <v>102</v>
      </c>
      <c r="P408" s="24">
        <v>55.6</v>
      </c>
      <c r="Q408" s="27" t="s">
        <v>8315</v>
      </c>
      <c r="R408" s="24" t="s">
        <v>8316</v>
      </c>
      <c r="S408" s="28">
        <v>42270.7269212963</v>
      </c>
      <c r="T408" s="28">
        <v>42306.167361111111</v>
      </c>
    </row>
    <row r="409" spans="1:20" ht="30">
      <c r="A409" s="24">
        <v>3355</v>
      </c>
      <c r="B409" s="25" t="s">
        <v>3354</v>
      </c>
      <c r="C409" s="25" t="s">
        <v>7465</v>
      </c>
      <c r="D409" s="26">
        <v>1750</v>
      </c>
      <c r="E409" s="26">
        <v>2210</v>
      </c>
      <c r="F409" s="24" t="s">
        <v>8218</v>
      </c>
      <c r="G409" s="24" t="s">
        <v>8224</v>
      </c>
      <c r="H409" s="24" t="s">
        <v>8246</v>
      </c>
      <c r="I409" s="24">
        <v>1462879020</v>
      </c>
      <c r="J409" s="24">
        <v>1461941527</v>
      </c>
      <c r="K409" s="24" t="b">
        <v>0</v>
      </c>
      <c r="L409" s="24">
        <v>15</v>
      </c>
      <c r="M409" s="24" t="b">
        <v>1</v>
      </c>
      <c r="N409" s="24" t="s">
        <v>8269</v>
      </c>
      <c r="O409" s="24">
        <v>126</v>
      </c>
      <c r="P409" s="24">
        <v>147.33000000000001</v>
      </c>
      <c r="Q409" s="27" t="s">
        <v>8315</v>
      </c>
      <c r="R409" s="24" t="s">
        <v>8316</v>
      </c>
      <c r="S409" s="28">
        <v>42489.619525462964</v>
      </c>
      <c r="T409" s="28">
        <v>42500.470138888893</v>
      </c>
    </row>
    <row r="410" spans="1:20" ht="30">
      <c r="A410" s="24">
        <v>3356</v>
      </c>
      <c r="B410" s="25" t="s">
        <v>3355</v>
      </c>
      <c r="C410" s="25" t="s">
        <v>7466</v>
      </c>
      <c r="D410" s="26">
        <v>1500</v>
      </c>
      <c r="E410" s="26">
        <v>1521</v>
      </c>
      <c r="F410" s="24" t="s">
        <v>8218</v>
      </c>
      <c r="G410" s="24" t="s">
        <v>8224</v>
      </c>
      <c r="H410" s="24" t="s">
        <v>8246</v>
      </c>
      <c r="I410" s="24">
        <v>1468611272</v>
      </c>
      <c r="J410" s="24">
        <v>1466019272</v>
      </c>
      <c r="K410" s="24" t="b">
        <v>0</v>
      </c>
      <c r="L410" s="24">
        <v>27</v>
      </c>
      <c r="M410" s="24" t="b">
        <v>1</v>
      </c>
      <c r="N410" s="24" t="s">
        <v>8269</v>
      </c>
      <c r="O410" s="24">
        <v>101</v>
      </c>
      <c r="P410" s="24">
        <v>56.33</v>
      </c>
      <c r="Q410" s="27" t="s">
        <v>8315</v>
      </c>
      <c r="R410" s="24" t="s">
        <v>8316</v>
      </c>
      <c r="S410" s="28">
        <v>42536.815648148149</v>
      </c>
      <c r="T410" s="28">
        <v>42566.815648148149</v>
      </c>
    </row>
    <row r="411" spans="1:20" ht="45">
      <c r="A411" s="24">
        <v>3357</v>
      </c>
      <c r="B411" s="25" t="s">
        <v>3356</v>
      </c>
      <c r="C411" s="25" t="s">
        <v>7467</v>
      </c>
      <c r="D411" s="26">
        <v>2000</v>
      </c>
      <c r="E411" s="26">
        <v>2020</v>
      </c>
      <c r="F411" s="24" t="s">
        <v>8218</v>
      </c>
      <c r="G411" s="24" t="s">
        <v>8224</v>
      </c>
      <c r="H411" s="24" t="s">
        <v>8246</v>
      </c>
      <c r="I411" s="24">
        <v>1406887310</v>
      </c>
      <c r="J411" s="24">
        <v>1404295310</v>
      </c>
      <c r="K411" s="24" t="b">
        <v>0</v>
      </c>
      <c r="L411" s="24">
        <v>21</v>
      </c>
      <c r="M411" s="24" t="b">
        <v>1</v>
      </c>
      <c r="N411" s="24" t="s">
        <v>8269</v>
      </c>
      <c r="O411" s="24">
        <v>101</v>
      </c>
      <c r="P411" s="24">
        <v>96.19</v>
      </c>
      <c r="Q411" s="27" t="s">
        <v>8315</v>
      </c>
      <c r="R411" s="24" t="s">
        <v>8316</v>
      </c>
      <c r="S411" s="28">
        <v>41822.417939814812</v>
      </c>
      <c r="T411" s="28">
        <v>41852.417939814812</v>
      </c>
    </row>
    <row r="412" spans="1:20" ht="30">
      <c r="A412" s="24">
        <v>3358</v>
      </c>
      <c r="B412" s="25" t="s">
        <v>3357</v>
      </c>
      <c r="C412" s="25" t="s">
        <v>7468</v>
      </c>
      <c r="D412" s="26">
        <v>10000</v>
      </c>
      <c r="E412" s="26">
        <v>10299</v>
      </c>
      <c r="F412" s="24" t="s">
        <v>8218</v>
      </c>
      <c r="G412" s="24" t="s">
        <v>8223</v>
      </c>
      <c r="H412" s="24" t="s">
        <v>8245</v>
      </c>
      <c r="I412" s="24">
        <v>1416385679</v>
      </c>
      <c r="J412" s="24">
        <v>1413790079</v>
      </c>
      <c r="K412" s="24" t="b">
        <v>0</v>
      </c>
      <c r="L412" s="24">
        <v>162</v>
      </c>
      <c r="M412" s="24" t="b">
        <v>1</v>
      </c>
      <c r="N412" s="24" t="s">
        <v>8269</v>
      </c>
      <c r="O412" s="24">
        <v>103</v>
      </c>
      <c r="P412" s="24">
        <v>63.57</v>
      </c>
      <c r="Q412" s="27" t="s">
        <v>8315</v>
      </c>
      <c r="R412" s="24" t="s">
        <v>8316</v>
      </c>
      <c r="S412" s="28">
        <v>41932.311099537037</v>
      </c>
      <c r="T412" s="28">
        <v>41962.352766203709</v>
      </c>
    </row>
    <row r="413" spans="1:20" ht="30">
      <c r="A413" s="24">
        <v>3359</v>
      </c>
      <c r="B413" s="25" t="s">
        <v>3358</v>
      </c>
      <c r="C413" s="25" t="s">
        <v>7469</v>
      </c>
      <c r="D413" s="26">
        <v>4000</v>
      </c>
      <c r="E413" s="26">
        <v>4250</v>
      </c>
      <c r="F413" s="24" t="s">
        <v>8218</v>
      </c>
      <c r="G413" s="24" t="s">
        <v>8223</v>
      </c>
      <c r="H413" s="24" t="s">
        <v>8245</v>
      </c>
      <c r="I413" s="24">
        <v>1487985734</v>
      </c>
      <c r="J413" s="24">
        <v>1484097734</v>
      </c>
      <c r="K413" s="24" t="b">
        <v>0</v>
      </c>
      <c r="L413" s="24">
        <v>23</v>
      </c>
      <c r="M413" s="24" t="b">
        <v>1</v>
      </c>
      <c r="N413" s="24" t="s">
        <v>8269</v>
      </c>
      <c r="O413" s="24">
        <v>106</v>
      </c>
      <c r="P413" s="24">
        <v>184.78</v>
      </c>
      <c r="Q413" s="27" t="s">
        <v>8315</v>
      </c>
      <c r="R413" s="24" t="s">
        <v>8316</v>
      </c>
      <c r="S413" s="28">
        <v>42746.057106481487</v>
      </c>
      <c r="T413" s="28">
        <v>42791.057106481487</v>
      </c>
    </row>
    <row r="414" spans="1:20" ht="30">
      <c r="A414" s="24">
        <v>3360</v>
      </c>
      <c r="B414" s="25" t="s">
        <v>3359</v>
      </c>
      <c r="C414" s="25" t="s">
        <v>7470</v>
      </c>
      <c r="D414" s="26">
        <v>9000</v>
      </c>
      <c r="E414" s="26">
        <v>9124</v>
      </c>
      <c r="F414" s="24" t="s">
        <v>8218</v>
      </c>
      <c r="G414" s="24" t="s">
        <v>8243</v>
      </c>
      <c r="H414" s="24" t="s">
        <v>8257</v>
      </c>
      <c r="I414" s="24">
        <v>1481731140</v>
      </c>
      <c r="J414" s="24">
        <v>1479866343</v>
      </c>
      <c r="K414" s="24" t="b">
        <v>0</v>
      </c>
      <c r="L414" s="24">
        <v>72</v>
      </c>
      <c r="M414" s="24" t="b">
        <v>1</v>
      </c>
      <c r="N414" s="24" t="s">
        <v>8269</v>
      </c>
      <c r="O414" s="24">
        <v>101</v>
      </c>
      <c r="P414" s="24">
        <v>126.72</v>
      </c>
      <c r="Q414" s="27" t="s">
        <v>8315</v>
      </c>
      <c r="R414" s="24" t="s">
        <v>8316</v>
      </c>
      <c r="S414" s="28">
        <v>42697.082673611112</v>
      </c>
      <c r="T414" s="28">
        <v>42718.665972222225</v>
      </c>
    </row>
    <row r="415" spans="1:20" ht="45">
      <c r="A415" s="24">
        <v>3361</v>
      </c>
      <c r="B415" s="25" t="s">
        <v>3360</v>
      </c>
      <c r="C415" s="25" t="s">
        <v>7471</v>
      </c>
      <c r="D415" s="26">
        <v>5000</v>
      </c>
      <c r="E415" s="26">
        <v>5673</v>
      </c>
      <c r="F415" s="24" t="s">
        <v>8218</v>
      </c>
      <c r="G415" s="24" t="s">
        <v>8223</v>
      </c>
      <c r="H415" s="24" t="s">
        <v>8245</v>
      </c>
      <c r="I415" s="24">
        <v>1409587140</v>
      </c>
      <c r="J415" s="24">
        <v>1408062990</v>
      </c>
      <c r="K415" s="24" t="b">
        <v>0</v>
      </c>
      <c r="L415" s="24">
        <v>68</v>
      </c>
      <c r="M415" s="24" t="b">
        <v>1</v>
      </c>
      <c r="N415" s="24" t="s">
        <v>8269</v>
      </c>
      <c r="O415" s="24">
        <v>113</v>
      </c>
      <c r="P415" s="24">
        <v>83.43</v>
      </c>
      <c r="Q415" s="27" t="s">
        <v>8315</v>
      </c>
      <c r="R415" s="24" t="s">
        <v>8316</v>
      </c>
      <c r="S415" s="28">
        <v>41866.025347222225</v>
      </c>
      <c r="T415" s="28">
        <v>41883.665972222225</v>
      </c>
    </row>
    <row r="416" spans="1:20" ht="30">
      <c r="A416" s="24">
        <v>3362</v>
      </c>
      <c r="B416" s="25" t="s">
        <v>3361</v>
      </c>
      <c r="C416" s="25" t="s">
        <v>7472</v>
      </c>
      <c r="D416" s="26">
        <v>500</v>
      </c>
      <c r="E416" s="26">
        <v>1090</v>
      </c>
      <c r="F416" s="24" t="s">
        <v>8218</v>
      </c>
      <c r="G416" s="24" t="s">
        <v>8223</v>
      </c>
      <c r="H416" s="24" t="s">
        <v>8245</v>
      </c>
      <c r="I416" s="24">
        <v>1425704100</v>
      </c>
      <c r="J416" s="24">
        <v>1424484717</v>
      </c>
      <c r="K416" s="24" t="b">
        <v>0</v>
      </c>
      <c r="L416" s="24">
        <v>20</v>
      </c>
      <c r="M416" s="24" t="b">
        <v>1</v>
      </c>
      <c r="N416" s="24" t="s">
        <v>8269</v>
      </c>
      <c r="O416" s="24">
        <v>218</v>
      </c>
      <c r="P416" s="24">
        <v>54.5</v>
      </c>
      <c r="Q416" s="27" t="s">
        <v>8315</v>
      </c>
      <c r="R416" s="24" t="s">
        <v>8316</v>
      </c>
      <c r="S416" s="28">
        <v>42056.091631944444</v>
      </c>
      <c r="T416" s="28">
        <v>42070.204861111109</v>
      </c>
    </row>
    <row r="417" spans="1:20" ht="30">
      <c r="A417" s="24">
        <v>3363</v>
      </c>
      <c r="B417" s="25" t="s">
        <v>3362</v>
      </c>
      <c r="C417" s="25" t="s">
        <v>7473</v>
      </c>
      <c r="D417" s="26">
        <v>7750</v>
      </c>
      <c r="E417" s="26">
        <v>7860</v>
      </c>
      <c r="F417" s="24" t="s">
        <v>8218</v>
      </c>
      <c r="G417" s="24" t="s">
        <v>8223</v>
      </c>
      <c r="H417" s="24" t="s">
        <v>8245</v>
      </c>
      <c r="I417" s="24">
        <v>1408464000</v>
      </c>
      <c r="J417" s="24">
        <v>1406831445</v>
      </c>
      <c r="K417" s="24" t="b">
        <v>0</v>
      </c>
      <c r="L417" s="24">
        <v>26</v>
      </c>
      <c r="M417" s="24" t="b">
        <v>1</v>
      </c>
      <c r="N417" s="24" t="s">
        <v>8269</v>
      </c>
      <c r="O417" s="24">
        <v>101</v>
      </c>
      <c r="P417" s="24">
        <v>302.31</v>
      </c>
      <c r="Q417" s="27" t="s">
        <v>8315</v>
      </c>
      <c r="R417" s="24" t="s">
        <v>8316</v>
      </c>
      <c r="S417" s="28">
        <v>41851.771354166667</v>
      </c>
      <c r="T417" s="28">
        <v>41870.666666666664</v>
      </c>
    </row>
    <row r="418" spans="1:20" ht="30">
      <c r="A418" s="24">
        <v>3364</v>
      </c>
      <c r="B418" s="25" t="s">
        <v>3363</v>
      </c>
      <c r="C418" s="25" t="s">
        <v>7474</v>
      </c>
      <c r="D418" s="26">
        <v>3000</v>
      </c>
      <c r="E418" s="26">
        <v>3178</v>
      </c>
      <c r="F418" s="24" t="s">
        <v>8218</v>
      </c>
      <c r="G418" s="24" t="s">
        <v>8224</v>
      </c>
      <c r="H418" s="24" t="s">
        <v>8246</v>
      </c>
      <c r="I418" s="24">
        <v>1458075600</v>
      </c>
      <c r="J418" s="24">
        <v>1456183649</v>
      </c>
      <c r="K418" s="24" t="b">
        <v>0</v>
      </c>
      <c r="L418" s="24">
        <v>72</v>
      </c>
      <c r="M418" s="24" t="b">
        <v>1</v>
      </c>
      <c r="N418" s="24" t="s">
        <v>8269</v>
      </c>
      <c r="O418" s="24">
        <v>106</v>
      </c>
      <c r="P418" s="24">
        <v>44.14</v>
      </c>
      <c r="Q418" s="27" t="s">
        <v>8315</v>
      </c>
      <c r="R418" s="24" t="s">
        <v>8316</v>
      </c>
      <c r="S418" s="28">
        <v>42422.977418981478</v>
      </c>
      <c r="T418" s="28">
        <v>42444.875</v>
      </c>
    </row>
    <row r="419" spans="1:20" ht="45">
      <c r="A419" s="24">
        <v>3365</v>
      </c>
      <c r="B419" s="25" t="s">
        <v>3364</v>
      </c>
      <c r="C419" s="25" t="s">
        <v>7475</v>
      </c>
      <c r="D419" s="26">
        <v>2500</v>
      </c>
      <c r="E419" s="26">
        <v>2600</v>
      </c>
      <c r="F419" s="24" t="s">
        <v>8218</v>
      </c>
      <c r="G419" s="24" t="s">
        <v>8223</v>
      </c>
      <c r="H419" s="24" t="s">
        <v>8245</v>
      </c>
      <c r="I419" s="24">
        <v>1449973592</v>
      </c>
      <c r="J419" s="24">
        <v>1447381592</v>
      </c>
      <c r="K419" s="24" t="b">
        <v>0</v>
      </c>
      <c r="L419" s="24">
        <v>3</v>
      </c>
      <c r="M419" s="24" t="b">
        <v>1</v>
      </c>
      <c r="N419" s="24" t="s">
        <v>8269</v>
      </c>
      <c r="O419" s="24">
        <v>104</v>
      </c>
      <c r="P419" s="24">
        <v>866.67</v>
      </c>
      <c r="Q419" s="27" t="s">
        <v>8315</v>
      </c>
      <c r="R419" s="24" t="s">
        <v>8316</v>
      </c>
      <c r="S419" s="28">
        <v>42321.101759259262</v>
      </c>
      <c r="T419" s="28">
        <v>42351.101759259262</v>
      </c>
    </row>
    <row r="420" spans="1:20" ht="30">
      <c r="A420" s="24">
        <v>3366</v>
      </c>
      <c r="B420" s="25" t="s">
        <v>3365</v>
      </c>
      <c r="C420" s="25" t="s">
        <v>7476</v>
      </c>
      <c r="D420" s="26">
        <v>500</v>
      </c>
      <c r="E420" s="26">
        <v>1105</v>
      </c>
      <c r="F420" s="24" t="s">
        <v>8218</v>
      </c>
      <c r="G420" s="24" t="s">
        <v>8223</v>
      </c>
      <c r="H420" s="24" t="s">
        <v>8245</v>
      </c>
      <c r="I420" s="24">
        <v>1431481037</v>
      </c>
      <c r="J420" s="24">
        <v>1428889037</v>
      </c>
      <c r="K420" s="24" t="b">
        <v>0</v>
      </c>
      <c r="L420" s="24">
        <v>18</v>
      </c>
      <c r="M420" s="24" t="b">
        <v>1</v>
      </c>
      <c r="N420" s="24" t="s">
        <v>8269</v>
      </c>
      <c r="O420" s="24">
        <v>221</v>
      </c>
      <c r="P420" s="24">
        <v>61.39</v>
      </c>
      <c r="Q420" s="27" t="s">
        <v>8315</v>
      </c>
      <c r="R420" s="24" t="s">
        <v>8316</v>
      </c>
      <c r="S420" s="28">
        <v>42107.067557870367</v>
      </c>
      <c r="T420" s="28">
        <v>42137.067557870367</v>
      </c>
    </row>
    <row r="421" spans="1:20" ht="45">
      <c r="A421" s="24">
        <v>3367</v>
      </c>
      <c r="B421" s="25" t="s">
        <v>3366</v>
      </c>
      <c r="C421" s="25" t="s">
        <v>7477</v>
      </c>
      <c r="D421" s="26">
        <v>750</v>
      </c>
      <c r="E421" s="26">
        <v>890</v>
      </c>
      <c r="F421" s="24" t="s">
        <v>8218</v>
      </c>
      <c r="G421" s="24" t="s">
        <v>8224</v>
      </c>
      <c r="H421" s="24" t="s">
        <v>8246</v>
      </c>
      <c r="I421" s="24">
        <v>1438467894</v>
      </c>
      <c r="J421" s="24">
        <v>1436307894</v>
      </c>
      <c r="K421" s="24" t="b">
        <v>0</v>
      </c>
      <c r="L421" s="24">
        <v>30</v>
      </c>
      <c r="M421" s="24" t="b">
        <v>1</v>
      </c>
      <c r="N421" s="24" t="s">
        <v>8269</v>
      </c>
      <c r="O421" s="24">
        <v>119</v>
      </c>
      <c r="P421" s="24">
        <v>29.67</v>
      </c>
      <c r="Q421" s="27" t="s">
        <v>8315</v>
      </c>
      <c r="R421" s="24" t="s">
        <v>8316</v>
      </c>
      <c r="S421" s="28">
        <v>42192.933958333335</v>
      </c>
      <c r="T421" s="28">
        <v>42217.933958333335</v>
      </c>
    </row>
    <row r="422" spans="1:20" ht="30">
      <c r="A422" s="24">
        <v>3368</v>
      </c>
      <c r="B422" s="25" t="s">
        <v>3367</v>
      </c>
      <c r="C422" s="25" t="s">
        <v>7478</v>
      </c>
      <c r="D422" s="26">
        <v>1000</v>
      </c>
      <c r="E422" s="26">
        <v>1046</v>
      </c>
      <c r="F422" s="24" t="s">
        <v>8218</v>
      </c>
      <c r="G422" s="24" t="s">
        <v>8223</v>
      </c>
      <c r="H422" s="24" t="s">
        <v>8245</v>
      </c>
      <c r="I422" s="24">
        <v>1420088400</v>
      </c>
      <c r="J422" s="24">
        <v>1416977259</v>
      </c>
      <c r="K422" s="24" t="b">
        <v>0</v>
      </c>
      <c r="L422" s="24">
        <v>23</v>
      </c>
      <c r="M422" s="24" t="b">
        <v>1</v>
      </c>
      <c r="N422" s="24" t="s">
        <v>8269</v>
      </c>
      <c r="O422" s="24">
        <v>105</v>
      </c>
      <c r="P422" s="24">
        <v>45.48</v>
      </c>
      <c r="Q422" s="27" t="s">
        <v>8315</v>
      </c>
      <c r="R422" s="24" t="s">
        <v>8316</v>
      </c>
      <c r="S422" s="28">
        <v>41969.199756944443</v>
      </c>
      <c r="T422" s="28">
        <v>42005.208333333328</v>
      </c>
    </row>
    <row r="423" spans="1:20" ht="30">
      <c r="A423" s="24">
        <v>3369</v>
      </c>
      <c r="B423" s="25" t="s">
        <v>3368</v>
      </c>
      <c r="C423" s="25" t="s">
        <v>7479</v>
      </c>
      <c r="D423" s="26">
        <v>5000</v>
      </c>
      <c r="E423" s="26">
        <v>5195</v>
      </c>
      <c r="F423" s="24" t="s">
        <v>8218</v>
      </c>
      <c r="G423" s="24" t="s">
        <v>8240</v>
      </c>
      <c r="H423" s="24" t="s">
        <v>8248</v>
      </c>
      <c r="I423" s="24">
        <v>1484441980</v>
      </c>
      <c r="J423" s="24">
        <v>1479257980</v>
      </c>
      <c r="K423" s="24" t="b">
        <v>0</v>
      </c>
      <c r="L423" s="24">
        <v>54</v>
      </c>
      <c r="M423" s="24" t="b">
        <v>1</v>
      </c>
      <c r="N423" s="24" t="s">
        <v>8269</v>
      </c>
      <c r="O423" s="24">
        <v>104</v>
      </c>
      <c r="P423" s="24">
        <v>96.2</v>
      </c>
      <c r="Q423" s="27" t="s">
        <v>8315</v>
      </c>
      <c r="R423" s="24" t="s">
        <v>8316</v>
      </c>
      <c r="S423" s="28">
        <v>42690.041435185187</v>
      </c>
      <c r="T423" s="28">
        <v>42750.041435185187</v>
      </c>
    </row>
    <row r="424" spans="1:20" ht="30">
      <c r="A424" s="24">
        <v>3370</v>
      </c>
      <c r="B424" s="25" t="s">
        <v>3369</v>
      </c>
      <c r="C424" s="25" t="s">
        <v>7480</v>
      </c>
      <c r="D424" s="26">
        <v>1500</v>
      </c>
      <c r="E424" s="26">
        <v>1766</v>
      </c>
      <c r="F424" s="24" t="s">
        <v>8218</v>
      </c>
      <c r="G424" s="24" t="s">
        <v>8223</v>
      </c>
      <c r="H424" s="24" t="s">
        <v>8245</v>
      </c>
      <c r="I424" s="24">
        <v>1481961600</v>
      </c>
      <c r="J424" s="24">
        <v>1479283285</v>
      </c>
      <c r="K424" s="24" t="b">
        <v>0</v>
      </c>
      <c r="L424" s="24">
        <v>26</v>
      </c>
      <c r="M424" s="24" t="b">
        <v>1</v>
      </c>
      <c r="N424" s="24" t="s">
        <v>8269</v>
      </c>
      <c r="O424" s="24">
        <v>118</v>
      </c>
      <c r="P424" s="24">
        <v>67.92</v>
      </c>
      <c r="Q424" s="27" t="s">
        <v>8315</v>
      </c>
      <c r="R424" s="24" t="s">
        <v>8316</v>
      </c>
      <c r="S424" s="28">
        <v>42690.334317129629</v>
      </c>
      <c r="T424" s="28">
        <v>42721.333333333328</v>
      </c>
    </row>
    <row r="425" spans="1:20" ht="30">
      <c r="A425" s="24">
        <v>3371</v>
      </c>
      <c r="B425" s="25" t="s">
        <v>3370</v>
      </c>
      <c r="C425" s="25" t="s">
        <v>7481</v>
      </c>
      <c r="D425" s="26">
        <v>200</v>
      </c>
      <c r="E425" s="26">
        <v>277</v>
      </c>
      <c r="F425" s="24" t="s">
        <v>8218</v>
      </c>
      <c r="G425" s="24" t="s">
        <v>8223</v>
      </c>
      <c r="H425" s="24" t="s">
        <v>8245</v>
      </c>
      <c r="I425" s="24">
        <v>1449089965</v>
      </c>
      <c r="J425" s="24">
        <v>1446670765</v>
      </c>
      <c r="K425" s="24" t="b">
        <v>0</v>
      </c>
      <c r="L425" s="24">
        <v>9</v>
      </c>
      <c r="M425" s="24" t="b">
        <v>1</v>
      </c>
      <c r="N425" s="24" t="s">
        <v>8269</v>
      </c>
      <c r="O425" s="24">
        <v>139</v>
      </c>
      <c r="P425" s="24">
        <v>30.78</v>
      </c>
      <c r="Q425" s="27" t="s">
        <v>8315</v>
      </c>
      <c r="R425" s="24" t="s">
        <v>8316</v>
      </c>
      <c r="S425" s="28">
        <v>42312.874594907407</v>
      </c>
      <c r="T425" s="28">
        <v>42340.874594907407</v>
      </c>
    </row>
    <row r="426" spans="1:20" ht="30">
      <c r="A426" s="24">
        <v>3372</v>
      </c>
      <c r="B426" s="25" t="s">
        <v>3371</v>
      </c>
      <c r="C426" s="25" t="s">
        <v>7482</v>
      </c>
      <c r="D426" s="26">
        <v>1000</v>
      </c>
      <c r="E426" s="26">
        <v>1035</v>
      </c>
      <c r="F426" s="24" t="s">
        <v>8218</v>
      </c>
      <c r="G426" s="24" t="s">
        <v>8223</v>
      </c>
      <c r="H426" s="24" t="s">
        <v>8245</v>
      </c>
      <c r="I426" s="24">
        <v>1408942740</v>
      </c>
      <c r="J426" s="24">
        <v>1407157756</v>
      </c>
      <c r="K426" s="24" t="b">
        <v>0</v>
      </c>
      <c r="L426" s="24">
        <v>27</v>
      </c>
      <c r="M426" s="24" t="b">
        <v>1</v>
      </c>
      <c r="N426" s="24" t="s">
        <v>8269</v>
      </c>
      <c r="O426" s="24">
        <v>104</v>
      </c>
      <c r="P426" s="24">
        <v>38.33</v>
      </c>
      <c r="Q426" s="27" t="s">
        <v>8315</v>
      </c>
      <c r="R426" s="24" t="s">
        <v>8316</v>
      </c>
      <c r="S426" s="28">
        <v>41855.548101851848</v>
      </c>
      <c r="T426" s="28">
        <v>41876.207638888889</v>
      </c>
    </row>
    <row r="427" spans="1:20" ht="45">
      <c r="A427" s="24">
        <v>3373</v>
      </c>
      <c r="B427" s="25" t="s">
        <v>3372</v>
      </c>
      <c r="C427" s="25" t="s">
        <v>7483</v>
      </c>
      <c r="D427" s="26">
        <v>2000</v>
      </c>
      <c r="E427" s="26">
        <v>2005</v>
      </c>
      <c r="F427" s="24" t="s">
        <v>8218</v>
      </c>
      <c r="G427" s="24" t="s">
        <v>8224</v>
      </c>
      <c r="H427" s="24" t="s">
        <v>8246</v>
      </c>
      <c r="I427" s="24">
        <v>1437235200</v>
      </c>
      <c r="J427" s="24">
        <v>1435177840</v>
      </c>
      <c r="K427" s="24" t="b">
        <v>0</v>
      </c>
      <c r="L427" s="24">
        <v>30</v>
      </c>
      <c r="M427" s="24" t="b">
        <v>1</v>
      </c>
      <c r="N427" s="24" t="s">
        <v>8269</v>
      </c>
      <c r="O427" s="24">
        <v>100</v>
      </c>
      <c r="P427" s="24">
        <v>66.83</v>
      </c>
      <c r="Q427" s="27" t="s">
        <v>8315</v>
      </c>
      <c r="R427" s="24" t="s">
        <v>8316</v>
      </c>
      <c r="S427" s="28">
        <v>42179.854629629626</v>
      </c>
      <c r="T427" s="28">
        <v>42203.666666666672</v>
      </c>
    </row>
    <row r="428" spans="1:20" ht="30">
      <c r="A428" s="24">
        <v>3374</v>
      </c>
      <c r="B428" s="25" t="s">
        <v>3373</v>
      </c>
      <c r="C428" s="25" t="s">
        <v>7484</v>
      </c>
      <c r="D428" s="26">
        <v>3500</v>
      </c>
      <c r="E428" s="26">
        <v>3730</v>
      </c>
      <c r="F428" s="24" t="s">
        <v>8218</v>
      </c>
      <c r="G428" s="24" t="s">
        <v>8228</v>
      </c>
      <c r="H428" s="24" t="s">
        <v>8250</v>
      </c>
      <c r="I428" s="24">
        <v>1446053616</v>
      </c>
      <c r="J428" s="24">
        <v>1443461616</v>
      </c>
      <c r="K428" s="24" t="b">
        <v>0</v>
      </c>
      <c r="L428" s="24">
        <v>52</v>
      </c>
      <c r="M428" s="24" t="b">
        <v>1</v>
      </c>
      <c r="N428" s="24" t="s">
        <v>8269</v>
      </c>
      <c r="O428" s="24">
        <v>107</v>
      </c>
      <c r="P428" s="24">
        <v>71.73</v>
      </c>
      <c r="Q428" s="27" t="s">
        <v>8315</v>
      </c>
      <c r="R428" s="24" t="s">
        <v>8316</v>
      </c>
      <c r="S428" s="28">
        <v>42275.731666666667</v>
      </c>
      <c r="T428" s="28">
        <v>42305.731666666667</v>
      </c>
    </row>
    <row r="429" spans="1:20" ht="30">
      <c r="A429" s="24">
        <v>3375</v>
      </c>
      <c r="B429" s="25" t="s">
        <v>3374</v>
      </c>
      <c r="C429" s="25" t="s">
        <v>7485</v>
      </c>
      <c r="D429" s="26">
        <v>3000</v>
      </c>
      <c r="E429" s="26">
        <v>3000</v>
      </c>
      <c r="F429" s="24" t="s">
        <v>8218</v>
      </c>
      <c r="G429" s="24" t="s">
        <v>8224</v>
      </c>
      <c r="H429" s="24" t="s">
        <v>8246</v>
      </c>
      <c r="I429" s="24">
        <v>1400423973</v>
      </c>
      <c r="J429" s="24">
        <v>1399387173</v>
      </c>
      <c r="K429" s="24" t="b">
        <v>0</v>
      </c>
      <c r="L429" s="24">
        <v>17</v>
      </c>
      <c r="M429" s="24" t="b">
        <v>1</v>
      </c>
      <c r="N429" s="24" t="s">
        <v>8269</v>
      </c>
      <c r="O429" s="24">
        <v>100</v>
      </c>
      <c r="P429" s="24">
        <v>176.47</v>
      </c>
      <c r="Q429" s="27" t="s">
        <v>8315</v>
      </c>
      <c r="R429" s="24" t="s">
        <v>8316</v>
      </c>
      <c r="S429" s="28">
        <v>41765.610798611109</v>
      </c>
      <c r="T429" s="28">
        <v>41777.610798611109</v>
      </c>
    </row>
    <row r="430" spans="1:20" ht="45">
      <c r="A430" s="24">
        <v>3376</v>
      </c>
      <c r="B430" s="25" t="s">
        <v>3375</v>
      </c>
      <c r="C430" s="25" t="s">
        <v>7486</v>
      </c>
      <c r="D430" s="26">
        <v>8000</v>
      </c>
      <c r="E430" s="26">
        <v>8001</v>
      </c>
      <c r="F430" s="24" t="s">
        <v>8218</v>
      </c>
      <c r="G430" s="24" t="s">
        <v>8223</v>
      </c>
      <c r="H430" s="24" t="s">
        <v>8245</v>
      </c>
      <c r="I430" s="24">
        <v>1429976994</v>
      </c>
      <c r="J430" s="24">
        <v>1424796594</v>
      </c>
      <c r="K430" s="24" t="b">
        <v>0</v>
      </c>
      <c r="L430" s="24">
        <v>19</v>
      </c>
      <c r="M430" s="24" t="b">
        <v>1</v>
      </c>
      <c r="N430" s="24" t="s">
        <v>8269</v>
      </c>
      <c r="O430" s="24">
        <v>100</v>
      </c>
      <c r="P430" s="24">
        <v>421.11</v>
      </c>
      <c r="Q430" s="27" t="s">
        <v>8315</v>
      </c>
      <c r="R430" s="24" t="s">
        <v>8316</v>
      </c>
      <c r="S430" s="28">
        <v>42059.701319444444</v>
      </c>
      <c r="T430" s="28">
        <v>42119.659652777773</v>
      </c>
    </row>
    <row r="431" spans="1:20" ht="45">
      <c r="A431" s="24">
        <v>3377</v>
      </c>
      <c r="B431" s="25" t="s">
        <v>3376</v>
      </c>
      <c r="C431" s="25" t="s">
        <v>7487</v>
      </c>
      <c r="D431" s="26">
        <v>8000</v>
      </c>
      <c r="E431" s="26">
        <v>8084</v>
      </c>
      <c r="F431" s="24" t="s">
        <v>8218</v>
      </c>
      <c r="G431" s="24" t="s">
        <v>8224</v>
      </c>
      <c r="H431" s="24" t="s">
        <v>8246</v>
      </c>
      <c r="I431" s="24">
        <v>1426870560</v>
      </c>
      <c r="J431" s="24">
        <v>1424280899</v>
      </c>
      <c r="K431" s="24" t="b">
        <v>0</v>
      </c>
      <c r="L431" s="24">
        <v>77</v>
      </c>
      <c r="M431" s="24" t="b">
        <v>1</v>
      </c>
      <c r="N431" s="24" t="s">
        <v>8269</v>
      </c>
      <c r="O431" s="24">
        <v>101</v>
      </c>
      <c r="P431" s="24">
        <v>104.99</v>
      </c>
      <c r="Q431" s="27" t="s">
        <v>8315</v>
      </c>
      <c r="R431" s="24" t="s">
        <v>8316</v>
      </c>
      <c r="S431" s="28">
        <v>42053.732627314821</v>
      </c>
      <c r="T431" s="28">
        <v>42083.705555555556</v>
      </c>
    </row>
    <row r="432" spans="1:20" ht="45">
      <c r="A432" s="24">
        <v>3378</v>
      </c>
      <c r="B432" s="25" t="s">
        <v>3377</v>
      </c>
      <c r="C432" s="25" t="s">
        <v>7488</v>
      </c>
      <c r="D432" s="26">
        <v>550</v>
      </c>
      <c r="E432" s="26">
        <v>592</v>
      </c>
      <c r="F432" s="24" t="s">
        <v>8218</v>
      </c>
      <c r="G432" s="24" t="s">
        <v>8224</v>
      </c>
      <c r="H432" s="24" t="s">
        <v>8246</v>
      </c>
      <c r="I432" s="24">
        <v>1409490480</v>
      </c>
      <c r="J432" s="24">
        <v>1407400306</v>
      </c>
      <c r="K432" s="24" t="b">
        <v>0</v>
      </c>
      <c r="L432" s="24">
        <v>21</v>
      </c>
      <c r="M432" s="24" t="b">
        <v>1</v>
      </c>
      <c r="N432" s="24" t="s">
        <v>8269</v>
      </c>
      <c r="O432" s="24">
        <v>108</v>
      </c>
      <c r="P432" s="24">
        <v>28.19</v>
      </c>
      <c r="Q432" s="27" t="s">
        <v>8315</v>
      </c>
      <c r="R432" s="24" t="s">
        <v>8316</v>
      </c>
      <c r="S432" s="28">
        <v>41858.355393518519</v>
      </c>
      <c r="T432" s="28">
        <v>41882.547222222223</v>
      </c>
    </row>
    <row r="433" spans="1:20" ht="45">
      <c r="A433" s="24">
        <v>3379</v>
      </c>
      <c r="B433" s="25" t="s">
        <v>3378</v>
      </c>
      <c r="C433" s="25" t="s">
        <v>7489</v>
      </c>
      <c r="D433" s="26">
        <v>2000</v>
      </c>
      <c r="E433" s="26">
        <v>2073</v>
      </c>
      <c r="F433" s="24" t="s">
        <v>8218</v>
      </c>
      <c r="G433" s="24" t="s">
        <v>8224</v>
      </c>
      <c r="H433" s="24" t="s">
        <v>8246</v>
      </c>
      <c r="I433" s="24">
        <v>1440630000</v>
      </c>
      <c r="J433" s="24">
        <v>1439122800</v>
      </c>
      <c r="K433" s="24" t="b">
        <v>0</v>
      </c>
      <c r="L433" s="24">
        <v>38</v>
      </c>
      <c r="M433" s="24" t="b">
        <v>1</v>
      </c>
      <c r="N433" s="24" t="s">
        <v>8269</v>
      </c>
      <c r="O433" s="24">
        <v>104</v>
      </c>
      <c r="P433" s="24">
        <v>54.55</v>
      </c>
      <c r="Q433" s="27" t="s">
        <v>8315</v>
      </c>
      <c r="R433" s="24" t="s">
        <v>8316</v>
      </c>
      <c r="S433" s="28">
        <v>42225.513888888891</v>
      </c>
      <c r="T433" s="28">
        <v>42242.958333333328</v>
      </c>
    </row>
    <row r="434" spans="1:20" ht="45">
      <c r="A434" s="24">
        <v>3380</v>
      </c>
      <c r="B434" s="25" t="s">
        <v>3379</v>
      </c>
      <c r="C434" s="25" t="s">
        <v>7490</v>
      </c>
      <c r="D434" s="26">
        <v>3000</v>
      </c>
      <c r="E434" s="26">
        <v>3133</v>
      </c>
      <c r="F434" s="24" t="s">
        <v>8218</v>
      </c>
      <c r="G434" s="24" t="s">
        <v>8223</v>
      </c>
      <c r="H434" s="24" t="s">
        <v>8245</v>
      </c>
      <c r="I434" s="24">
        <v>1417305178</v>
      </c>
      <c r="J434" s="24">
        <v>1414277578</v>
      </c>
      <c r="K434" s="24" t="b">
        <v>0</v>
      </c>
      <c r="L434" s="24">
        <v>28</v>
      </c>
      <c r="M434" s="24" t="b">
        <v>1</v>
      </c>
      <c r="N434" s="24" t="s">
        <v>8269</v>
      </c>
      <c r="O434" s="24">
        <v>104</v>
      </c>
      <c r="P434" s="24">
        <v>111.89</v>
      </c>
      <c r="Q434" s="27" t="s">
        <v>8315</v>
      </c>
      <c r="R434" s="24" t="s">
        <v>8316</v>
      </c>
      <c r="S434" s="28">
        <v>41937.95344907407</v>
      </c>
      <c r="T434" s="28">
        <v>41972.995115740734</v>
      </c>
    </row>
    <row r="435" spans="1:20" ht="30">
      <c r="A435" s="24">
        <v>3381</v>
      </c>
      <c r="B435" s="25" t="s">
        <v>3380</v>
      </c>
      <c r="C435" s="25" t="s">
        <v>7491</v>
      </c>
      <c r="D435" s="26">
        <v>4000</v>
      </c>
      <c r="E435" s="26">
        <v>4090</v>
      </c>
      <c r="F435" s="24" t="s">
        <v>8218</v>
      </c>
      <c r="G435" s="24" t="s">
        <v>8223</v>
      </c>
      <c r="H435" s="24" t="s">
        <v>8245</v>
      </c>
      <c r="I435" s="24">
        <v>1426044383</v>
      </c>
      <c r="J435" s="24">
        <v>1423455983</v>
      </c>
      <c r="K435" s="24" t="b">
        <v>0</v>
      </c>
      <c r="L435" s="24">
        <v>48</v>
      </c>
      <c r="M435" s="24" t="b">
        <v>1</v>
      </c>
      <c r="N435" s="24" t="s">
        <v>8269</v>
      </c>
      <c r="O435" s="24">
        <v>102</v>
      </c>
      <c r="P435" s="24">
        <v>85.21</v>
      </c>
      <c r="Q435" s="27" t="s">
        <v>8315</v>
      </c>
      <c r="R435" s="24" t="s">
        <v>8316</v>
      </c>
      <c r="S435" s="28">
        <v>42044.184988425928</v>
      </c>
      <c r="T435" s="28">
        <v>42074.143321759257</v>
      </c>
    </row>
    <row r="436" spans="1:20" ht="45">
      <c r="A436" s="24">
        <v>3382</v>
      </c>
      <c r="B436" s="25" t="s">
        <v>3381</v>
      </c>
      <c r="C436" s="25" t="s">
        <v>7492</v>
      </c>
      <c r="D436" s="26">
        <v>3500</v>
      </c>
      <c r="E436" s="26">
        <v>3526</v>
      </c>
      <c r="F436" s="24" t="s">
        <v>8218</v>
      </c>
      <c r="G436" s="24" t="s">
        <v>8224</v>
      </c>
      <c r="H436" s="24" t="s">
        <v>8246</v>
      </c>
      <c r="I436" s="24">
        <v>1470092340</v>
      </c>
      <c r="J436" s="24">
        <v>1467973256</v>
      </c>
      <c r="K436" s="24" t="b">
        <v>0</v>
      </c>
      <c r="L436" s="24">
        <v>46</v>
      </c>
      <c r="M436" s="24" t="b">
        <v>1</v>
      </c>
      <c r="N436" s="24" t="s">
        <v>8269</v>
      </c>
      <c r="O436" s="24">
        <v>101</v>
      </c>
      <c r="P436" s="24">
        <v>76.650000000000006</v>
      </c>
      <c r="Q436" s="27" t="s">
        <v>8315</v>
      </c>
      <c r="R436" s="24" t="s">
        <v>8316</v>
      </c>
      <c r="S436" s="28">
        <v>42559.431203703702</v>
      </c>
      <c r="T436" s="28">
        <v>42583.957638888889</v>
      </c>
    </row>
    <row r="437" spans="1:20" ht="45">
      <c r="A437" s="24">
        <v>3383</v>
      </c>
      <c r="B437" s="25" t="s">
        <v>3382</v>
      </c>
      <c r="C437" s="25" t="s">
        <v>7493</v>
      </c>
      <c r="D437" s="26">
        <v>1750</v>
      </c>
      <c r="E437" s="26">
        <v>1955</v>
      </c>
      <c r="F437" s="24" t="s">
        <v>8218</v>
      </c>
      <c r="G437" s="24" t="s">
        <v>8223</v>
      </c>
      <c r="H437" s="24" t="s">
        <v>8245</v>
      </c>
      <c r="I437" s="24">
        <v>1466707620</v>
      </c>
      <c r="J437" s="24">
        <v>1464979620</v>
      </c>
      <c r="K437" s="24" t="b">
        <v>0</v>
      </c>
      <c r="L437" s="24">
        <v>30</v>
      </c>
      <c r="M437" s="24" t="b">
        <v>1</v>
      </c>
      <c r="N437" s="24" t="s">
        <v>8269</v>
      </c>
      <c r="O437" s="24">
        <v>112</v>
      </c>
      <c r="P437" s="24">
        <v>65.17</v>
      </c>
      <c r="Q437" s="27" t="s">
        <v>8315</v>
      </c>
      <c r="R437" s="24" t="s">
        <v>8316</v>
      </c>
      <c r="S437" s="28">
        <v>42524.782638888893</v>
      </c>
      <c r="T437" s="28">
        <v>42544.782638888893</v>
      </c>
    </row>
    <row r="438" spans="1:20" ht="45">
      <c r="A438" s="24">
        <v>3384</v>
      </c>
      <c r="B438" s="25" t="s">
        <v>3383</v>
      </c>
      <c r="C438" s="25" t="s">
        <v>7494</v>
      </c>
      <c r="D438" s="26">
        <v>6000</v>
      </c>
      <c r="E438" s="26">
        <v>6000.66</v>
      </c>
      <c r="F438" s="24" t="s">
        <v>8218</v>
      </c>
      <c r="G438" s="24" t="s">
        <v>8223</v>
      </c>
      <c r="H438" s="24" t="s">
        <v>8245</v>
      </c>
      <c r="I438" s="24">
        <v>1448074800</v>
      </c>
      <c r="J438" s="24">
        <v>1444874768</v>
      </c>
      <c r="K438" s="24" t="b">
        <v>0</v>
      </c>
      <c r="L438" s="24">
        <v>64</v>
      </c>
      <c r="M438" s="24" t="b">
        <v>1</v>
      </c>
      <c r="N438" s="24" t="s">
        <v>8269</v>
      </c>
      <c r="O438" s="24">
        <v>100</v>
      </c>
      <c r="P438" s="24">
        <v>93.76</v>
      </c>
      <c r="Q438" s="27" t="s">
        <v>8315</v>
      </c>
      <c r="R438" s="24" t="s">
        <v>8316</v>
      </c>
      <c r="S438" s="28">
        <v>42292.087592592594</v>
      </c>
      <c r="T438" s="28">
        <v>42329.125</v>
      </c>
    </row>
    <row r="439" spans="1:20" ht="30">
      <c r="A439" s="24">
        <v>3385</v>
      </c>
      <c r="B439" s="25" t="s">
        <v>3384</v>
      </c>
      <c r="C439" s="25" t="s">
        <v>7495</v>
      </c>
      <c r="D439" s="26">
        <v>2000</v>
      </c>
      <c r="E439" s="26">
        <v>2000</v>
      </c>
      <c r="F439" s="24" t="s">
        <v>8218</v>
      </c>
      <c r="G439" s="24" t="s">
        <v>8223</v>
      </c>
      <c r="H439" s="24" t="s">
        <v>8245</v>
      </c>
      <c r="I439" s="24">
        <v>1418244552</v>
      </c>
      <c r="J439" s="24">
        <v>1415652552</v>
      </c>
      <c r="K439" s="24" t="b">
        <v>0</v>
      </c>
      <c r="L439" s="24">
        <v>15</v>
      </c>
      <c r="M439" s="24" t="b">
        <v>1</v>
      </c>
      <c r="N439" s="24" t="s">
        <v>8269</v>
      </c>
      <c r="O439" s="24">
        <v>100</v>
      </c>
      <c r="P439" s="24">
        <v>133.33000000000001</v>
      </c>
      <c r="Q439" s="27" t="s">
        <v>8315</v>
      </c>
      <c r="R439" s="24" t="s">
        <v>8316</v>
      </c>
      <c r="S439" s="28">
        <v>41953.8675</v>
      </c>
      <c r="T439" s="28">
        <v>41983.8675</v>
      </c>
    </row>
    <row r="440" spans="1:20" ht="45">
      <c r="A440" s="24">
        <v>3386</v>
      </c>
      <c r="B440" s="25" t="s">
        <v>3385</v>
      </c>
      <c r="C440" s="25" t="s">
        <v>7496</v>
      </c>
      <c r="D440" s="26">
        <v>2000</v>
      </c>
      <c r="E440" s="26">
        <v>2100</v>
      </c>
      <c r="F440" s="24" t="s">
        <v>8218</v>
      </c>
      <c r="G440" s="24" t="s">
        <v>8223</v>
      </c>
      <c r="H440" s="24" t="s">
        <v>8245</v>
      </c>
      <c r="I440" s="24">
        <v>1417620506</v>
      </c>
      <c r="J440" s="24">
        <v>1415028506</v>
      </c>
      <c r="K440" s="24" t="b">
        <v>0</v>
      </c>
      <c r="L440" s="24">
        <v>41</v>
      </c>
      <c r="M440" s="24" t="b">
        <v>1</v>
      </c>
      <c r="N440" s="24" t="s">
        <v>8269</v>
      </c>
      <c r="O440" s="24">
        <v>105</v>
      </c>
      <c r="P440" s="24">
        <v>51.22</v>
      </c>
      <c r="Q440" s="27" t="s">
        <v>8315</v>
      </c>
      <c r="R440" s="24" t="s">
        <v>8316</v>
      </c>
      <c r="S440" s="28">
        <v>41946.644745370373</v>
      </c>
      <c r="T440" s="28">
        <v>41976.644745370373</v>
      </c>
    </row>
    <row r="441" spans="1:20" ht="45">
      <c r="A441" s="24">
        <v>3387</v>
      </c>
      <c r="B441" s="25" t="s">
        <v>3386</v>
      </c>
      <c r="C441" s="25" t="s">
        <v>7497</v>
      </c>
      <c r="D441" s="26">
        <v>3000</v>
      </c>
      <c r="E441" s="26">
        <v>3506</v>
      </c>
      <c r="F441" s="24" t="s">
        <v>8218</v>
      </c>
      <c r="G441" s="24" t="s">
        <v>8223</v>
      </c>
      <c r="H441" s="24" t="s">
        <v>8245</v>
      </c>
      <c r="I441" s="24">
        <v>1418581088</v>
      </c>
      <c r="J441" s="24">
        <v>1415125088</v>
      </c>
      <c r="K441" s="24" t="b">
        <v>0</v>
      </c>
      <c r="L441" s="24">
        <v>35</v>
      </c>
      <c r="M441" s="24" t="b">
        <v>1</v>
      </c>
      <c r="N441" s="24" t="s">
        <v>8269</v>
      </c>
      <c r="O441" s="24">
        <v>117</v>
      </c>
      <c r="P441" s="24">
        <v>100.17</v>
      </c>
      <c r="Q441" s="27" t="s">
        <v>8315</v>
      </c>
      <c r="R441" s="24" t="s">
        <v>8316</v>
      </c>
      <c r="S441" s="28">
        <v>41947.762592592589</v>
      </c>
      <c r="T441" s="28">
        <v>41987.762592592597</v>
      </c>
    </row>
    <row r="442" spans="1:20" ht="45">
      <c r="A442" s="24">
        <v>3388</v>
      </c>
      <c r="B442" s="25" t="s">
        <v>3387</v>
      </c>
      <c r="C442" s="25" t="s">
        <v>7498</v>
      </c>
      <c r="D442" s="26">
        <v>1500</v>
      </c>
      <c r="E442" s="26">
        <v>1557</v>
      </c>
      <c r="F442" s="24" t="s">
        <v>8218</v>
      </c>
      <c r="G442" s="24" t="s">
        <v>8224</v>
      </c>
      <c r="H442" s="24" t="s">
        <v>8246</v>
      </c>
      <c r="I442" s="24">
        <v>1434625441</v>
      </c>
      <c r="J442" s="24">
        <v>1432033441</v>
      </c>
      <c r="K442" s="24" t="b">
        <v>0</v>
      </c>
      <c r="L442" s="24">
        <v>45</v>
      </c>
      <c r="M442" s="24" t="b">
        <v>1</v>
      </c>
      <c r="N442" s="24" t="s">
        <v>8269</v>
      </c>
      <c r="O442" s="24">
        <v>104</v>
      </c>
      <c r="P442" s="24">
        <v>34.6</v>
      </c>
      <c r="Q442" s="27" t="s">
        <v>8315</v>
      </c>
      <c r="R442" s="24" t="s">
        <v>8316</v>
      </c>
      <c r="S442" s="28">
        <v>42143.461122685185</v>
      </c>
      <c r="T442" s="28">
        <v>42173.461122685185</v>
      </c>
    </row>
    <row r="443" spans="1:20" ht="30">
      <c r="A443" s="24">
        <v>3389</v>
      </c>
      <c r="B443" s="25" t="s">
        <v>3388</v>
      </c>
      <c r="C443" s="25" t="s">
        <v>7499</v>
      </c>
      <c r="D443" s="26">
        <v>10000</v>
      </c>
      <c r="E443" s="26">
        <v>11450</v>
      </c>
      <c r="F443" s="24" t="s">
        <v>8218</v>
      </c>
      <c r="G443" s="24" t="s">
        <v>8223</v>
      </c>
      <c r="H443" s="24" t="s">
        <v>8245</v>
      </c>
      <c r="I443" s="24">
        <v>1464960682</v>
      </c>
      <c r="J443" s="24">
        <v>1462368682</v>
      </c>
      <c r="K443" s="24" t="b">
        <v>0</v>
      </c>
      <c r="L443" s="24">
        <v>62</v>
      </c>
      <c r="M443" s="24" t="b">
        <v>1</v>
      </c>
      <c r="N443" s="24" t="s">
        <v>8269</v>
      </c>
      <c r="O443" s="24">
        <v>115</v>
      </c>
      <c r="P443" s="24">
        <v>184.68</v>
      </c>
      <c r="Q443" s="27" t="s">
        <v>8315</v>
      </c>
      <c r="R443" s="24" t="s">
        <v>8316</v>
      </c>
      <c r="S443" s="28">
        <v>42494.563449074078</v>
      </c>
      <c r="T443" s="28">
        <v>42524.563449074078</v>
      </c>
    </row>
    <row r="444" spans="1:20" ht="45">
      <c r="A444" s="24">
        <v>3390</v>
      </c>
      <c r="B444" s="25" t="s">
        <v>3389</v>
      </c>
      <c r="C444" s="25" t="s">
        <v>7500</v>
      </c>
      <c r="D444" s="26">
        <v>1500</v>
      </c>
      <c r="E444" s="26">
        <v>1536</v>
      </c>
      <c r="F444" s="24" t="s">
        <v>8218</v>
      </c>
      <c r="G444" s="24" t="s">
        <v>8223</v>
      </c>
      <c r="H444" s="24" t="s">
        <v>8245</v>
      </c>
      <c r="I444" s="24">
        <v>1405017345</v>
      </c>
      <c r="J444" s="24">
        <v>1403721345</v>
      </c>
      <c r="K444" s="24" t="b">
        <v>0</v>
      </c>
      <c r="L444" s="24">
        <v>22</v>
      </c>
      <c r="M444" s="24" t="b">
        <v>1</v>
      </c>
      <c r="N444" s="24" t="s">
        <v>8269</v>
      </c>
      <c r="O444" s="24">
        <v>102</v>
      </c>
      <c r="P444" s="24">
        <v>69.819999999999993</v>
      </c>
      <c r="Q444" s="27" t="s">
        <v>8315</v>
      </c>
      <c r="R444" s="24" t="s">
        <v>8316</v>
      </c>
      <c r="S444" s="28">
        <v>41815.774826388886</v>
      </c>
      <c r="T444" s="28">
        <v>41830.774826388886</v>
      </c>
    </row>
    <row r="445" spans="1:20" ht="45">
      <c r="A445" s="24">
        <v>3391</v>
      </c>
      <c r="B445" s="25" t="s">
        <v>3390</v>
      </c>
      <c r="C445" s="25" t="s">
        <v>7501</v>
      </c>
      <c r="D445" s="26">
        <v>500</v>
      </c>
      <c r="E445" s="26">
        <v>1115</v>
      </c>
      <c r="F445" s="24" t="s">
        <v>8218</v>
      </c>
      <c r="G445" s="24" t="s">
        <v>8223</v>
      </c>
      <c r="H445" s="24" t="s">
        <v>8245</v>
      </c>
      <c r="I445" s="24">
        <v>1407536880</v>
      </c>
      <c r="J445" s="24">
        <v>1404997548</v>
      </c>
      <c r="K445" s="24" t="b">
        <v>0</v>
      </c>
      <c r="L445" s="24">
        <v>18</v>
      </c>
      <c r="M445" s="24" t="b">
        <v>1</v>
      </c>
      <c r="N445" s="24" t="s">
        <v>8269</v>
      </c>
      <c r="O445" s="24">
        <v>223</v>
      </c>
      <c r="P445" s="24">
        <v>61.94</v>
      </c>
      <c r="Q445" s="27" t="s">
        <v>8315</v>
      </c>
      <c r="R445" s="24" t="s">
        <v>8316</v>
      </c>
      <c r="S445" s="28">
        <v>41830.545694444445</v>
      </c>
      <c r="T445" s="28">
        <v>41859.936111111114</v>
      </c>
    </row>
    <row r="446" spans="1:20" ht="30">
      <c r="A446" s="24">
        <v>3392</v>
      </c>
      <c r="B446" s="25" t="s">
        <v>3391</v>
      </c>
      <c r="C446" s="25" t="s">
        <v>7502</v>
      </c>
      <c r="D446" s="26">
        <v>500</v>
      </c>
      <c r="E446" s="26">
        <v>500</v>
      </c>
      <c r="F446" s="24" t="s">
        <v>8218</v>
      </c>
      <c r="G446" s="24" t="s">
        <v>8224</v>
      </c>
      <c r="H446" s="24" t="s">
        <v>8246</v>
      </c>
      <c r="I446" s="24">
        <v>1462565855</v>
      </c>
      <c r="J446" s="24">
        <v>1458245855</v>
      </c>
      <c r="K446" s="24" t="b">
        <v>0</v>
      </c>
      <c r="L446" s="24">
        <v>12</v>
      </c>
      <c r="M446" s="24" t="b">
        <v>1</v>
      </c>
      <c r="N446" s="24" t="s">
        <v>8269</v>
      </c>
      <c r="O446" s="24">
        <v>100</v>
      </c>
      <c r="P446" s="24">
        <v>41.67</v>
      </c>
      <c r="Q446" s="27" t="s">
        <v>8315</v>
      </c>
      <c r="R446" s="24" t="s">
        <v>8316</v>
      </c>
      <c r="S446" s="28">
        <v>42446.845543981486</v>
      </c>
      <c r="T446" s="28">
        <v>42496.845543981486</v>
      </c>
    </row>
    <row r="447" spans="1:20" ht="30">
      <c r="A447" s="24">
        <v>3393</v>
      </c>
      <c r="B447" s="25" t="s">
        <v>3392</v>
      </c>
      <c r="C447" s="25" t="s">
        <v>7503</v>
      </c>
      <c r="D447" s="26">
        <v>1500</v>
      </c>
      <c r="E447" s="26">
        <v>1587</v>
      </c>
      <c r="F447" s="24" t="s">
        <v>8218</v>
      </c>
      <c r="G447" s="24" t="s">
        <v>8223</v>
      </c>
      <c r="H447" s="24" t="s">
        <v>8245</v>
      </c>
      <c r="I447" s="24">
        <v>1415234760</v>
      </c>
      <c r="J447" s="24">
        <v>1413065230</v>
      </c>
      <c r="K447" s="24" t="b">
        <v>0</v>
      </c>
      <c r="L447" s="24">
        <v>44</v>
      </c>
      <c r="M447" s="24" t="b">
        <v>1</v>
      </c>
      <c r="N447" s="24" t="s">
        <v>8269</v>
      </c>
      <c r="O447" s="24">
        <v>106</v>
      </c>
      <c r="P447" s="24">
        <v>36.07</v>
      </c>
      <c r="Q447" s="27" t="s">
        <v>8315</v>
      </c>
      <c r="R447" s="24" t="s">
        <v>8316</v>
      </c>
      <c r="S447" s="28">
        <v>41923.921643518523</v>
      </c>
      <c r="T447" s="28">
        <v>41949.031944444447</v>
      </c>
    </row>
    <row r="448" spans="1:20" ht="45">
      <c r="A448" s="24">
        <v>3394</v>
      </c>
      <c r="B448" s="25" t="s">
        <v>3393</v>
      </c>
      <c r="C448" s="25" t="s">
        <v>7504</v>
      </c>
      <c r="D448" s="26">
        <v>550</v>
      </c>
      <c r="E448" s="26">
        <v>783</v>
      </c>
      <c r="F448" s="24" t="s">
        <v>8218</v>
      </c>
      <c r="G448" s="24" t="s">
        <v>8224</v>
      </c>
      <c r="H448" s="24" t="s">
        <v>8246</v>
      </c>
      <c r="I448" s="24">
        <v>1406470645</v>
      </c>
      <c r="J448" s="24">
        <v>1403878645</v>
      </c>
      <c r="K448" s="24" t="b">
        <v>0</v>
      </c>
      <c r="L448" s="24">
        <v>27</v>
      </c>
      <c r="M448" s="24" t="b">
        <v>1</v>
      </c>
      <c r="N448" s="24" t="s">
        <v>8269</v>
      </c>
      <c r="O448" s="24">
        <v>142</v>
      </c>
      <c r="P448" s="24">
        <v>29</v>
      </c>
      <c r="Q448" s="27" t="s">
        <v>8315</v>
      </c>
      <c r="R448" s="24" t="s">
        <v>8316</v>
      </c>
      <c r="S448" s="28">
        <v>41817.59542824074</v>
      </c>
      <c r="T448" s="28">
        <v>41847.59542824074</v>
      </c>
    </row>
    <row r="449" spans="1:20" ht="30">
      <c r="A449" s="24">
        <v>3395</v>
      </c>
      <c r="B449" s="25" t="s">
        <v>3394</v>
      </c>
      <c r="C449" s="25" t="s">
        <v>7505</v>
      </c>
      <c r="D449" s="26">
        <v>500</v>
      </c>
      <c r="E449" s="26">
        <v>920</v>
      </c>
      <c r="F449" s="24" t="s">
        <v>8218</v>
      </c>
      <c r="G449" s="24" t="s">
        <v>8224</v>
      </c>
      <c r="H449" s="24" t="s">
        <v>8246</v>
      </c>
      <c r="I449" s="24">
        <v>1433009400</v>
      </c>
      <c r="J449" s="24">
        <v>1431795944</v>
      </c>
      <c r="K449" s="24" t="b">
        <v>0</v>
      </c>
      <c r="L449" s="24">
        <v>38</v>
      </c>
      <c r="M449" s="24" t="b">
        <v>1</v>
      </c>
      <c r="N449" s="24" t="s">
        <v>8269</v>
      </c>
      <c r="O449" s="24">
        <v>184</v>
      </c>
      <c r="P449" s="24">
        <v>24.21</v>
      </c>
      <c r="Q449" s="27" t="s">
        <v>8315</v>
      </c>
      <c r="R449" s="24" t="s">
        <v>8316</v>
      </c>
      <c r="S449" s="28">
        <v>42140.712314814817</v>
      </c>
      <c r="T449" s="28">
        <v>42154.756944444445</v>
      </c>
    </row>
    <row r="450" spans="1:20" ht="30">
      <c r="A450" s="24">
        <v>3396</v>
      </c>
      <c r="B450" s="25" t="s">
        <v>3395</v>
      </c>
      <c r="C450" s="25" t="s">
        <v>7506</v>
      </c>
      <c r="D450" s="26">
        <v>1500</v>
      </c>
      <c r="E450" s="26">
        <v>1565</v>
      </c>
      <c r="F450" s="24" t="s">
        <v>8218</v>
      </c>
      <c r="G450" s="24" t="s">
        <v>8223</v>
      </c>
      <c r="H450" s="24" t="s">
        <v>8245</v>
      </c>
      <c r="I450" s="24">
        <v>1401595140</v>
      </c>
      <c r="J450" s="24">
        <v>1399286589</v>
      </c>
      <c r="K450" s="24" t="b">
        <v>0</v>
      </c>
      <c r="L450" s="24">
        <v>28</v>
      </c>
      <c r="M450" s="24" t="b">
        <v>1</v>
      </c>
      <c r="N450" s="24" t="s">
        <v>8269</v>
      </c>
      <c r="O450" s="24">
        <v>104</v>
      </c>
      <c r="P450" s="24">
        <v>55.89</v>
      </c>
      <c r="Q450" s="27" t="s">
        <v>8315</v>
      </c>
      <c r="R450" s="24" t="s">
        <v>8316</v>
      </c>
      <c r="S450" s="28">
        <v>41764.44663194444</v>
      </c>
      <c r="T450" s="28">
        <v>41791.165972222225</v>
      </c>
    </row>
    <row r="451" spans="1:20" ht="30">
      <c r="A451" s="24">
        <v>3397</v>
      </c>
      <c r="B451" s="25" t="s">
        <v>3396</v>
      </c>
      <c r="C451" s="25" t="s">
        <v>7507</v>
      </c>
      <c r="D451" s="26">
        <v>250</v>
      </c>
      <c r="E451" s="26">
        <v>280</v>
      </c>
      <c r="F451" s="24" t="s">
        <v>8218</v>
      </c>
      <c r="G451" s="24" t="s">
        <v>8224</v>
      </c>
      <c r="H451" s="24" t="s">
        <v>8246</v>
      </c>
      <c r="I451" s="24">
        <v>1455832800</v>
      </c>
      <c r="J451" s="24">
        <v>1452338929</v>
      </c>
      <c r="K451" s="24" t="b">
        <v>0</v>
      </c>
      <c r="L451" s="24">
        <v>24</v>
      </c>
      <c r="M451" s="24" t="b">
        <v>1</v>
      </c>
      <c r="N451" s="24" t="s">
        <v>8269</v>
      </c>
      <c r="O451" s="24">
        <v>112</v>
      </c>
      <c r="P451" s="24">
        <v>11.67</v>
      </c>
      <c r="Q451" s="27" t="s">
        <v>8315</v>
      </c>
      <c r="R451" s="24" t="s">
        <v>8316</v>
      </c>
      <c r="S451" s="28">
        <v>42378.478344907402</v>
      </c>
      <c r="T451" s="28">
        <v>42418.916666666672</v>
      </c>
    </row>
    <row r="452" spans="1:20" ht="45">
      <c r="A452" s="24">
        <v>3398</v>
      </c>
      <c r="B452" s="25" t="s">
        <v>3397</v>
      </c>
      <c r="C452" s="25" t="s">
        <v>7508</v>
      </c>
      <c r="D452" s="26">
        <v>4000</v>
      </c>
      <c r="E452" s="26">
        <v>4443</v>
      </c>
      <c r="F452" s="24" t="s">
        <v>8218</v>
      </c>
      <c r="G452" s="24" t="s">
        <v>8223</v>
      </c>
      <c r="H452" s="24" t="s">
        <v>8245</v>
      </c>
      <c r="I452" s="24">
        <v>1416589200</v>
      </c>
      <c r="J452" s="24">
        <v>1414605776</v>
      </c>
      <c r="K452" s="24" t="b">
        <v>0</v>
      </c>
      <c r="L452" s="24">
        <v>65</v>
      </c>
      <c r="M452" s="24" t="b">
        <v>1</v>
      </c>
      <c r="N452" s="24" t="s">
        <v>8269</v>
      </c>
      <c r="O452" s="24">
        <v>111</v>
      </c>
      <c r="P452" s="24">
        <v>68.349999999999994</v>
      </c>
      <c r="Q452" s="27" t="s">
        <v>8315</v>
      </c>
      <c r="R452" s="24" t="s">
        <v>8316</v>
      </c>
      <c r="S452" s="28">
        <v>41941.75203703704</v>
      </c>
      <c r="T452" s="28">
        <v>41964.708333333328</v>
      </c>
    </row>
    <row r="453" spans="1:20" ht="30">
      <c r="A453" s="24">
        <v>3399</v>
      </c>
      <c r="B453" s="25" t="s">
        <v>3398</v>
      </c>
      <c r="C453" s="25" t="s">
        <v>7509</v>
      </c>
      <c r="D453" s="26">
        <v>1200</v>
      </c>
      <c r="E453" s="26">
        <v>1245</v>
      </c>
      <c r="F453" s="24" t="s">
        <v>8218</v>
      </c>
      <c r="G453" s="24" t="s">
        <v>8224</v>
      </c>
      <c r="H453" s="24" t="s">
        <v>8246</v>
      </c>
      <c r="I453" s="24">
        <v>1424556325</v>
      </c>
      <c r="J453" s="24">
        <v>1421964325</v>
      </c>
      <c r="K453" s="24" t="b">
        <v>0</v>
      </c>
      <c r="L453" s="24">
        <v>46</v>
      </c>
      <c r="M453" s="24" t="b">
        <v>1</v>
      </c>
      <c r="N453" s="24" t="s">
        <v>8269</v>
      </c>
      <c r="O453" s="24">
        <v>104</v>
      </c>
      <c r="P453" s="24">
        <v>27.07</v>
      </c>
      <c r="Q453" s="27" t="s">
        <v>8315</v>
      </c>
      <c r="R453" s="24" t="s">
        <v>8316</v>
      </c>
      <c r="S453" s="28">
        <v>42026.920428240745</v>
      </c>
      <c r="T453" s="28">
        <v>42056.920428240745</v>
      </c>
    </row>
    <row r="454" spans="1:20" ht="45">
      <c r="A454" s="24">
        <v>3400</v>
      </c>
      <c r="B454" s="25" t="s">
        <v>3399</v>
      </c>
      <c r="C454" s="25" t="s">
        <v>7510</v>
      </c>
      <c r="D454" s="26">
        <v>10000</v>
      </c>
      <c r="E454" s="26">
        <v>10041</v>
      </c>
      <c r="F454" s="24" t="s">
        <v>8218</v>
      </c>
      <c r="G454" s="24" t="s">
        <v>8223</v>
      </c>
      <c r="H454" s="24" t="s">
        <v>8245</v>
      </c>
      <c r="I454" s="24">
        <v>1409266414</v>
      </c>
      <c r="J454" s="24">
        <v>1405378414</v>
      </c>
      <c r="K454" s="24" t="b">
        <v>0</v>
      </c>
      <c r="L454" s="24">
        <v>85</v>
      </c>
      <c r="M454" s="24" t="b">
        <v>1</v>
      </c>
      <c r="N454" s="24" t="s">
        <v>8269</v>
      </c>
      <c r="O454" s="24">
        <v>100</v>
      </c>
      <c r="P454" s="24">
        <v>118.13</v>
      </c>
      <c r="Q454" s="27" t="s">
        <v>8315</v>
      </c>
      <c r="R454" s="24" t="s">
        <v>8316</v>
      </c>
      <c r="S454" s="28">
        <v>41834.953865740739</v>
      </c>
      <c r="T454" s="28">
        <v>41879.953865740739</v>
      </c>
    </row>
    <row r="455" spans="1:20" ht="45">
      <c r="A455" s="24">
        <v>3401</v>
      </c>
      <c r="B455" s="25" t="s">
        <v>3400</v>
      </c>
      <c r="C455" s="25" t="s">
        <v>7511</v>
      </c>
      <c r="D455" s="26">
        <v>2900</v>
      </c>
      <c r="E455" s="26">
        <v>2954</v>
      </c>
      <c r="F455" s="24" t="s">
        <v>8218</v>
      </c>
      <c r="G455" s="24" t="s">
        <v>8224</v>
      </c>
      <c r="H455" s="24" t="s">
        <v>8246</v>
      </c>
      <c r="I455" s="24">
        <v>1438968146</v>
      </c>
      <c r="J455" s="24">
        <v>1436376146</v>
      </c>
      <c r="K455" s="24" t="b">
        <v>0</v>
      </c>
      <c r="L455" s="24">
        <v>66</v>
      </c>
      <c r="M455" s="24" t="b">
        <v>1</v>
      </c>
      <c r="N455" s="24" t="s">
        <v>8269</v>
      </c>
      <c r="O455" s="24">
        <v>102</v>
      </c>
      <c r="P455" s="24">
        <v>44.76</v>
      </c>
      <c r="Q455" s="27" t="s">
        <v>8315</v>
      </c>
      <c r="R455" s="24" t="s">
        <v>8316</v>
      </c>
      <c r="S455" s="28">
        <v>42193.723912037036</v>
      </c>
      <c r="T455" s="28">
        <v>42223.723912037036</v>
      </c>
    </row>
    <row r="456" spans="1:20" ht="30">
      <c r="A456" s="24">
        <v>3402</v>
      </c>
      <c r="B456" s="25" t="s">
        <v>3401</v>
      </c>
      <c r="C456" s="25" t="s">
        <v>7512</v>
      </c>
      <c r="D456" s="26">
        <v>15000</v>
      </c>
      <c r="E456" s="26">
        <v>16465</v>
      </c>
      <c r="F456" s="24" t="s">
        <v>8218</v>
      </c>
      <c r="G456" s="24" t="s">
        <v>8223</v>
      </c>
      <c r="H456" s="24" t="s">
        <v>8245</v>
      </c>
      <c r="I456" s="24">
        <v>1447295460</v>
      </c>
      <c r="J456" s="24">
        <v>1444747843</v>
      </c>
      <c r="K456" s="24" t="b">
        <v>0</v>
      </c>
      <c r="L456" s="24">
        <v>165</v>
      </c>
      <c r="M456" s="24" t="b">
        <v>1</v>
      </c>
      <c r="N456" s="24" t="s">
        <v>8269</v>
      </c>
      <c r="O456" s="24">
        <v>110</v>
      </c>
      <c r="P456" s="24">
        <v>99.79</v>
      </c>
      <c r="Q456" s="27" t="s">
        <v>8315</v>
      </c>
      <c r="R456" s="24" t="s">
        <v>8316</v>
      </c>
      <c r="S456" s="28">
        <v>42290.61855324074</v>
      </c>
      <c r="T456" s="28">
        <v>42320.104861111111</v>
      </c>
    </row>
    <row r="457" spans="1:20" ht="45">
      <c r="A457" s="24">
        <v>3403</v>
      </c>
      <c r="B457" s="25" t="s">
        <v>3402</v>
      </c>
      <c r="C457" s="25" t="s">
        <v>7513</v>
      </c>
      <c r="D457" s="26">
        <v>2000</v>
      </c>
      <c r="E457" s="26">
        <v>2000</v>
      </c>
      <c r="F457" s="24" t="s">
        <v>8218</v>
      </c>
      <c r="G457" s="24" t="s">
        <v>8224</v>
      </c>
      <c r="H457" s="24" t="s">
        <v>8246</v>
      </c>
      <c r="I457" s="24">
        <v>1435230324</v>
      </c>
      <c r="J457" s="24">
        <v>1432638324</v>
      </c>
      <c r="K457" s="24" t="b">
        <v>0</v>
      </c>
      <c r="L457" s="24">
        <v>17</v>
      </c>
      <c r="M457" s="24" t="b">
        <v>1</v>
      </c>
      <c r="N457" s="24" t="s">
        <v>8269</v>
      </c>
      <c r="O457" s="24">
        <v>100</v>
      </c>
      <c r="P457" s="24">
        <v>117.65</v>
      </c>
      <c r="Q457" s="27" t="s">
        <v>8315</v>
      </c>
      <c r="R457" s="24" t="s">
        <v>8316</v>
      </c>
      <c r="S457" s="28">
        <v>42150.462083333332</v>
      </c>
      <c r="T457" s="28">
        <v>42180.462083333332</v>
      </c>
    </row>
    <row r="458" spans="1:20" ht="45">
      <c r="A458" s="24">
        <v>3404</v>
      </c>
      <c r="B458" s="25" t="s">
        <v>3403</v>
      </c>
      <c r="C458" s="25" t="s">
        <v>7514</v>
      </c>
      <c r="D458" s="26">
        <v>500</v>
      </c>
      <c r="E458" s="26">
        <v>610</v>
      </c>
      <c r="F458" s="24" t="s">
        <v>8218</v>
      </c>
      <c r="G458" s="24" t="s">
        <v>8223</v>
      </c>
      <c r="H458" s="24" t="s">
        <v>8245</v>
      </c>
      <c r="I458" s="24">
        <v>1434542702</v>
      </c>
      <c r="J458" s="24">
        <v>1432814702</v>
      </c>
      <c r="K458" s="24" t="b">
        <v>0</v>
      </c>
      <c r="L458" s="24">
        <v>3</v>
      </c>
      <c r="M458" s="24" t="b">
        <v>1</v>
      </c>
      <c r="N458" s="24" t="s">
        <v>8269</v>
      </c>
      <c r="O458" s="24">
        <v>122</v>
      </c>
      <c r="P458" s="24">
        <v>203.33</v>
      </c>
      <c r="Q458" s="27" t="s">
        <v>8315</v>
      </c>
      <c r="R458" s="24" t="s">
        <v>8316</v>
      </c>
      <c r="S458" s="28">
        <v>42152.503495370373</v>
      </c>
      <c r="T458" s="28">
        <v>42172.503495370373</v>
      </c>
    </row>
    <row r="459" spans="1:20" ht="45">
      <c r="A459" s="24">
        <v>3405</v>
      </c>
      <c r="B459" s="25" t="s">
        <v>3404</v>
      </c>
      <c r="C459" s="25" t="s">
        <v>7515</v>
      </c>
      <c r="D459" s="26">
        <v>350</v>
      </c>
      <c r="E459" s="26">
        <v>481.5</v>
      </c>
      <c r="F459" s="24" t="s">
        <v>8218</v>
      </c>
      <c r="G459" s="24" t="s">
        <v>8224</v>
      </c>
      <c r="H459" s="24" t="s">
        <v>8246</v>
      </c>
      <c r="I459" s="24">
        <v>1456876740</v>
      </c>
      <c r="J459" s="24">
        <v>1455063886</v>
      </c>
      <c r="K459" s="24" t="b">
        <v>0</v>
      </c>
      <c r="L459" s="24">
        <v>17</v>
      </c>
      <c r="M459" s="24" t="b">
        <v>1</v>
      </c>
      <c r="N459" s="24" t="s">
        <v>8269</v>
      </c>
      <c r="O459" s="24">
        <v>138</v>
      </c>
      <c r="P459" s="24">
        <v>28.32</v>
      </c>
      <c r="Q459" s="27" t="s">
        <v>8315</v>
      </c>
      <c r="R459" s="24" t="s">
        <v>8316</v>
      </c>
      <c r="S459" s="28">
        <v>42410.017199074078</v>
      </c>
      <c r="T459" s="28">
        <v>42430.999305555553</v>
      </c>
    </row>
    <row r="460" spans="1:20" ht="30">
      <c r="A460" s="24">
        <v>3406</v>
      </c>
      <c r="B460" s="25" t="s">
        <v>3405</v>
      </c>
      <c r="C460" s="25" t="s">
        <v>7516</v>
      </c>
      <c r="D460" s="26">
        <v>10000</v>
      </c>
      <c r="E460" s="26">
        <v>10031</v>
      </c>
      <c r="F460" s="24" t="s">
        <v>8218</v>
      </c>
      <c r="G460" s="24" t="s">
        <v>8223</v>
      </c>
      <c r="H460" s="24" t="s">
        <v>8245</v>
      </c>
      <c r="I460" s="24">
        <v>1405511376</v>
      </c>
      <c r="J460" s="24">
        <v>1401623376</v>
      </c>
      <c r="K460" s="24" t="b">
        <v>0</v>
      </c>
      <c r="L460" s="24">
        <v>91</v>
      </c>
      <c r="M460" s="24" t="b">
        <v>1</v>
      </c>
      <c r="N460" s="24" t="s">
        <v>8269</v>
      </c>
      <c r="O460" s="24">
        <v>100</v>
      </c>
      <c r="P460" s="24">
        <v>110.23</v>
      </c>
      <c r="Q460" s="27" t="s">
        <v>8315</v>
      </c>
      <c r="R460" s="24" t="s">
        <v>8316</v>
      </c>
      <c r="S460" s="28">
        <v>41791.492777777778</v>
      </c>
      <c r="T460" s="28">
        <v>41836.492777777778</v>
      </c>
    </row>
    <row r="461" spans="1:20" ht="45">
      <c r="A461" s="24">
        <v>3407</v>
      </c>
      <c r="B461" s="25" t="s">
        <v>3406</v>
      </c>
      <c r="C461" s="25" t="s">
        <v>7517</v>
      </c>
      <c r="D461" s="26">
        <v>2000</v>
      </c>
      <c r="E461" s="26">
        <v>2142</v>
      </c>
      <c r="F461" s="24" t="s">
        <v>8218</v>
      </c>
      <c r="G461" s="24" t="s">
        <v>8224</v>
      </c>
      <c r="H461" s="24" t="s">
        <v>8246</v>
      </c>
      <c r="I461" s="24">
        <v>1404641289</v>
      </c>
      <c r="J461" s="24">
        <v>1402049289</v>
      </c>
      <c r="K461" s="24" t="b">
        <v>0</v>
      </c>
      <c r="L461" s="24">
        <v>67</v>
      </c>
      <c r="M461" s="24" t="b">
        <v>1</v>
      </c>
      <c r="N461" s="24" t="s">
        <v>8269</v>
      </c>
      <c r="O461" s="24">
        <v>107</v>
      </c>
      <c r="P461" s="24">
        <v>31.97</v>
      </c>
      <c r="Q461" s="27" t="s">
        <v>8315</v>
      </c>
      <c r="R461" s="24" t="s">
        <v>8316</v>
      </c>
      <c r="S461" s="28">
        <v>41796.422326388885</v>
      </c>
      <c r="T461" s="28">
        <v>41826.422326388885</v>
      </c>
    </row>
    <row r="462" spans="1:20" ht="30">
      <c r="A462" s="24">
        <v>3408</v>
      </c>
      <c r="B462" s="25" t="s">
        <v>3407</v>
      </c>
      <c r="C462" s="25" t="s">
        <v>7518</v>
      </c>
      <c r="D462" s="26">
        <v>500</v>
      </c>
      <c r="E462" s="26">
        <v>1055</v>
      </c>
      <c r="F462" s="24" t="s">
        <v>8218</v>
      </c>
      <c r="G462" s="24" t="s">
        <v>8223</v>
      </c>
      <c r="H462" s="24" t="s">
        <v>8245</v>
      </c>
      <c r="I462" s="24">
        <v>1405727304</v>
      </c>
      <c r="J462" s="24">
        <v>1403135304</v>
      </c>
      <c r="K462" s="24" t="b">
        <v>0</v>
      </c>
      <c r="L462" s="24">
        <v>18</v>
      </c>
      <c r="M462" s="24" t="b">
        <v>1</v>
      </c>
      <c r="N462" s="24" t="s">
        <v>8269</v>
      </c>
      <c r="O462" s="24">
        <v>211</v>
      </c>
      <c r="P462" s="24">
        <v>58.61</v>
      </c>
      <c r="Q462" s="27" t="s">
        <v>8315</v>
      </c>
      <c r="R462" s="24" t="s">
        <v>8316</v>
      </c>
      <c r="S462" s="28">
        <v>41808.991944444446</v>
      </c>
      <c r="T462" s="28">
        <v>41838.991944444446</v>
      </c>
    </row>
    <row r="463" spans="1:20" ht="30">
      <c r="A463" s="24">
        <v>3409</v>
      </c>
      <c r="B463" s="25" t="s">
        <v>3408</v>
      </c>
      <c r="C463" s="25" t="s">
        <v>7519</v>
      </c>
      <c r="D463" s="26">
        <v>500</v>
      </c>
      <c r="E463" s="26">
        <v>618</v>
      </c>
      <c r="F463" s="24" t="s">
        <v>8218</v>
      </c>
      <c r="G463" s="24" t="s">
        <v>8224</v>
      </c>
      <c r="H463" s="24" t="s">
        <v>8246</v>
      </c>
      <c r="I463" s="24">
        <v>1469998680</v>
      </c>
      <c r="J463" s="24">
        <v>1466710358</v>
      </c>
      <c r="K463" s="24" t="b">
        <v>0</v>
      </c>
      <c r="L463" s="24">
        <v>21</v>
      </c>
      <c r="M463" s="24" t="b">
        <v>1</v>
      </c>
      <c r="N463" s="24" t="s">
        <v>8269</v>
      </c>
      <c r="O463" s="24">
        <v>124</v>
      </c>
      <c r="P463" s="24">
        <v>29.43</v>
      </c>
      <c r="Q463" s="27" t="s">
        <v>8315</v>
      </c>
      <c r="R463" s="24" t="s">
        <v>8316</v>
      </c>
      <c r="S463" s="28">
        <v>42544.814328703709</v>
      </c>
      <c r="T463" s="28">
        <v>42582.873611111107</v>
      </c>
    </row>
    <row r="464" spans="1:20" ht="30">
      <c r="A464" s="24">
        <v>3410</v>
      </c>
      <c r="B464" s="25" t="s">
        <v>3409</v>
      </c>
      <c r="C464" s="25" t="s">
        <v>7520</v>
      </c>
      <c r="D464" s="26">
        <v>3000</v>
      </c>
      <c r="E464" s="26">
        <v>3255</v>
      </c>
      <c r="F464" s="24" t="s">
        <v>8218</v>
      </c>
      <c r="G464" s="24" t="s">
        <v>8223</v>
      </c>
      <c r="H464" s="24" t="s">
        <v>8245</v>
      </c>
      <c r="I464" s="24">
        <v>1465196400</v>
      </c>
      <c r="J464" s="24">
        <v>1462841990</v>
      </c>
      <c r="K464" s="24" t="b">
        <v>0</v>
      </c>
      <c r="L464" s="24">
        <v>40</v>
      </c>
      <c r="M464" s="24" t="b">
        <v>1</v>
      </c>
      <c r="N464" s="24" t="s">
        <v>8269</v>
      </c>
      <c r="O464" s="24">
        <v>109</v>
      </c>
      <c r="P464" s="24">
        <v>81.38</v>
      </c>
      <c r="Q464" s="27" t="s">
        <v>8315</v>
      </c>
      <c r="R464" s="24" t="s">
        <v>8316</v>
      </c>
      <c r="S464" s="28">
        <v>42500.041550925926</v>
      </c>
      <c r="T464" s="28">
        <v>42527.291666666672</v>
      </c>
    </row>
    <row r="465" spans="1:20" ht="30">
      <c r="A465" s="24">
        <v>3411</v>
      </c>
      <c r="B465" s="25" t="s">
        <v>3410</v>
      </c>
      <c r="C465" s="25" t="s">
        <v>7521</v>
      </c>
      <c r="D465" s="26">
        <v>15000</v>
      </c>
      <c r="E465" s="26">
        <v>15535</v>
      </c>
      <c r="F465" s="24" t="s">
        <v>8218</v>
      </c>
      <c r="G465" s="24" t="s">
        <v>8223</v>
      </c>
      <c r="H465" s="24" t="s">
        <v>8245</v>
      </c>
      <c r="I465" s="24">
        <v>1444264372</v>
      </c>
      <c r="J465" s="24">
        <v>1442536372</v>
      </c>
      <c r="K465" s="24" t="b">
        <v>0</v>
      </c>
      <c r="L465" s="24">
        <v>78</v>
      </c>
      <c r="M465" s="24" t="b">
        <v>1</v>
      </c>
      <c r="N465" s="24" t="s">
        <v>8269</v>
      </c>
      <c r="O465" s="24">
        <v>104</v>
      </c>
      <c r="P465" s="24">
        <v>199.17</v>
      </c>
      <c r="Q465" s="27" t="s">
        <v>8315</v>
      </c>
      <c r="R465" s="24" t="s">
        <v>8316</v>
      </c>
      <c r="S465" s="28">
        <v>42265.022824074069</v>
      </c>
      <c r="T465" s="28">
        <v>42285.022824074069</v>
      </c>
    </row>
    <row r="466" spans="1:20" ht="30">
      <c r="A466" s="24">
        <v>3412</v>
      </c>
      <c r="B466" s="25" t="s">
        <v>3411</v>
      </c>
      <c r="C466" s="25" t="s">
        <v>7522</v>
      </c>
      <c r="D466" s="26">
        <v>3000</v>
      </c>
      <c r="E466" s="26">
        <v>3000</v>
      </c>
      <c r="F466" s="24" t="s">
        <v>8218</v>
      </c>
      <c r="G466" s="24" t="s">
        <v>8224</v>
      </c>
      <c r="H466" s="24" t="s">
        <v>8246</v>
      </c>
      <c r="I466" s="24">
        <v>1411858862</v>
      </c>
      <c r="J466" s="24">
        <v>1409266862</v>
      </c>
      <c r="K466" s="24" t="b">
        <v>0</v>
      </c>
      <c r="L466" s="24">
        <v>26</v>
      </c>
      <c r="M466" s="24" t="b">
        <v>1</v>
      </c>
      <c r="N466" s="24" t="s">
        <v>8269</v>
      </c>
      <c r="O466" s="24">
        <v>100</v>
      </c>
      <c r="P466" s="24">
        <v>115.38</v>
      </c>
      <c r="Q466" s="27" t="s">
        <v>8315</v>
      </c>
      <c r="R466" s="24" t="s">
        <v>8316</v>
      </c>
      <c r="S466" s="28">
        <v>41879.959050925929</v>
      </c>
      <c r="T466" s="28">
        <v>41909.959050925929</v>
      </c>
    </row>
    <row r="467" spans="1:20" ht="45">
      <c r="A467" s="24">
        <v>3413</v>
      </c>
      <c r="B467" s="25" t="s">
        <v>3412</v>
      </c>
      <c r="C467" s="25" t="s">
        <v>7523</v>
      </c>
      <c r="D467" s="26">
        <v>500</v>
      </c>
      <c r="E467" s="26">
        <v>650</v>
      </c>
      <c r="F467" s="24" t="s">
        <v>8218</v>
      </c>
      <c r="G467" s="24" t="s">
        <v>8223</v>
      </c>
      <c r="H467" s="24" t="s">
        <v>8245</v>
      </c>
      <c r="I467" s="24">
        <v>1425099540</v>
      </c>
      <c r="J467" s="24">
        <v>1424280938</v>
      </c>
      <c r="K467" s="24" t="b">
        <v>0</v>
      </c>
      <c r="L467" s="24">
        <v>14</v>
      </c>
      <c r="M467" s="24" t="b">
        <v>1</v>
      </c>
      <c r="N467" s="24" t="s">
        <v>8269</v>
      </c>
      <c r="O467" s="24">
        <v>130</v>
      </c>
      <c r="P467" s="24">
        <v>46.43</v>
      </c>
      <c r="Q467" s="27" t="s">
        <v>8315</v>
      </c>
      <c r="R467" s="24" t="s">
        <v>8316</v>
      </c>
      <c r="S467" s="28">
        <v>42053.733078703706</v>
      </c>
      <c r="T467" s="28">
        <v>42063.207638888889</v>
      </c>
    </row>
    <row r="468" spans="1:20" ht="30">
      <c r="A468" s="24">
        <v>3414</v>
      </c>
      <c r="B468" s="25" t="s">
        <v>3413</v>
      </c>
      <c r="C468" s="25" t="s">
        <v>7524</v>
      </c>
      <c r="D468" s="26">
        <v>3000</v>
      </c>
      <c r="E468" s="26">
        <v>3105</v>
      </c>
      <c r="F468" s="24" t="s">
        <v>8218</v>
      </c>
      <c r="G468" s="24" t="s">
        <v>8223</v>
      </c>
      <c r="H468" s="24" t="s">
        <v>8245</v>
      </c>
      <c r="I468" s="24">
        <v>1480579140</v>
      </c>
      <c r="J468" s="24">
        <v>1478030325</v>
      </c>
      <c r="K468" s="24" t="b">
        <v>0</v>
      </c>
      <c r="L468" s="24">
        <v>44</v>
      </c>
      <c r="M468" s="24" t="b">
        <v>1</v>
      </c>
      <c r="N468" s="24" t="s">
        <v>8269</v>
      </c>
      <c r="O468" s="24">
        <v>104</v>
      </c>
      <c r="P468" s="24">
        <v>70.569999999999993</v>
      </c>
      <c r="Q468" s="27" t="s">
        <v>8315</v>
      </c>
      <c r="R468" s="24" t="s">
        <v>8316</v>
      </c>
      <c r="S468" s="28">
        <v>42675.832465277781</v>
      </c>
      <c r="T468" s="28">
        <v>42705.332638888889</v>
      </c>
    </row>
    <row r="469" spans="1:20" ht="30">
      <c r="A469" s="24">
        <v>3415</v>
      </c>
      <c r="B469" s="25" t="s">
        <v>3414</v>
      </c>
      <c r="C469" s="25" t="s">
        <v>7525</v>
      </c>
      <c r="D469" s="26">
        <v>200</v>
      </c>
      <c r="E469" s="26">
        <v>200</v>
      </c>
      <c r="F469" s="24" t="s">
        <v>8218</v>
      </c>
      <c r="G469" s="24" t="s">
        <v>8223</v>
      </c>
      <c r="H469" s="24" t="s">
        <v>8245</v>
      </c>
      <c r="I469" s="24">
        <v>1460935800</v>
      </c>
      <c r="J469" s="24">
        <v>1459999656</v>
      </c>
      <c r="K469" s="24" t="b">
        <v>0</v>
      </c>
      <c r="L469" s="24">
        <v>9</v>
      </c>
      <c r="M469" s="24" t="b">
        <v>1</v>
      </c>
      <c r="N469" s="24" t="s">
        <v>8269</v>
      </c>
      <c r="O469" s="24">
        <v>100</v>
      </c>
      <c r="P469" s="24">
        <v>22.22</v>
      </c>
      <c r="Q469" s="27" t="s">
        <v>8315</v>
      </c>
      <c r="R469" s="24" t="s">
        <v>8316</v>
      </c>
      <c r="S469" s="28">
        <v>42467.144166666665</v>
      </c>
      <c r="T469" s="28">
        <v>42477.979166666672</v>
      </c>
    </row>
    <row r="470" spans="1:20" ht="45">
      <c r="A470" s="24">
        <v>3416</v>
      </c>
      <c r="B470" s="25" t="s">
        <v>3415</v>
      </c>
      <c r="C470" s="25" t="s">
        <v>7526</v>
      </c>
      <c r="D470" s="26">
        <v>4000</v>
      </c>
      <c r="E470" s="26">
        <v>4784</v>
      </c>
      <c r="F470" s="24" t="s">
        <v>8218</v>
      </c>
      <c r="G470" s="24" t="s">
        <v>8224</v>
      </c>
      <c r="H470" s="24" t="s">
        <v>8246</v>
      </c>
      <c r="I470" s="24">
        <v>1429813800</v>
      </c>
      <c r="J470" s="24">
        <v>1427363645</v>
      </c>
      <c r="K470" s="24" t="b">
        <v>0</v>
      </c>
      <c r="L470" s="24">
        <v>30</v>
      </c>
      <c r="M470" s="24" t="b">
        <v>1</v>
      </c>
      <c r="N470" s="24" t="s">
        <v>8269</v>
      </c>
      <c r="O470" s="24">
        <v>120</v>
      </c>
      <c r="P470" s="24">
        <v>159.47</v>
      </c>
      <c r="Q470" s="27" t="s">
        <v>8315</v>
      </c>
      <c r="R470" s="24" t="s">
        <v>8316</v>
      </c>
      <c r="S470" s="28">
        <v>42089.412557870368</v>
      </c>
      <c r="T470" s="28">
        <v>42117.770833333328</v>
      </c>
    </row>
    <row r="471" spans="1:20" ht="30">
      <c r="A471" s="24">
        <v>3417</v>
      </c>
      <c r="B471" s="25" t="s">
        <v>3416</v>
      </c>
      <c r="C471" s="25" t="s">
        <v>7527</v>
      </c>
      <c r="D471" s="26">
        <v>1700</v>
      </c>
      <c r="E471" s="26">
        <v>1700.01</v>
      </c>
      <c r="F471" s="24" t="s">
        <v>8218</v>
      </c>
      <c r="G471" s="24" t="s">
        <v>8223</v>
      </c>
      <c r="H471" s="24" t="s">
        <v>8245</v>
      </c>
      <c r="I471" s="24">
        <v>1414284180</v>
      </c>
      <c r="J471" s="24">
        <v>1410558948</v>
      </c>
      <c r="K471" s="24" t="b">
        <v>0</v>
      </c>
      <c r="L471" s="24">
        <v>45</v>
      </c>
      <c r="M471" s="24" t="b">
        <v>1</v>
      </c>
      <c r="N471" s="24" t="s">
        <v>8269</v>
      </c>
      <c r="O471" s="24">
        <v>100</v>
      </c>
      <c r="P471" s="24">
        <v>37.78</v>
      </c>
      <c r="Q471" s="27" t="s">
        <v>8315</v>
      </c>
      <c r="R471" s="24" t="s">
        <v>8316</v>
      </c>
      <c r="S471" s="28">
        <v>41894.91375</v>
      </c>
      <c r="T471" s="28">
        <v>41938.029861111114</v>
      </c>
    </row>
    <row r="472" spans="1:20" ht="45">
      <c r="A472" s="24">
        <v>3418</v>
      </c>
      <c r="B472" s="25" t="s">
        <v>3417</v>
      </c>
      <c r="C472" s="25" t="s">
        <v>7528</v>
      </c>
      <c r="D472" s="26">
        <v>4000</v>
      </c>
      <c r="E472" s="26">
        <v>4035</v>
      </c>
      <c r="F472" s="24" t="s">
        <v>8218</v>
      </c>
      <c r="G472" s="24" t="s">
        <v>8223</v>
      </c>
      <c r="H472" s="24" t="s">
        <v>8245</v>
      </c>
      <c r="I472" s="24">
        <v>1400875307</v>
      </c>
      <c r="J472" s="24">
        <v>1398283307</v>
      </c>
      <c r="K472" s="24" t="b">
        <v>0</v>
      </c>
      <c r="L472" s="24">
        <v>56</v>
      </c>
      <c r="M472" s="24" t="b">
        <v>1</v>
      </c>
      <c r="N472" s="24" t="s">
        <v>8269</v>
      </c>
      <c r="O472" s="24">
        <v>101</v>
      </c>
      <c r="P472" s="24">
        <v>72.05</v>
      </c>
      <c r="Q472" s="27" t="s">
        <v>8315</v>
      </c>
      <c r="R472" s="24" t="s">
        <v>8316</v>
      </c>
      <c r="S472" s="28">
        <v>41752.83457175926</v>
      </c>
      <c r="T472" s="28">
        <v>41782.83457175926</v>
      </c>
    </row>
    <row r="473" spans="1:20" ht="45">
      <c r="A473" s="24">
        <v>3419</v>
      </c>
      <c r="B473" s="25" t="s">
        <v>3418</v>
      </c>
      <c r="C473" s="25" t="s">
        <v>7529</v>
      </c>
      <c r="D473" s="26">
        <v>2750</v>
      </c>
      <c r="E473" s="26">
        <v>2930</v>
      </c>
      <c r="F473" s="24" t="s">
        <v>8218</v>
      </c>
      <c r="G473" s="24" t="s">
        <v>8240</v>
      </c>
      <c r="H473" s="24" t="s">
        <v>8248</v>
      </c>
      <c r="I473" s="24">
        <v>1459978200</v>
      </c>
      <c r="J473" s="24">
        <v>1458416585</v>
      </c>
      <c r="K473" s="24" t="b">
        <v>0</v>
      </c>
      <c r="L473" s="24">
        <v>46</v>
      </c>
      <c r="M473" s="24" t="b">
        <v>1</v>
      </c>
      <c r="N473" s="24" t="s">
        <v>8269</v>
      </c>
      <c r="O473" s="24">
        <v>107</v>
      </c>
      <c r="P473" s="24">
        <v>63.7</v>
      </c>
      <c r="Q473" s="27" t="s">
        <v>8315</v>
      </c>
      <c r="R473" s="24" t="s">
        <v>8316</v>
      </c>
      <c r="S473" s="28">
        <v>42448.821585648147</v>
      </c>
      <c r="T473" s="28">
        <v>42466.895833333328</v>
      </c>
    </row>
    <row r="474" spans="1:20" ht="30">
      <c r="A474" s="24">
        <v>3420</v>
      </c>
      <c r="B474" s="25" t="s">
        <v>3419</v>
      </c>
      <c r="C474" s="25" t="s">
        <v>7530</v>
      </c>
      <c r="D474" s="26">
        <v>700</v>
      </c>
      <c r="E474" s="26">
        <v>966</v>
      </c>
      <c r="F474" s="24" t="s">
        <v>8218</v>
      </c>
      <c r="G474" s="24" t="s">
        <v>8224</v>
      </c>
      <c r="H474" s="24" t="s">
        <v>8246</v>
      </c>
      <c r="I474" s="24">
        <v>1455408000</v>
      </c>
      <c r="J474" s="24">
        <v>1454638202</v>
      </c>
      <c r="K474" s="24" t="b">
        <v>0</v>
      </c>
      <c r="L474" s="24">
        <v>34</v>
      </c>
      <c r="M474" s="24" t="b">
        <v>1</v>
      </c>
      <c r="N474" s="24" t="s">
        <v>8269</v>
      </c>
      <c r="O474" s="24">
        <v>138</v>
      </c>
      <c r="P474" s="24">
        <v>28.41</v>
      </c>
      <c r="Q474" s="27" t="s">
        <v>8315</v>
      </c>
      <c r="R474" s="24" t="s">
        <v>8316</v>
      </c>
      <c r="S474" s="28">
        <v>42405.090300925927</v>
      </c>
      <c r="T474" s="28">
        <v>42414</v>
      </c>
    </row>
    <row r="475" spans="1:20" ht="30">
      <c r="A475" s="24">
        <v>3421</v>
      </c>
      <c r="B475" s="25" t="s">
        <v>3420</v>
      </c>
      <c r="C475" s="25" t="s">
        <v>7531</v>
      </c>
      <c r="D475" s="26">
        <v>10000</v>
      </c>
      <c r="E475" s="26">
        <v>10115</v>
      </c>
      <c r="F475" s="24" t="s">
        <v>8218</v>
      </c>
      <c r="G475" s="24" t="s">
        <v>8223</v>
      </c>
      <c r="H475" s="24" t="s">
        <v>8245</v>
      </c>
      <c r="I475" s="24">
        <v>1425495563</v>
      </c>
      <c r="J475" s="24">
        <v>1422903563</v>
      </c>
      <c r="K475" s="24" t="b">
        <v>0</v>
      </c>
      <c r="L475" s="24">
        <v>98</v>
      </c>
      <c r="M475" s="24" t="b">
        <v>1</v>
      </c>
      <c r="N475" s="24" t="s">
        <v>8269</v>
      </c>
      <c r="O475" s="24">
        <v>101</v>
      </c>
      <c r="P475" s="24">
        <v>103.21</v>
      </c>
      <c r="Q475" s="27" t="s">
        <v>8315</v>
      </c>
      <c r="R475" s="24" t="s">
        <v>8316</v>
      </c>
      <c r="S475" s="28">
        <v>42037.791238425925</v>
      </c>
      <c r="T475" s="28">
        <v>42067.791238425925</v>
      </c>
    </row>
    <row r="476" spans="1:20" ht="45">
      <c r="A476" s="24">
        <v>3422</v>
      </c>
      <c r="B476" s="25" t="s">
        <v>3421</v>
      </c>
      <c r="C476" s="25" t="s">
        <v>7532</v>
      </c>
      <c r="D476" s="26">
        <v>3000</v>
      </c>
      <c r="E476" s="26">
        <v>3273</v>
      </c>
      <c r="F476" s="24" t="s">
        <v>8218</v>
      </c>
      <c r="G476" s="24" t="s">
        <v>8224</v>
      </c>
      <c r="H476" s="24" t="s">
        <v>8246</v>
      </c>
      <c r="I476" s="24">
        <v>1450051200</v>
      </c>
      <c r="J476" s="24">
        <v>1447594176</v>
      </c>
      <c r="K476" s="24" t="b">
        <v>0</v>
      </c>
      <c r="L476" s="24">
        <v>46</v>
      </c>
      <c r="M476" s="24" t="b">
        <v>1</v>
      </c>
      <c r="N476" s="24" t="s">
        <v>8269</v>
      </c>
      <c r="O476" s="24">
        <v>109</v>
      </c>
      <c r="P476" s="24">
        <v>71.150000000000006</v>
      </c>
      <c r="Q476" s="27" t="s">
        <v>8315</v>
      </c>
      <c r="R476" s="24" t="s">
        <v>8316</v>
      </c>
      <c r="S476" s="28">
        <v>42323.562222222223</v>
      </c>
      <c r="T476" s="28">
        <v>42352</v>
      </c>
    </row>
    <row r="477" spans="1:20" ht="30">
      <c r="A477" s="24">
        <v>3423</v>
      </c>
      <c r="B477" s="25" t="s">
        <v>3422</v>
      </c>
      <c r="C477" s="25" t="s">
        <v>7533</v>
      </c>
      <c r="D477" s="26">
        <v>250</v>
      </c>
      <c r="E477" s="26">
        <v>350</v>
      </c>
      <c r="F477" s="24" t="s">
        <v>8218</v>
      </c>
      <c r="G477" s="24" t="s">
        <v>8223</v>
      </c>
      <c r="H477" s="24" t="s">
        <v>8245</v>
      </c>
      <c r="I477" s="24">
        <v>1429912341</v>
      </c>
      <c r="J477" s="24">
        <v>1427320341</v>
      </c>
      <c r="K477" s="24" t="b">
        <v>0</v>
      </c>
      <c r="L477" s="24">
        <v>10</v>
      </c>
      <c r="M477" s="24" t="b">
        <v>1</v>
      </c>
      <c r="N477" s="24" t="s">
        <v>8269</v>
      </c>
      <c r="O477" s="24">
        <v>140</v>
      </c>
      <c r="P477" s="24">
        <v>35</v>
      </c>
      <c r="Q477" s="27" t="s">
        <v>8315</v>
      </c>
      <c r="R477" s="24" t="s">
        <v>8316</v>
      </c>
      <c r="S477" s="28">
        <v>42088.911354166667</v>
      </c>
      <c r="T477" s="28">
        <v>42118.911354166667</v>
      </c>
    </row>
    <row r="478" spans="1:20" ht="45">
      <c r="A478" s="24">
        <v>3424</v>
      </c>
      <c r="B478" s="25" t="s">
        <v>3423</v>
      </c>
      <c r="C478" s="25" t="s">
        <v>7534</v>
      </c>
      <c r="D478" s="26">
        <v>6000</v>
      </c>
      <c r="E478" s="26">
        <v>6215</v>
      </c>
      <c r="F478" s="24" t="s">
        <v>8218</v>
      </c>
      <c r="G478" s="24" t="s">
        <v>8223</v>
      </c>
      <c r="H478" s="24" t="s">
        <v>8245</v>
      </c>
      <c r="I478" s="24">
        <v>1423119540</v>
      </c>
      <c r="J478" s="24">
        <v>1421252084</v>
      </c>
      <c r="K478" s="24" t="b">
        <v>0</v>
      </c>
      <c r="L478" s="24">
        <v>76</v>
      </c>
      <c r="M478" s="24" t="b">
        <v>1</v>
      </c>
      <c r="N478" s="24" t="s">
        <v>8269</v>
      </c>
      <c r="O478" s="24">
        <v>104</v>
      </c>
      <c r="P478" s="24">
        <v>81.78</v>
      </c>
      <c r="Q478" s="27" t="s">
        <v>8315</v>
      </c>
      <c r="R478" s="24" t="s">
        <v>8316</v>
      </c>
      <c r="S478" s="28">
        <v>42018.676898148144</v>
      </c>
      <c r="T478" s="28">
        <v>42040.290972222225</v>
      </c>
    </row>
    <row r="479" spans="1:20" ht="30">
      <c r="A479" s="24">
        <v>3425</v>
      </c>
      <c r="B479" s="25" t="s">
        <v>3424</v>
      </c>
      <c r="C479" s="25" t="s">
        <v>7535</v>
      </c>
      <c r="D479" s="26">
        <v>30000</v>
      </c>
      <c r="E479" s="26">
        <v>30891.1</v>
      </c>
      <c r="F479" s="24" t="s">
        <v>8218</v>
      </c>
      <c r="G479" s="24" t="s">
        <v>8223</v>
      </c>
      <c r="H479" s="24" t="s">
        <v>8245</v>
      </c>
      <c r="I479" s="24">
        <v>1412434136</v>
      </c>
      <c r="J479" s="24">
        <v>1409669336</v>
      </c>
      <c r="K479" s="24" t="b">
        <v>0</v>
      </c>
      <c r="L479" s="24">
        <v>104</v>
      </c>
      <c r="M479" s="24" t="b">
        <v>1</v>
      </c>
      <c r="N479" s="24" t="s">
        <v>8269</v>
      </c>
      <c r="O479" s="24">
        <v>103</v>
      </c>
      <c r="P479" s="24">
        <v>297.02999999999997</v>
      </c>
      <c r="Q479" s="27" t="s">
        <v>8315</v>
      </c>
      <c r="R479" s="24" t="s">
        <v>8316</v>
      </c>
      <c r="S479" s="28">
        <v>41884.617314814815</v>
      </c>
      <c r="T479" s="28">
        <v>41916.617314814815</v>
      </c>
    </row>
    <row r="480" spans="1:20" ht="30">
      <c r="A480" s="24">
        <v>3426</v>
      </c>
      <c r="B480" s="25" t="s">
        <v>3425</v>
      </c>
      <c r="C480" s="25" t="s">
        <v>7536</v>
      </c>
      <c r="D480" s="26">
        <v>3750</v>
      </c>
      <c r="E480" s="26">
        <v>4055</v>
      </c>
      <c r="F480" s="24" t="s">
        <v>8218</v>
      </c>
      <c r="G480" s="24" t="s">
        <v>8223</v>
      </c>
      <c r="H480" s="24" t="s">
        <v>8245</v>
      </c>
      <c r="I480" s="24">
        <v>1411264800</v>
      </c>
      <c r="J480" s="24">
        <v>1409620903</v>
      </c>
      <c r="K480" s="24" t="b">
        <v>0</v>
      </c>
      <c r="L480" s="24">
        <v>87</v>
      </c>
      <c r="M480" s="24" t="b">
        <v>1</v>
      </c>
      <c r="N480" s="24" t="s">
        <v>8269</v>
      </c>
      <c r="O480" s="24">
        <v>108</v>
      </c>
      <c r="P480" s="24">
        <v>46.61</v>
      </c>
      <c r="Q480" s="27" t="s">
        <v>8315</v>
      </c>
      <c r="R480" s="24" t="s">
        <v>8316</v>
      </c>
      <c r="S480" s="28">
        <v>41884.056747685187</v>
      </c>
      <c r="T480" s="28">
        <v>41903.083333333336</v>
      </c>
    </row>
    <row r="481" spans="1:20" ht="30">
      <c r="A481" s="24">
        <v>3427</v>
      </c>
      <c r="B481" s="25" t="s">
        <v>3426</v>
      </c>
      <c r="C481" s="25" t="s">
        <v>7537</v>
      </c>
      <c r="D481" s="26">
        <v>1500</v>
      </c>
      <c r="E481" s="26">
        <v>1500</v>
      </c>
      <c r="F481" s="24" t="s">
        <v>8218</v>
      </c>
      <c r="G481" s="24" t="s">
        <v>8224</v>
      </c>
      <c r="H481" s="24" t="s">
        <v>8246</v>
      </c>
      <c r="I481" s="24">
        <v>1404314952</v>
      </c>
      <c r="J481" s="24">
        <v>1401722952</v>
      </c>
      <c r="K481" s="24" t="b">
        <v>0</v>
      </c>
      <c r="L481" s="24">
        <v>29</v>
      </c>
      <c r="M481" s="24" t="b">
        <v>1</v>
      </c>
      <c r="N481" s="24" t="s">
        <v>8269</v>
      </c>
      <c r="O481" s="24">
        <v>100</v>
      </c>
      <c r="P481" s="24">
        <v>51.72</v>
      </c>
      <c r="Q481" s="27" t="s">
        <v>8315</v>
      </c>
      <c r="R481" s="24" t="s">
        <v>8316</v>
      </c>
      <c r="S481" s="28">
        <v>41792.645277777774</v>
      </c>
      <c r="T481" s="28">
        <v>41822.645277777774</v>
      </c>
    </row>
    <row r="482" spans="1:20" ht="30">
      <c r="A482" s="24">
        <v>3428</v>
      </c>
      <c r="B482" s="25" t="s">
        <v>3427</v>
      </c>
      <c r="C482" s="25" t="s">
        <v>7538</v>
      </c>
      <c r="D482" s="26">
        <v>2000</v>
      </c>
      <c r="E482" s="26">
        <v>2055</v>
      </c>
      <c r="F482" s="24" t="s">
        <v>8218</v>
      </c>
      <c r="G482" s="24" t="s">
        <v>8224</v>
      </c>
      <c r="H482" s="24" t="s">
        <v>8246</v>
      </c>
      <c r="I482" s="24">
        <v>1425142800</v>
      </c>
      <c r="J482" s="24">
        <v>1422983847</v>
      </c>
      <c r="K482" s="24" t="b">
        <v>0</v>
      </c>
      <c r="L482" s="24">
        <v>51</v>
      </c>
      <c r="M482" s="24" t="b">
        <v>1</v>
      </c>
      <c r="N482" s="24" t="s">
        <v>8269</v>
      </c>
      <c r="O482" s="24">
        <v>103</v>
      </c>
      <c r="P482" s="24">
        <v>40.29</v>
      </c>
      <c r="Q482" s="27" t="s">
        <v>8315</v>
      </c>
      <c r="R482" s="24" t="s">
        <v>8316</v>
      </c>
      <c r="S482" s="28">
        <v>42038.720451388886</v>
      </c>
      <c r="T482" s="28">
        <v>42063.708333333328</v>
      </c>
    </row>
    <row r="483" spans="1:20" ht="30">
      <c r="A483" s="24">
        <v>3429</v>
      </c>
      <c r="B483" s="25" t="s">
        <v>3428</v>
      </c>
      <c r="C483" s="25" t="s">
        <v>7539</v>
      </c>
      <c r="D483" s="26">
        <v>150</v>
      </c>
      <c r="E483" s="26">
        <v>195</v>
      </c>
      <c r="F483" s="24" t="s">
        <v>8218</v>
      </c>
      <c r="G483" s="24" t="s">
        <v>8224</v>
      </c>
      <c r="H483" s="24" t="s">
        <v>8246</v>
      </c>
      <c r="I483" s="24">
        <v>1478046661</v>
      </c>
      <c r="J483" s="24">
        <v>1476837061</v>
      </c>
      <c r="K483" s="24" t="b">
        <v>0</v>
      </c>
      <c r="L483" s="24">
        <v>12</v>
      </c>
      <c r="M483" s="24" t="b">
        <v>1</v>
      </c>
      <c r="N483" s="24" t="s">
        <v>8269</v>
      </c>
      <c r="O483" s="24">
        <v>130</v>
      </c>
      <c r="P483" s="24">
        <v>16.25</v>
      </c>
      <c r="Q483" s="27" t="s">
        <v>8315</v>
      </c>
      <c r="R483" s="24" t="s">
        <v>8316</v>
      </c>
      <c r="S483" s="28">
        <v>42662.021539351852</v>
      </c>
      <c r="T483" s="28">
        <v>42676.021539351852</v>
      </c>
    </row>
    <row r="484" spans="1:20" ht="45">
      <c r="A484" s="24">
        <v>3430</v>
      </c>
      <c r="B484" s="25" t="s">
        <v>3429</v>
      </c>
      <c r="C484" s="25" t="s">
        <v>7540</v>
      </c>
      <c r="D484" s="26">
        <v>2000</v>
      </c>
      <c r="E484" s="26">
        <v>2170.9899999999998</v>
      </c>
      <c r="F484" s="24" t="s">
        <v>8218</v>
      </c>
      <c r="G484" s="24" t="s">
        <v>8224</v>
      </c>
      <c r="H484" s="24" t="s">
        <v>8246</v>
      </c>
      <c r="I484" s="24">
        <v>1406760101</v>
      </c>
      <c r="J484" s="24">
        <v>1404168101</v>
      </c>
      <c r="K484" s="24" t="b">
        <v>0</v>
      </c>
      <c r="L484" s="24">
        <v>72</v>
      </c>
      <c r="M484" s="24" t="b">
        <v>1</v>
      </c>
      <c r="N484" s="24" t="s">
        <v>8269</v>
      </c>
      <c r="O484" s="24">
        <v>109</v>
      </c>
      <c r="P484" s="24">
        <v>30.15</v>
      </c>
      <c r="Q484" s="27" t="s">
        <v>8315</v>
      </c>
      <c r="R484" s="24" t="s">
        <v>8316</v>
      </c>
      <c r="S484" s="28">
        <v>41820.945613425924</v>
      </c>
      <c r="T484" s="28">
        <v>41850.945613425924</v>
      </c>
    </row>
    <row r="485" spans="1:20" ht="30">
      <c r="A485" s="24">
        <v>3431</v>
      </c>
      <c r="B485" s="25" t="s">
        <v>3430</v>
      </c>
      <c r="C485" s="25" t="s">
        <v>7541</v>
      </c>
      <c r="D485" s="26">
        <v>2000</v>
      </c>
      <c r="E485" s="26">
        <v>2000</v>
      </c>
      <c r="F485" s="24" t="s">
        <v>8218</v>
      </c>
      <c r="G485" s="24" t="s">
        <v>8223</v>
      </c>
      <c r="H485" s="24" t="s">
        <v>8245</v>
      </c>
      <c r="I485" s="24">
        <v>1408383153</v>
      </c>
      <c r="J485" s="24">
        <v>1405791153</v>
      </c>
      <c r="K485" s="24" t="b">
        <v>0</v>
      </c>
      <c r="L485" s="24">
        <v>21</v>
      </c>
      <c r="M485" s="24" t="b">
        <v>1</v>
      </c>
      <c r="N485" s="24" t="s">
        <v>8269</v>
      </c>
      <c r="O485" s="24">
        <v>100</v>
      </c>
      <c r="P485" s="24">
        <v>95.24</v>
      </c>
      <c r="Q485" s="27" t="s">
        <v>8315</v>
      </c>
      <c r="R485" s="24" t="s">
        <v>8316</v>
      </c>
      <c r="S485" s="28">
        <v>41839.730937500004</v>
      </c>
      <c r="T485" s="28">
        <v>41869.730937500004</v>
      </c>
    </row>
    <row r="486" spans="1:20" ht="30">
      <c r="A486" s="24">
        <v>3432</v>
      </c>
      <c r="B486" s="25" t="s">
        <v>3431</v>
      </c>
      <c r="C486" s="25" t="s">
        <v>7542</v>
      </c>
      <c r="D486" s="26">
        <v>2000</v>
      </c>
      <c r="E486" s="26">
        <v>2193</v>
      </c>
      <c r="F486" s="24" t="s">
        <v>8218</v>
      </c>
      <c r="G486" s="24" t="s">
        <v>8223</v>
      </c>
      <c r="H486" s="24" t="s">
        <v>8245</v>
      </c>
      <c r="I486" s="24">
        <v>1454709600</v>
      </c>
      <c r="J486" s="24">
        <v>1452520614</v>
      </c>
      <c r="K486" s="24" t="b">
        <v>0</v>
      </c>
      <c r="L486" s="24">
        <v>42</v>
      </c>
      <c r="M486" s="24" t="b">
        <v>1</v>
      </c>
      <c r="N486" s="24" t="s">
        <v>8269</v>
      </c>
      <c r="O486" s="24">
        <v>110</v>
      </c>
      <c r="P486" s="24">
        <v>52.21</v>
      </c>
      <c r="Q486" s="27" t="s">
        <v>8315</v>
      </c>
      <c r="R486" s="24" t="s">
        <v>8316</v>
      </c>
      <c r="S486" s="28">
        <v>42380.581180555557</v>
      </c>
      <c r="T486" s="28">
        <v>42405.916666666672</v>
      </c>
    </row>
    <row r="487" spans="1:20" ht="30">
      <c r="A487" s="24">
        <v>3433</v>
      </c>
      <c r="B487" s="25" t="s">
        <v>3432</v>
      </c>
      <c r="C487" s="25" t="s">
        <v>7543</v>
      </c>
      <c r="D487" s="26">
        <v>9500</v>
      </c>
      <c r="E487" s="26">
        <v>9525</v>
      </c>
      <c r="F487" s="24" t="s">
        <v>8218</v>
      </c>
      <c r="G487" s="24" t="s">
        <v>8223</v>
      </c>
      <c r="H487" s="24" t="s">
        <v>8245</v>
      </c>
      <c r="I487" s="24">
        <v>1402974000</v>
      </c>
      <c r="J487" s="24">
        <v>1400290255</v>
      </c>
      <c r="K487" s="24" t="b">
        <v>0</v>
      </c>
      <c r="L487" s="24">
        <v>71</v>
      </c>
      <c r="M487" s="24" t="b">
        <v>1</v>
      </c>
      <c r="N487" s="24" t="s">
        <v>8269</v>
      </c>
      <c r="O487" s="24">
        <v>100</v>
      </c>
      <c r="P487" s="24">
        <v>134.15</v>
      </c>
      <c r="Q487" s="27" t="s">
        <v>8315</v>
      </c>
      <c r="R487" s="24" t="s">
        <v>8316</v>
      </c>
      <c r="S487" s="28">
        <v>41776.063136574077</v>
      </c>
      <c r="T487" s="28">
        <v>41807.125</v>
      </c>
    </row>
    <row r="488" spans="1:20" ht="45">
      <c r="A488" s="24">
        <v>3434</v>
      </c>
      <c r="B488" s="25" t="s">
        <v>3433</v>
      </c>
      <c r="C488" s="25" t="s">
        <v>7544</v>
      </c>
      <c r="D488" s="26">
        <v>10000</v>
      </c>
      <c r="E488" s="26">
        <v>10555</v>
      </c>
      <c r="F488" s="24" t="s">
        <v>8218</v>
      </c>
      <c r="G488" s="24" t="s">
        <v>8223</v>
      </c>
      <c r="H488" s="24" t="s">
        <v>8245</v>
      </c>
      <c r="I488" s="24">
        <v>1404983269</v>
      </c>
      <c r="J488" s="24">
        <v>1402391269</v>
      </c>
      <c r="K488" s="24" t="b">
        <v>0</v>
      </c>
      <c r="L488" s="24">
        <v>168</v>
      </c>
      <c r="M488" s="24" t="b">
        <v>1</v>
      </c>
      <c r="N488" s="24" t="s">
        <v>8269</v>
      </c>
      <c r="O488" s="24">
        <v>106</v>
      </c>
      <c r="P488" s="24">
        <v>62.83</v>
      </c>
      <c r="Q488" s="27" t="s">
        <v>8315</v>
      </c>
      <c r="R488" s="24" t="s">
        <v>8316</v>
      </c>
      <c r="S488" s="28">
        <v>41800.380428240744</v>
      </c>
      <c r="T488" s="28">
        <v>41830.380428240744</v>
      </c>
    </row>
    <row r="489" spans="1:20" ht="30">
      <c r="A489" s="24">
        <v>3435</v>
      </c>
      <c r="B489" s="25" t="s">
        <v>3434</v>
      </c>
      <c r="C489" s="25" t="s">
        <v>7545</v>
      </c>
      <c r="D489" s="26">
        <v>1000</v>
      </c>
      <c r="E489" s="26">
        <v>1120</v>
      </c>
      <c r="F489" s="24" t="s">
        <v>8218</v>
      </c>
      <c r="G489" s="24" t="s">
        <v>8223</v>
      </c>
      <c r="H489" s="24" t="s">
        <v>8245</v>
      </c>
      <c r="I489" s="24">
        <v>1470538800</v>
      </c>
      <c r="J489" s="24">
        <v>1469112493</v>
      </c>
      <c r="K489" s="24" t="b">
        <v>0</v>
      </c>
      <c r="L489" s="24">
        <v>19</v>
      </c>
      <c r="M489" s="24" t="b">
        <v>1</v>
      </c>
      <c r="N489" s="24" t="s">
        <v>8269</v>
      </c>
      <c r="O489" s="24">
        <v>112</v>
      </c>
      <c r="P489" s="24">
        <v>58.95</v>
      </c>
      <c r="Q489" s="27" t="s">
        <v>8315</v>
      </c>
      <c r="R489" s="24" t="s">
        <v>8316</v>
      </c>
      <c r="S489" s="28">
        <v>42572.61681712963</v>
      </c>
      <c r="T489" s="28">
        <v>42589.125</v>
      </c>
    </row>
    <row r="490" spans="1:20" ht="30">
      <c r="A490" s="24">
        <v>3436</v>
      </c>
      <c r="B490" s="25" t="s">
        <v>3435</v>
      </c>
      <c r="C490" s="25" t="s">
        <v>7546</v>
      </c>
      <c r="D490" s="26">
        <v>5000</v>
      </c>
      <c r="E490" s="26">
        <v>5295</v>
      </c>
      <c r="F490" s="24" t="s">
        <v>8218</v>
      </c>
      <c r="G490" s="24" t="s">
        <v>8223</v>
      </c>
      <c r="H490" s="24" t="s">
        <v>8245</v>
      </c>
      <c r="I490" s="24">
        <v>1408638480</v>
      </c>
      <c r="J490" s="24">
        <v>1406811593</v>
      </c>
      <c r="K490" s="24" t="b">
        <v>0</v>
      </c>
      <c r="L490" s="24">
        <v>37</v>
      </c>
      <c r="M490" s="24" t="b">
        <v>1</v>
      </c>
      <c r="N490" s="24" t="s">
        <v>8269</v>
      </c>
      <c r="O490" s="24">
        <v>106</v>
      </c>
      <c r="P490" s="24">
        <v>143.11000000000001</v>
      </c>
      <c r="Q490" s="27" t="s">
        <v>8315</v>
      </c>
      <c r="R490" s="24" t="s">
        <v>8316</v>
      </c>
      <c r="S490" s="28">
        <v>41851.541585648149</v>
      </c>
      <c r="T490" s="28">
        <v>41872.686111111114</v>
      </c>
    </row>
    <row r="491" spans="1:20" ht="45">
      <c r="A491" s="24">
        <v>3437</v>
      </c>
      <c r="B491" s="25" t="s">
        <v>3436</v>
      </c>
      <c r="C491" s="25" t="s">
        <v>7547</v>
      </c>
      <c r="D491" s="26">
        <v>3000</v>
      </c>
      <c r="E491" s="26">
        <v>3030</v>
      </c>
      <c r="F491" s="24" t="s">
        <v>8218</v>
      </c>
      <c r="G491" s="24" t="s">
        <v>8223</v>
      </c>
      <c r="H491" s="24" t="s">
        <v>8245</v>
      </c>
      <c r="I491" s="24">
        <v>1440003820</v>
      </c>
      <c r="J491" s="24">
        <v>1437411820</v>
      </c>
      <c r="K491" s="24" t="b">
        <v>0</v>
      </c>
      <c r="L491" s="24">
        <v>36</v>
      </c>
      <c r="M491" s="24" t="b">
        <v>1</v>
      </c>
      <c r="N491" s="24" t="s">
        <v>8269</v>
      </c>
      <c r="O491" s="24">
        <v>101</v>
      </c>
      <c r="P491" s="24">
        <v>84.17</v>
      </c>
      <c r="Q491" s="27" t="s">
        <v>8315</v>
      </c>
      <c r="R491" s="24" t="s">
        <v>8316</v>
      </c>
      <c r="S491" s="28">
        <v>42205.710879629631</v>
      </c>
      <c r="T491" s="28">
        <v>42235.710879629631</v>
      </c>
    </row>
    <row r="492" spans="1:20" ht="45">
      <c r="A492" s="24">
        <v>3438</v>
      </c>
      <c r="B492" s="25" t="s">
        <v>3437</v>
      </c>
      <c r="C492" s="25" t="s">
        <v>7548</v>
      </c>
      <c r="D492" s="26">
        <v>2500</v>
      </c>
      <c r="E492" s="26">
        <v>2605</v>
      </c>
      <c r="F492" s="24" t="s">
        <v>8218</v>
      </c>
      <c r="G492" s="24" t="s">
        <v>8224</v>
      </c>
      <c r="H492" s="24" t="s">
        <v>8246</v>
      </c>
      <c r="I492" s="24">
        <v>1430600400</v>
      </c>
      <c r="J492" s="24">
        <v>1428358567</v>
      </c>
      <c r="K492" s="24" t="b">
        <v>0</v>
      </c>
      <c r="L492" s="24">
        <v>14</v>
      </c>
      <c r="M492" s="24" t="b">
        <v>1</v>
      </c>
      <c r="N492" s="24" t="s">
        <v>8269</v>
      </c>
      <c r="O492" s="24">
        <v>104</v>
      </c>
      <c r="P492" s="24">
        <v>186.07</v>
      </c>
      <c r="Q492" s="27" t="s">
        <v>8315</v>
      </c>
      <c r="R492" s="24" t="s">
        <v>8316</v>
      </c>
      <c r="S492" s="28">
        <v>42100.927858796291</v>
      </c>
      <c r="T492" s="28">
        <v>42126.875</v>
      </c>
    </row>
    <row r="493" spans="1:20" ht="30">
      <c r="A493" s="24">
        <v>3439</v>
      </c>
      <c r="B493" s="25" t="s">
        <v>3438</v>
      </c>
      <c r="C493" s="25" t="s">
        <v>7549</v>
      </c>
      <c r="D493" s="26">
        <v>1200</v>
      </c>
      <c r="E493" s="26">
        <v>1616.14</v>
      </c>
      <c r="F493" s="24" t="s">
        <v>8218</v>
      </c>
      <c r="G493" s="24" t="s">
        <v>8223</v>
      </c>
      <c r="H493" s="24" t="s">
        <v>8245</v>
      </c>
      <c r="I493" s="24">
        <v>1453179540</v>
      </c>
      <c r="J493" s="24">
        <v>1452030730</v>
      </c>
      <c r="K493" s="24" t="b">
        <v>0</v>
      </c>
      <c r="L493" s="24">
        <v>18</v>
      </c>
      <c r="M493" s="24" t="b">
        <v>1</v>
      </c>
      <c r="N493" s="24" t="s">
        <v>8269</v>
      </c>
      <c r="O493" s="24">
        <v>135</v>
      </c>
      <c r="P493" s="24">
        <v>89.79</v>
      </c>
      <c r="Q493" s="27" t="s">
        <v>8315</v>
      </c>
      <c r="R493" s="24" t="s">
        <v>8316</v>
      </c>
      <c r="S493" s="28">
        <v>42374.911226851851</v>
      </c>
      <c r="T493" s="28">
        <v>42388.207638888889</v>
      </c>
    </row>
    <row r="494" spans="1:20" ht="30">
      <c r="A494" s="24">
        <v>3440</v>
      </c>
      <c r="B494" s="25" t="s">
        <v>3439</v>
      </c>
      <c r="C494" s="25" t="s">
        <v>7550</v>
      </c>
      <c r="D494" s="26">
        <v>5000</v>
      </c>
      <c r="E494" s="26">
        <v>5260.92</v>
      </c>
      <c r="F494" s="24" t="s">
        <v>8218</v>
      </c>
      <c r="G494" s="24" t="s">
        <v>8223</v>
      </c>
      <c r="H494" s="24" t="s">
        <v>8245</v>
      </c>
      <c r="I494" s="24">
        <v>1405095300</v>
      </c>
      <c r="J494" s="24">
        <v>1403146628</v>
      </c>
      <c r="K494" s="24" t="b">
        <v>0</v>
      </c>
      <c r="L494" s="24">
        <v>82</v>
      </c>
      <c r="M494" s="24" t="b">
        <v>1</v>
      </c>
      <c r="N494" s="24" t="s">
        <v>8269</v>
      </c>
      <c r="O494" s="24">
        <v>105</v>
      </c>
      <c r="P494" s="24">
        <v>64.16</v>
      </c>
      <c r="Q494" s="27" t="s">
        <v>8315</v>
      </c>
      <c r="R494" s="24" t="s">
        <v>8316</v>
      </c>
      <c r="S494" s="28">
        <v>41809.12300925926</v>
      </c>
      <c r="T494" s="28">
        <v>41831.677083333336</v>
      </c>
    </row>
    <row r="495" spans="1:20" ht="30">
      <c r="A495" s="24">
        <v>3441</v>
      </c>
      <c r="B495" s="25" t="s">
        <v>3440</v>
      </c>
      <c r="C495" s="25" t="s">
        <v>7551</v>
      </c>
      <c r="D495" s="26">
        <v>2500</v>
      </c>
      <c r="E495" s="26">
        <v>2565</v>
      </c>
      <c r="F495" s="24" t="s">
        <v>8218</v>
      </c>
      <c r="G495" s="24" t="s">
        <v>8223</v>
      </c>
      <c r="H495" s="24" t="s">
        <v>8245</v>
      </c>
      <c r="I495" s="24">
        <v>1447445820</v>
      </c>
      <c r="J495" s="24">
        <v>1445077121</v>
      </c>
      <c r="K495" s="24" t="b">
        <v>0</v>
      </c>
      <c r="L495" s="24">
        <v>43</v>
      </c>
      <c r="M495" s="24" t="b">
        <v>1</v>
      </c>
      <c r="N495" s="24" t="s">
        <v>8269</v>
      </c>
      <c r="O495" s="24">
        <v>103</v>
      </c>
      <c r="P495" s="24">
        <v>59.65</v>
      </c>
      <c r="Q495" s="27" t="s">
        <v>8315</v>
      </c>
      <c r="R495" s="24" t="s">
        <v>8316</v>
      </c>
      <c r="S495" s="28">
        <v>42294.429641203707</v>
      </c>
      <c r="T495" s="28">
        <v>42321.845138888893</v>
      </c>
    </row>
    <row r="496" spans="1:20" ht="45">
      <c r="A496" s="24">
        <v>3442</v>
      </c>
      <c r="B496" s="25" t="s">
        <v>3441</v>
      </c>
      <c r="C496" s="25" t="s">
        <v>7552</v>
      </c>
      <c r="D496" s="26">
        <v>250</v>
      </c>
      <c r="E496" s="26">
        <v>250</v>
      </c>
      <c r="F496" s="24" t="s">
        <v>8218</v>
      </c>
      <c r="G496" s="24" t="s">
        <v>8223</v>
      </c>
      <c r="H496" s="24" t="s">
        <v>8245</v>
      </c>
      <c r="I496" s="24">
        <v>1433016672</v>
      </c>
      <c r="J496" s="24">
        <v>1430424672</v>
      </c>
      <c r="K496" s="24" t="b">
        <v>0</v>
      </c>
      <c r="L496" s="24">
        <v>8</v>
      </c>
      <c r="M496" s="24" t="b">
        <v>1</v>
      </c>
      <c r="N496" s="24" t="s">
        <v>8269</v>
      </c>
      <c r="O496" s="24">
        <v>100</v>
      </c>
      <c r="P496" s="24">
        <v>31.25</v>
      </c>
      <c r="Q496" s="27" t="s">
        <v>8315</v>
      </c>
      <c r="R496" s="24" t="s">
        <v>8316</v>
      </c>
      <c r="S496" s="28">
        <v>42124.841111111105</v>
      </c>
      <c r="T496" s="28">
        <v>42154.841111111105</v>
      </c>
    </row>
    <row r="497" spans="1:20" ht="30">
      <c r="A497" s="24">
        <v>3443</v>
      </c>
      <c r="B497" s="25" t="s">
        <v>3442</v>
      </c>
      <c r="C497" s="25" t="s">
        <v>7553</v>
      </c>
      <c r="D497" s="26">
        <v>1000</v>
      </c>
      <c r="E497" s="26">
        <v>1855</v>
      </c>
      <c r="F497" s="24" t="s">
        <v>8218</v>
      </c>
      <c r="G497" s="24" t="s">
        <v>8223</v>
      </c>
      <c r="H497" s="24" t="s">
        <v>8245</v>
      </c>
      <c r="I497" s="24">
        <v>1410266146</v>
      </c>
      <c r="J497" s="24">
        <v>1407674146</v>
      </c>
      <c r="K497" s="24" t="b">
        <v>0</v>
      </c>
      <c r="L497" s="24">
        <v>45</v>
      </c>
      <c r="M497" s="24" t="b">
        <v>1</v>
      </c>
      <c r="N497" s="24" t="s">
        <v>8269</v>
      </c>
      <c r="O497" s="24">
        <v>186</v>
      </c>
      <c r="P497" s="24">
        <v>41.22</v>
      </c>
      <c r="Q497" s="27" t="s">
        <v>8315</v>
      </c>
      <c r="R497" s="24" t="s">
        <v>8316</v>
      </c>
      <c r="S497" s="28">
        <v>41861.524837962963</v>
      </c>
      <c r="T497" s="28">
        <v>41891.524837962963</v>
      </c>
    </row>
    <row r="498" spans="1:20" ht="45">
      <c r="A498" s="24">
        <v>3444</v>
      </c>
      <c r="B498" s="25" t="s">
        <v>3443</v>
      </c>
      <c r="C498" s="25" t="s">
        <v>7554</v>
      </c>
      <c r="D498" s="26">
        <v>300</v>
      </c>
      <c r="E498" s="26">
        <v>867</v>
      </c>
      <c r="F498" s="24" t="s">
        <v>8218</v>
      </c>
      <c r="G498" s="24" t="s">
        <v>8225</v>
      </c>
      <c r="H498" s="24" t="s">
        <v>8247</v>
      </c>
      <c r="I498" s="24">
        <v>1465394340</v>
      </c>
      <c r="J498" s="24">
        <v>1464677986</v>
      </c>
      <c r="K498" s="24" t="b">
        <v>0</v>
      </c>
      <c r="L498" s="24">
        <v>20</v>
      </c>
      <c r="M498" s="24" t="b">
        <v>1</v>
      </c>
      <c r="N498" s="24" t="s">
        <v>8269</v>
      </c>
      <c r="O498" s="24">
        <v>289</v>
      </c>
      <c r="P498" s="24">
        <v>43.35</v>
      </c>
      <c r="Q498" s="27" t="s">
        <v>8315</v>
      </c>
      <c r="R498" s="24" t="s">
        <v>8316</v>
      </c>
      <c r="S498" s="28">
        <v>42521.291504629626</v>
      </c>
      <c r="T498" s="28">
        <v>42529.582638888889</v>
      </c>
    </row>
    <row r="499" spans="1:20" ht="30">
      <c r="A499" s="24">
        <v>3445</v>
      </c>
      <c r="B499" s="25" t="s">
        <v>3444</v>
      </c>
      <c r="C499" s="25" t="s">
        <v>7555</v>
      </c>
      <c r="D499" s="26">
        <v>2000</v>
      </c>
      <c r="E499" s="26">
        <v>2000</v>
      </c>
      <c r="F499" s="24" t="s">
        <v>8218</v>
      </c>
      <c r="G499" s="24" t="s">
        <v>8224</v>
      </c>
      <c r="H499" s="24" t="s">
        <v>8246</v>
      </c>
      <c r="I499" s="24">
        <v>1445604236</v>
      </c>
      <c r="J499" s="24">
        <v>1443185036</v>
      </c>
      <c r="K499" s="24" t="b">
        <v>0</v>
      </c>
      <c r="L499" s="24">
        <v>31</v>
      </c>
      <c r="M499" s="24" t="b">
        <v>1</v>
      </c>
      <c r="N499" s="24" t="s">
        <v>8269</v>
      </c>
      <c r="O499" s="24">
        <v>100</v>
      </c>
      <c r="P499" s="24">
        <v>64.52</v>
      </c>
      <c r="Q499" s="27" t="s">
        <v>8315</v>
      </c>
      <c r="R499" s="24" t="s">
        <v>8316</v>
      </c>
      <c r="S499" s="28">
        <v>42272.530509259261</v>
      </c>
      <c r="T499" s="28">
        <v>42300.530509259261</v>
      </c>
    </row>
    <row r="500" spans="1:20" ht="45">
      <c r="A500" s="24">
        <v>3446</v>
      </c>
      <c r="B500" s="25" t="s">
        <v>3445</v>
      </c>
      <c r="C500" s="25" t="s">
        <v>7556</v>
      </c>
      <c r="D500" s="26">
        <v>1000</v>
      </c>
      <c r="E500" s="26">
        <v>1082</v>
      </c>
      <c r="F500" s="24" t="s">
        <v>8218</v>
      </c>
      <c r="G500" s="24" t="s">
        <v>8224</v>
      </c>
      <c r="H500" s="24" t="s">
        <v>8246</v>
      </c>
      <c r="I500" s="24">
        <v>1423138800</v>
      </c>
      <c r="J500" s="24">
        <v>1421092725</v>
      </c>
      <c r="K500" s="24" t="b">
        <v>0</v>
      </c>
      <c r="L500" s="24">
        <v>25</v>
      </c>
      <c r="M500" s="24" t="b">
        <v>1</v>
      </c>
      <c r="N500" s="24" t="s">
        <v>8269</v>
      </c>
      <c r="O500" s="24">
        <v>108</v>
      </c>
      <c r="P500" s="24">
        <v>43.28</v>
      </c>
      <c r="Q500" s="27" t="s">
        <v>8315</v>
      </c>
      <c r="R500" s="24" t="s">
        <v>8316</v>
      </c>
      <c r="S500" s="28">
        <v>42016.832465277781</v>
      </c>
      <c r="T500" s="28">
        <v>42040.513888888891</v>
      </c>
    </row>
    <row r="501" spans="1:20" ht="30">
      <c r="A501" s="24">
        <v>3447</v>
      </c>
      <c r="B501" s="25" t="s">
        <v>3446</v>
      </c>
      <c r="C501" s="25" t="s">
        <v>7557</v>
      </c>
      <c r="D501" s="26">
        <v>1000</v>
      </c>
      <c r="E501" s="26">
        <v>1078</v>
      </c>
      <c r="F501" s="24" t="s">
        <v>8218</v>
      </c>
      <c r="G501" s="24" t="s">
        <v>8223</v>
      </c>
      <c r="H501" s="24" t="s">
        <v>8245</v>
      </c>
      <c r="I501" s="24">
        <v>1458332412</v>
      </c>
      <c r="J501" s="24">
        <v>1454448012</v>
      </c>
      <c r="K501" s="24" t="b">
        <v>0</v>
      </c>
      <c r="L501" s="24">
        <v>14</v>
      </c>
      <c r="M501" s="24" t="b">
        <v>1</v>
      </c>
      <c r="N501" s="24" t="s">
        <v>8269</v>
      </c>
      <c r="O501" s="24">
        <v>108</v>
      </c>
      <c r="P501" s="24">
        <v>77</v>
      </c>
      <c r="Q501" s="27" t="s">
        <v>8315</v>
      </c>
      <c r="R501" s="24" t="s">
        <v>8316</v>
      </c>
      <c r="S501" s="28">
        <v>42402.889027777783</v>
      </c>
      <c r="T501" s="28">
        <v>42447.847361111111</v>
      </c>
    </row>
    <row r="502" spans="1:20" ht="30">
      <c r="A502" s="24">
        <v>3448</v>
      </c>
      <c r="B502" s="25" t="s">
        <v>3447</v>
      </c>
      <c r="C502" s="25" t="s">
        <v>7558</v>
      </c>
      <c r="D502" s="26">
        <v>2100</v>
      </c>
      <c r="E502" s="26">
        <v>2305</v>
      </c>
      <c r="F502" s="24" t="s">
        <v>8218</v>
      </c>
      <c r="G502" s="24" t="s">
        <v>8223</v>
      </c>
      <c r="H502" s="24" t="s">
        <v>8245</v>
      </c>
      <c r="I502" s="24">
        <v>1418784689</v>
      </c>
      <c r="J502" s="24">
        <v>1416192689</v>
      </c>
      <c r="K502" s="24" t="b">
        <v>0</v>
      </c>
      <c r="L502" s="24">
        <v>45</v>
      </c>
      <c r="M502" s="24" t="b">
        <v>1</v>
      </c>
      <c r="N502" s="24" t="s">
        <v>8269</v>
      </c>
      <c r="O502" s="24">
        <v>110</v>
      </c>
      <c r="P502" s="24">
        <v>51.22</v>
      </c>
      <c r="Q502" s="27" t="s">
        <v>8315</v>
      </c>
      <c r="R502" s="24" t="s">
        <v>8316</v>
      </c>
      <c r="S502" s="28">
        <v>41960.119085648148</v>
      </c>
      <c r="T502" s="28">
        <v>41990.119085648148</v>
      </c>
    </row>
    <row r="503" spans="1:20" ht="30">
      <c r="A503" s="24">
        <v>3449</v>
      </c>
      <c r="B503" s="25" t="s">
        <v>3448</v>
      </c>
      <c r="C503" s="25" t="s">
        <v>7559</v>
      </c>
      <c r="D503" s="26">
        <v>800</v>
      </c>
      <c r="E503" s="26">
        <v>1365</v>
      </c>
      <c r="F503" s="24" t="s">
        <v>8218</v>
      </c>
      <c r="G503" s="24" t="s">
        <v>8223</v>
      </c>
      <c r="H503" s="24" t="s">
        <v>8245</v>
      </c>
      <c r="I503" s="24">
        <v>1468036800</v>
      </c>
      <c r="J503" s="24">
        <v>1465607738</v>
      </c>
      <c r="K503" s="24" t="b">
        <v>0</v>
      </c>
      <c r="L503" s="24">
        <v>20</v>
      </c>
      <c r="M503" s="24" t="b">
        <v>1</v>
      </c>
      <c r="N503" s="24" t="s">
        <v>8269</v>
      </c>
      <c r="O503" s="24">
        <v>171</v>
      </c>
      <c r="P503" s="24">
        <v>68.25</v>
      </c>
      <c r="Q503" s="27" t="s">
        <v>8315</v>
      </c>
      <c r="R503" s="24" t="s">
        <v>8316</v>
      </c>
      <c r="S503" s="28">
        <v>42532.052523148144</v>
      </c>
      <c r="T503" s="28">
        <v>42560.166666666672</v>
      </c>
    </row>
    <row r="504" spans="1:20" ht="30">
      <c r="A504" s="24">
        <v>3450</v>
      </c>
      <c r="B504" s="25" t="s">
        <v>3449</v>
      </c>
      <c r="C504" s="25" t="s">
        <v>7560</v>
      </c>
      <c r="D504" s="26">
        <v>500</v>
      </c>
      <c r="E504" s="26">
        <v>760</v>
      </c>
      <c r="F504" s="24" t="s">
        <v>8218</v>
      </c>
      <c r="G504" s="24" t="s">
        <v>8224</v>
      </c>
      <c r="H504" s="24" t="s">
        <v>8246</v>
      </c>
      <c r="I504" s="24">
        <v>1427990071</v>
      </c>
      <c r="J504" s="24">
        <v>1422809671</v>
      </c>
      <c r="K504" s="24" t="b">
        <v>0</v>
      </c>
      <c r="L504" s="24">
        <v>39</v>
      </c>
      <c r="M504" s="24" t="b">
        <v>1</v>
      </c>
      <c r="N504" s="24" t="s">
        <v>8269</v>
      </c>
      <c r="O504" s="24">
        <v>152</v>
      </c>
      <c r="P504" s="24">
        <v>19.489999999999998</v>
      </c>
      <c r="Q504" s="27" t="s">
        <v>8315</v>
      </c>
      <c r="R504" s="24" t="s">
        <v>8316</v>
      </c>
      <c r="S504" s="28">
        <v>42036.704525462963</v>
      </c>
      <c r="T504" s="28">
        <v>42096.662858796291</v>
      </c>
    </row>
    <row r="505" spans="1:20" ht="30">
      <c r="A505" s="24">
        <v>3451</v>
      </c>
      <c r="B505" s="25" t="s">
        <v>3450</v>
      </c>
      <c r="C505" s="25" t="s">
        <v>7561</v>
      </c>
      <c r="D505" s="26">
        <v>650</v>
      </c>
      <c r="E505" s="26">
        <v>658</v>
      </c>
      <c r="F505" s="24" t="s">
        <v>8218</v>
      </c>
      <c r="G505" s="24" t="s">
        <v>8223</v>
      </c>
      <c r="H505" s="24" t="s">
        <v>8245</v>
      </c>
      <c r="I505" s="24">
        <v>1429636927</v>
      </c>
      <c r="J505" s="24">
        <v>1427304127</v>
      </c>
      <c r="K505" s="24" t="b">
        <v>0</v>
      </c>
      <c r="L505" s="24">
        <v>16</v>
      </c>
      <c r="M505" s="24" t="b">
        <v>1</v>
      </c>
      <c r="N505" s="24" t="s">
        <v>8269</v>
      </c>
      <c r="O505" s="24">
        <v>101</v>
      </c>
      <c r="P505" s="24">
        <v>41.13</v>
      </c>
      <c r="Q505" s="27" t="s">
        <v>8315</v>
      </c>
      <c r="R505" s="24" t="s">
        <v>8316</v>
      </c>
      <c r="S505" s="28">
        <v>42088.723692129628</v>
      </c>
      <c r="T505" s="28">
        <v>42115.723692129628</v>
      </c>
    </row>
    <row r="506" spans="1:20" ht="30">
      <c r="A506" s="24">
        <v>3452</v>
      </c>
      <c r="B506" s="25" t="s">
        <v>3451</v>
      </c>
      <c r="C506" s="25" t="s">
        <v>7562</v>
      </c>
      <c r="D506" s="26">
        <v>1000</v>
      </c>
      <c r="E506" s="26">
        <v>1532</v>
      </c>
      <c r="F506" s="24" t="s">
        <v>8218</v>
      </c>
      <c r="G506" s="24" t="s">
        <v>8223</v>
      </c>
      <c r="H506" s="24" t="s">
        <v>8245</v>
      </c>
      <c r="I506" s="24">
        <v>1406087940</v>
      </c>
      <c r="J506" s="24">
        <v>1404141626</v>
      </c>
      <c r="K506" s="24" t="b">
        <v>0</v>
      </c>
      <c r="L506" s="24">
        <v>37</v>
      </c>
      <c r="M506" s="24" t="b">
        <v>1</v>
      </c>
      <c r="N506" s="24" t="s">
        <v>8269</v>
      </c>
      <c r="O506" s="24">
        <v>153</v>
      </c>
      <c r="P506" s="24">
        <v>41.41</v>
      </c>
      <c r="Q506" s="27" t="s">
        <v>8315</v>
      </c>
      <c r="R506" s="24" t="s">
        <v>8316</v>
      </c>
      <c r="S506" s="28">
        <v>41820.639189814814</v>
      </c>
      <c r="T506" s="28">
        <v>41843.165972222225</v>
      </c>
    </row>
    <row r="507" spans="1:20" ht="30">
      <c r="A507" s="24">
        <v>3453</v>
      </c>
      <c r="B507" s="25" t="s">
        <v>3452</v>
      </c>
      <c r="C507" s="25" t="s">
        <v>7563</v>
      </c>
      <c r="D507" s="26">
        <v>300</v>
      </c>
      <c r="E507" s="26">
        <v>385</v>
      </c>
      <c r="F507" s="24" t="s">
        <v>8218</v>
      </c>
      <c r="G507" s="24" t="s">
        <v>8224</v>
      </c>
      <c r="H507" s="24" t="s">
        <v>8246</v>
      </c>
      <c r="I507" s="24">
        <v>1471130956</v>
      </c>
      <c r="J507" s="24">
        <v>1465946956</v>
      </c>
      <c r="K507" s="24" t="b">
        <v>0</v>
      </c>
      <c r="L507" s="24">
        <v>14</v>
      </c>
      <c r="M507" s="24" t="b">
        <v>1</v>
      </c>
      <c r="N507" s="24" t="s">
        <v>8269</v>
      </c>
      <c r="O507" s="24">
        <v>128</v>
      </c>
      <c r="P507" s="24">
        <v>27.5</v>
      </c>
      <c r="Q507" s="27" t="s">
        <v>8315</v>
      </c>
      <c r="R507" s="24" t="s">
        <v>8316</v>
      </c>
      <c r="S507" s="28">
        <v>42535.97865740741</v>
      </c>
      <c r="T507" s="28">
        <v>42595.97865740741</v>
      </c>
    </row>
    <row r="508" spans="1:20" ht="45">
      <c r="A508" s="24">
        <v>3454</v>
      </c>
      <c r="B508" s="25" t="s">
        <v>3453</v>
      </c>
      <c r="C508" s="25" t="s">
        <v>7564</v>
      </c>
      <c r="D508" s="26">
        <v>700</v>
      </c>
      <c r="E508" s="26">
        <v>705</v>
      </c>
      <c r="F508" s="24" t="s">
        <v>8218</v>
      </c>
      <c r="G508" s="24" t="s">
        <v>8224</v>
      </c>
      <c r="H508" s="24" t="s">
        <v>8246</v>
      </c>
      <c r="I508" s="24">
        <v>1406825159</v>
      </c>
      <c r="J508" s="24">
        <v>1404233159</v>
      </c>
      <c r="K508" s="24" t="b">
        <v>0</v>
      </c>
      <c r="L508" s="24">
        <v>21</v>
      </c>
      <c r="M508" s="24" t="b">
        <v>1</v>
      </c>
      <c r="N508" s="24" t="s">
        <v>8269</v>
      </c>
      <c r="O508" s="24">
        <v>101</v>
      </c>
      <c r="P508" s="24">
        <v>33.57</v>
      </c>
      <c r="Q508" s="27" t="s">
        <v>8315</v>
      </c>
      <c r="R508" s="24" t="s">
        <v>8316</v>
      </c>
      <c r="S508" s="28">
        <v>41821.698599537034</v>
      </c>
      <c r="T508" s="28">
        <v>41851.698599537034</v>
      </c>
    </row>
    <row r="509" spans="1:20" ht="45">
      <c r="A509" s="24">
        <v>3455</v>
      </c>
      <c r="B509" s="25" t="s">
        <v>3454</v>
      </c>
      <c r="C509" s="25" t="s">
        <v>7565</v>
      </c>
      <c r="D509" s="26">
        <v>10000</v>
      </c>
      <c r="E509" s="26">
        <v>10065</v>
      </c>
      <c r="F509" s="24" t="s">
        <v>8218</v>
      </c>
      <c r="G509" s="24" t="s">
        <v>8223</v>
      </c>
      <c r="H509" s="24" t="s">
        <v>8245</v>
      </c>
      <c r="I509" s="24">
        <v>1476381627</v>
      </c>
      <c r="J509" s="24">
        <v>1473789627</v>
      </c>
      <c r="K509" s="24" t="b">
        <v>0</v>
      </c>
      <c r="L509" s="24">
        <v>69</v>
      </c>
      <c r="M509" s="24" t="b">
        <v>1</v>
      </c>
      <c r="N509" s="24" t="s">
        <v>8269</v>
      </c>
      <c r="O509" s="24">
        <v>101</v>
      </c>
      <c r="P509" s="24">
        <v>145.87</v>
      </c>
      <c r="Q509" s="27" t="s">
        <v>8315</v>
      </c>
      <c r="R509" s="24" t="s">
        <v>8316</v>
      </c>
      <c r="S509" s="28">
        <v>42626.7503125</v>
      </c>
      <c r="T509" s="28">
        <v>42656.7503125</v>
      </c>
    </row>
    <row r="510" spans="1:20" ht="45">
      <c r="A510" s="24">
        <v>3456</v>
      </c>
      <c r="B510" s="25" t="s">
        <v>3455</v>
      </c>
      <c r="C510" s="25" t="s">
        <v>7566</v>
      </c>
      <c r="D510" s="26">
        <v>3000</v>
      </c>
      <c r="E510" s="26">
        <v>5739</v>
      </c>
      <c r="F510" s="24" t="s">
        <v>8218</v>
      </c>
      <c r="G510" s="24" t="s">
        <v>8223</v>
      </c>
      <c r="H510" s="24" t="s">
        <v>8245</v>
      </c>
      <c r="I510" s="24">
        <v>1406876340</v>
      </c>
      <c r="J510" s="24">
        <v>1404190567</v>
      </c>
      <c r="K510" s="24" t="b">
        <v>0</v>
      </c>
      <c r="L510" s="24">
        <v>16</v>
      </c>
      <c r="M510" s="24" t="b">
        <v>1</v>
      </c>
      <c r="N510" s="24" t="s">
        <v>8269</v>
      </c>
      <c r="O510" s="24">
        <v>191</v>
      </c>
      <c r="P510" s="24">
        <v>358.69</v>
      </c>
      <c r="Q510" s="27" t="s">
        <v>8315</v>
      </c>
      <c r="R510" s="24" t="s">
        <v>8316</v>
      </c>
      <c r="S510" s="28">
        <v>41821.205636574072</v>
      </c>
      <c r="T510" s="28">
        <v>41852.290972222225</v>
      </c>
    </row>
    <row r="511" spans="1:20" ht="30">
      <c r="A511" s="24">
        <v>3457</v>
      </c>
      <c r="B511" s="25" t="s">
        <v>3456</v>
      </c>
      <c r="C511" s="25" t="s">
        <v>7567</v>
      </c>
      <c r="D511" s="26">
        <v>2000</v>
      </c>
      <c r="E511" s="26">
        <v>2804</v>
      </c>
      <c r="F511" s="24" t="s">
        <v>8218</v>
      </c>
      <c r="G511" s="24" t="s">
        <v>8223</v>
      </c>
      <c r="H511" s="24" t="s">
        <v>8245</v>
      </c>
      <c r="I511" s="24">
        <v>1423720740</v>
      </c>
      <c r="J511" s="24">
        <v>1421081857</v>
      </c>
      <c r="K511" s="24" t="b">
        <v>0</v>
      </c>
      <c r="L511" s="24">
        <v>55</v>
      </c>
      <c r="M511" s="24" t="b">
        <v>1</v>
      </c>
      <c r="N511" s="24" t="s">
        <v>8269</v>
      </c>
      <c r="O511" s="24">
        <v>140</v>
      </c>
      <c r="P511" s="24">
        <v>50.98</v>
      </c>
      <c r="Q511" s="27" t="s">
        <v>8315</v>
      </c>
      <c r="R511" s="24" t="s">
        <v>8316</v>
      </c>
      <c r="S511" s="28">
        <v>42016.706678240742</v>
      </c>
      <c r="T511" s="28">
        <v>42047.249305555553</v>
      </c>
    </row>
    <row r="512" spans="1:20" ht="30">
      <c r="A512" s="24">
        <v>3458</v>
      </c>
      <c r="B512" s="25" t="s">
        <v>3457</v>
      </c>
      <c r="C512" s="25" t="s">
        <v>7568</v>
      </c>
      <c r="D512" s="26">
        <v>978</v>
      </c>
      <c r="E512" s="26">
        <v>1216</v>
      </c>
      <c r="F512" s="24" t="s">
        <v>8218</v>
      </c>
      <c r="G512" s="24" t="s">
        <v>8223</v>
      </c>
      <c r="H512" s="24" t="s">
        <v>8245</v>
      </c>
      <c r="I512" s="24">
        <v>1422937620</v>
      </c>
      <c r="J512" s="24">
        <v>1420606303</v>
      </c>
      <c r="K512" s="24" t="b">
        <v>0</v>
      </c>
      <c r="L512" s="24">
        <v>27</v>
      </c>
      <c r="M512" s="24" t="b">
        <v>1</v>
      </c>
      <c r="N512" s="24" t="s">
        <v>8269</v>
      </c>
      <c r="O512" s="24">
        <v>124</v>
      </c>
      <c r="P512" s="24">
        <v>45.04</v>
      </c>
      <c r="Q512" s="27" t="s">
        <v>8315</v>
      </c>
      <c r="R512" s="24" t="s">
        <v>8316</v>
      </c>
      <c r="S512" s="28">
        <v>42011.202581018515</v>
      </c>
      <c r="T512" s="28">
        <v>42038.185416666667</v>
      </c>
    </row>
    <row r="513" spans="1:20" ht="45">
      <c r="A513" s="24">
        <v>3459</v>
      </c>
      <c r="B513" s="25" t="s">
        <v>3458</v>
      </c>
      <c r="C513" s="25" t="s">
        <v>7569</v>
      </c>
      <c r="D513" s="26">
        <v>500</v>
      </c>
      <c r="E513" s="26">
        <v>631</v>
      </c>
      <c r="F513" s="24" t="s">
        <v>8218</v>
      </c>
      <c r="G513" s="24" t="s">
        <v>8224</v>
      </c>
      <c r="H513" s="24" t="s">
        <v>8246</v>
      </c>
      <c r="I513" s="24">
        <v>1463743860</v>
      </c>
      <c r="J513" s="24">
        <v>1461151860</v>
      </c>
      <c r="K513" s="24" t="b">
        <v>0</v>
      </c>
      <c r="L513" s="24">
        <v>36</v>
      </c>
      <c r="M513" s="24" t="b">
        <v>1</v>
      </c>
      <c r="N513" s="24" t="s">
        <v>8269</v>
      </c>
      <c r="O513" s="24">
        <v>126</v>
      </c>
      <c r="P513" s="24">
        <v>17.53</v>
      </c>
      <c r="Q513" s="27" t="s">
        <v>8315</v>
      </c>
      <c r="R513" s="24" t="s">
        <v>8316</v>
      </c>
      <c r="S513" s="28">
        <v>42480.479861111111</v>
      </c>
      <c r="T513" s="28">
        <v>42510.479861111111</v>
      </c>
    </row>
    <row r="514" spans="1:20" ht="30">
      <c r="A514" s="24">
        <v>3460</v>
      </c>
      <c r="B514" s="25" t="s">
        <v>3459</v>
      </c>
      <c r="C514" s="25" t="s">
        <v>7570</v>
      </c>
      <c r="D514" s="26">
        <v>500</v>
      </c>
      <c r="E514" s="26">
        <v>950</v>
      </c>
      <c r="F514" s="24" t="s">
        <v>8218</v>
      </c>
      <c r="G514" s="24" t="s">
        <v>8224</v>
      </c>
      <c r="H514" s="24" t="s">
        <v>8246</v>
      </c>
      <c r="I514" s="24">
        <v>1408106352</v>
      </c>
      <c r="J514" s="24">
        <v>1406896752</v>
      </c>
      <c r="K514" s="24" t="b">
        <v>0</v>
      </c>
      <c r="L514" s="24">
        <v>19</v>
      </c>
      <c r="M514" s="24" t="b">
        <v>1</v>
      </c>
      <c r="N514" s="24" t="s">
        <v>8269</v>
      </c>
      <c r="O514" s="24">
        <v>190</v>
      </c>
      <c r="P514" s="24">
        <v>50</v>
      </c>
      <c r="Q514" s="27" t="s">
        <v>8315</v>
      </c>
      <c r="R514" s="24" t="s">
        <v>8316</v>
      </c>
      <c r="S514" s="28">
        <v>41852.527222222219</v>
      </c>
      <c r="T514" s="28">
        <v>41866.527222222219</v>
      </c>
    </row>
    <row r="515" spans="1:20" ht="45">
      <c r="A515" s="24">
        <v>3461</v>
      </c>
      <c r="B515" s="25" t="s">
        <v>3460</v>
      </c>
      <c r="C515" s="25" t="s">
        <v>7571</v>
      </c>
      <c r="D515" s="26">
        <v>500</v>
      </c>
      <c r="E515" s="26">
        <v>695</v>
      </c>
      <c r="F515" s="24" t="s">
        <v>8218</v>
      </c>
      <c r="G515" s="24" t="s">
        <v>8223</v>
      </c>
      <c r="H515" s="24" t="s">
        <v>8245</v>
      </c>
      <c r="I515" s="24">
        <v>1477710000</v>
      </c>
      <c r="J515" s="24">
        <v>1475248279</v>
      </c>
      <c r="K515" s="24" t="b">
        <v>0</v>
      </c>
      <c r="L515" s="24">
        <v>12</v>
      </c>
      <c r="M515" s="24" t="b">
        <v>1</v>
      </c>
      <c r="N515" s="24" t="s">
        <v>8269</v>
      </c>
      <c r="O515" s="24">
        <v>139</v>
      </c>
      <c r="P515" s="24">
        <v>57.92</v>
      </c>
      <c r="Q515" s="27" t="s">
        <v>8315</v>
      </c>
      <c r="R515" s="24" t="s">
        <v>8316</v>
      </c>
      <c r="S515" s="28">
        <v>42643.632858796293</v>
      </c>
      <c r="T515" s="28">
        <v>42672.125</v>
      </c>
    </row>
    <row r="516" spans="1:20" ht="30">
      <c r="A516" s="24">
        <v>3462</v>
      </c>
      <c r="B516" s="25" t="s">
        <v>3461</v>
      </c>
      <c r="C516" s="25" t="s">
        <v>7572</v>
      </c>
      <c r="D516" s="26">
        <v>250</v>
      </c>
      <c r="E516" s="26">
        <v>505</v>
      </c>
      <c r="F516" s="24" t="s">
        <v>8218</v>
      </c>
      <c r="G516" s="24" t="s">
        <v>8223</v>
      </c>
      <c r="H516" s="24" t="s">
        <v>8245</v>
      </c>
      <c r="I516" s="24">
        <v>1436551200</v>
      </c>
      <c r="J516" s="24">
        <v>1435181628</v>
      </c>
      <c r="K516" s="24" t="b">
        <v>0</v>
      </c>
      <c r="L516" s="24">
        <v>17</v>
      </c>
      <c r="M516" s="24" t="b">
        <v>1</v>
      </c>
      <c r="N516" s="24" t="s">
        <v>8269</v>
      </c>
      <c r="O516" s="24">
        <v>202</v>
      </c>
      <c r="P516" s="24">
        <v>29.71</v>
      </c>
      <c r="Q516" s="27" t="s">
        <v>8315</v>
      </c>
      <c r="R516" s="24" t="s">
        <v>8316</v>
      </c>
      <c r="S516" s="28">
        <v>42179.898472222223</v>
      </c>
      <c r="T516" s="28">
        <v>42195.75</v>
      </c>
    </row>
    <row r="517" spans="1:20" ht="30">
      <c r="A517" s="24">
        <v>3463</v>
      </c>
      <c r="B517" s="25" t="s">
        <v>3462</v>
      </c>
      <c r="C517" s="25" t="s">
        <v>7573</v>
      </c>
      <c r="D517" s="26">
        <v>10000</v>
      </c>
      <c r="E517" s="26">
        <v>10338</v>
      </c>
      <c r="F517" s="24" t="s">
        <v>8218</v>
      </c>
      <c r="G517" s="24" t="s">
        <v>8228</v>
      </c>
      <c r="H517" s="24" t="s">
        <v>8250</v>
      </c>
      <c r="I517" s="24">
        <v>1476158340</v>
      </c>
      <c r="J517" s="24">
        <v>1472594585</v>
      </c>
      <c r="K517" s="24" t="b">
        <v>0</v>
      </c>
      <c r="L517" s="24">
        <v>114</v>
      </c>
      <c r="M517" s="24" t="b">
        <v>1</v>
      </c>
      <c r="N517" s="24" t="s">
        <v>8269</v>
      </c>
      <c r="O517" s="24">
        <v>103</v>
      </c>
      <c r="P517" s="24">
        <v>90.68</v>
      </c>
      <c r="Q517" s="27" t="s">
        <v>8315</v>
      </c>
      <c r="R517" s="24" t="s">
        <v>8316</v>
      </c>
      <c r="S517" s="28">
        <v>42612.918807870374</v>
      </c>
      <c r="T517" s="28">
        <v>42654.165972222225</v>
      </c>
    </row>
    <row r="518" spans="1:20" ht="45">
      <c r="A518" s="24">
        <v>3464</v>
      </c>
      <c r="B518" s="25" t="s">
        <v>3463</v>
      </c>
      <c r="C518" s="25" t="s">
        <v>7574</v>
      </c>
      <c r="D518" s="26">
        <v>5000</v>
      </c>
      <c r="E518" s="26">
        <v>5116.18</v>
      </c>
      <c r="F518" s="24" t="s">
        <v>8218</v>
      </c>
      <c r="G518" s="24" t="s">
        <v>8223</v>
      </c>
      <c r="H518" s="24" t="s">
        <v>8245</v>
      </c>
      <c r="I518" s="24">
        <v>1471921637</v>
      </c>
      <c r="J518" s="24">
        <v>1469329637</v>
      </c>
      <c r="K518" s="24" t="b">
        <v>0</v>
      </c>
      <c r="L518" s="24">
        <v>93</v>
      </c>
      <c r="M518" s="24" t="b">
        <v>1</v>
      </c>
      <c r="N518" s="24" t="s">
        <v>8269</v>
      </c>
      <c r="O518" s="24">
        <v>102</v>
      </c>
      <c r="P518" s="24">
        <v>55.01</v>
      </c>
      <c r="Q518" s="27" t="s">
        <v>8315</v>
      </c>
      <c r="R518" s="24" t="s">
        <v>8316</v>
      </c>
      <c r="S518" s="28">
        <v>42575.130057870367</v>
      </c>
      <c r="T518" s="28">
        <v>42605.130057870367</v>
      </c>
    </row>
    <row r="519" spans="1:20" ht="45">
      <c r="A519" s="24">
        <v>3465</v>
      </c>
      <c r="B519" s="25" t="s">
        <v>3464</v>
      </c>
      <c r="C519" s="25" t="s">
        <v>7575</v>
      </c>
      <c r="D519" s="26">
        <v>2000</v>
      </c>
      <c r="E519" s="26">
        <v>2060</v>
      </c>
      <c r="F519" s="24" t="s">
        <v>8218</v>
      </c>
      <c r="G519" s="24" t="s">
        <v>8224</v>
      </c>
      <c r="H519" s="24" t="s">
        <v>8246</v>
      </c>
      <c r="I519" s="24">
        <v>1439136000</v>
      </c>
      <c r="J519" s="24">
        <v>1436972472</v>
      </c>
      <c r="K519" s="24" t="b">
        <v>0</v>
      </c>
      <c r="L519" s="24">
        <v>36</v>
      </c>
      <c r="M519" s="24" t="b">
        <v>1</v>
      </c>
      <c r="N519" s="24" t="s">
        <v>8269</v>
      </c>
      <c r="O519" s="24">
        <v>103</v>
      </c>
      <c r="P519" s="24">
        <v>57.22</v>
      </c>
      <c r="Q519" s="27" t="s">
        <v>8315</v>
      </c>
      <c r="R519" s="24" t="s">
        <v>8316</v>
      </c>
      <c r="S519" s="28">
        <v>42200.625833333332</v>
      </c>
      <c r="T519" s="28">
        <v>42225.666666666672</v>
      </c>
    </row>
    <row r="520" spans="1:20" ht="30">
      <c r="A520" s="24">
        <v>3466</v>
      </c>
      <c r="B520" s="25" t="s">
        <v>3465</v>
      </c>
      <c r="C520" s="25" t="s">
        <v>7576</v>
      </c>
      <c r="D520" s="26">
        <v>3500</v>
      </c>
      <c r="E520" s="26">
        <v>4450</v>
      </c>
      <c r="F520" s="24" t="s">
        <v>8218</v>
      </c>
      <c r="G520" s="24" t="s">
        <v>8223</v>
      </c>
      <c r="H520" s="24" t="s">
        <v>8245</v>
      </c>
      <c r="I520" s="24">
        <v>1461108450</v>
      </c>
      <c r="J520" s="24">
        <v>1455928050</v>
      </c>
      <c r="K520" s="24" t="b">
        <v>0</v>
      </c>
      <c r="L520" s="24">
        <v>61</v>
      </c>
      <c r="M520" s="24" t="b">
        <v>1</v>
      </c>
      <c r="N520" s="24" t="s">
        <v>8269</v>
      </c>
      <c r="O520" s="24">
        <v>127</v>
      </c>
      <c r="P520" s="24">
        <v>72.95</v>
      </c>
      <c r="Q520" s="27" t="s">
        <v>8315</v>
      </c>
      <c r="R520" s="24" t="s">
        <v>8316</v>
      </c>
      <c r="S520" s="28">
        <v>42420.019097222219</v>
      </c>
      <c r="T520" s="28">
        <v>42479.977430555555</v>
      </c>
    </row>
    <row r="521" spans="1:20">
      <c r="A521" s="24">
        <v>3467</v>
      </c>
      <c r="B521" s="25" t="s">
        <v>3466</v>
      </c>
      <c r="C521" s="25" t="s">
        <v>7577</v>
      </c>
      <c r="D521" s="26">
        <v>3000</v>
      </c>
      <c r="E521" s="26">
        <v>3030</v>
      </c>
      <c r="F521" s="24" t="s">
        <v>8218</v>
      </c>
      <c r="G521" s="24" t="s">
        <v>8223</v>
      </c>
      <c r="H521" s="24" t="s">
        <v>8245</v>
      </c>
      <c r="I521" s="24">
        <v>1426864032</v>
      </c>
      <c r="J521" s="24">
        <v>1424275632</v>
      </c>
      <c r="K521" s="24" t="b">
        <v>0</v>
      </c>
      <c r="L521" s="24">
        <v>47</v>
      </c>
      <c r="M521" s="24" t="b">
        <v>1</v>
      </c>
      <c r="N521" s="24" t="s">
        <v>8269</v>
      </c>
      <c r="O521" s="24">
        <v>101</v>
      </c>
      <c r="P521" s="24">
        <v>64.47</v>
      </c>
      <c r="Q521" s="27" t="s">
        <v>8315</v>
      </c>
      <c r="R521" s="24" t="s">
        <v>8316</v>
      </c>
      <c r="S521" s="28">
        <v>42053.671666666662</v>
      </c>
      <c r="T521" s="28">
        <v>42083.630000000005</v>
      </c>
    </row>
    <row r="522" spans="1:20" ht="30">
      <c r="A522" s="24">
        <v>3468</v>
      </c>
      <c r="B522" s="25" t="s">
        <v>3467</v>
      </c>
      <c r="C522" s="25" t="s">
        <v>7578</v>
      </c>
      <c r="D522" s="26">
        <v>10000</v>
      </c>
      <c r="E522" s="26">
        <v>12178</v>
      </c>
      <c r="F522" s="24" t="s">
        <v>8218</v>
      </c>
      <c r="G522" s="24" t="s">
        <v>8223</v>
      </c>
      <c r="H522" s="24" t="s">
        <v>8245</v>
      </c>
      <c r="I522" s="24">
        <v>1474426800</v>
      </c>
      <c r="J522" s="24">
        <v>1471976529</v>
      </c>
      <c r="K522" s="24" t="b">
        <v>0</v>
      </c>
      <c r="L522" s="24">
        <v>17</v>
      </c>
      <c r="M522" s="24" t="b">
        <v>1</v>
      </c>
      <c r="N522" s="24" t="s">
        <v>8269</v>
      </c>
      <c r="O522" s="24">
        <v>122</v>
      </c>
      <c r="P522" s="24">
        <v>716.35</v>
      </c>
      <c r="Q522" s="27" t="s">
        <v>8315</v>
      </c>
      <c r="R522" s="24" t="s">
        <v>8316</v>
      </c>
      <c r="S522" s="28">
        <v>42605.765381944439</v>
      </c>
      <c r="T522" s="28">
        <v>42634.125</v>
      </c>
    </row>
    <row r="523" spans="1:20" ht="45">
      <c r="A523" s="24">
        <v>3469</v>
      </c>
      <c r="B523" s="25" t="s">
        <v>3468</v>
      </c>
      <c r="C523" s="25" t="s">
        <v>7579</v>
      </c>
      <c r="D523" s="26">
        <v>2800</v>
      </c>
      <c r="E523" s="26">
        <v>3175</v>
      </c>
      <c r="F523" s="24" t="s">
        <v>8218</v>
      </c>
      <c r="G523" s="24" t="s">
        <v>8223</v>
      </c>
      <c r="H523" s="24" t="s">
        <v>8245</v>
      </c>
      <c r="I523" s="24">
        <v>1461857045</v>
      </c>
      <c r="J523" s="24">
        <v>1459265045</v>
      </c>
      <c r="K523" s="24" t="b">
        <v>0</v>
      </c>
      <c r="L523" s="24">
        <v>63</v>
      </c>
      <c r="M523" s="24" t="b">
        <v>1</v>
      </c>
      <c r="N523" s="24" t="s">
        <v>8269</v>
      </c>
      <c r="O523" s="24">
        <v>113</v>
      </c>
      <c r="P523" s="24">
        <v>50.4</v>
      </c>
      <c r="Q523" s="27" t="s">
        <v>8315</v>
      </c>
      <c r="R523" s="24" t="s">
        <v>8316</v>
      </c>
      <c r="S523" s="28">
        <v>42458.641724537039</v>
      </c>
      <c r="T523" s="28">
        <v>42488.641724537039</v>
      </c>
    </row>
    <row r="524" spans="1:20" ht="30">
      <c r="A524" s="24">
        <v>3470</v>
      </c>
      <c r="B524" s="25" t="s">
        <v>3469</v>
      </c>
      <c r="C524" s="25" t="s">
        <v>7580</v>
      </c>
      <c r="D524" s="26">
        <v>250</v>
      </c>
      <c r="E524" s="26">
        <v>375</v>
      </c>
      <c r="F524" s="24" t="s">
        <v>8218</v>
      </c>
      <c r="G524" s="24" t="s">
        <v>8223</v>
      </c>
      <c r="H524" s="24" t="s">
        <v>8245</v>
      </c>
      <c r="I524" s="24">
        <v>1468618680</v>
      </c>
      <c r="J524" s="24">
        <v>1465345902</v>
      </c>
      <c r="K524" s="24" t="b">
        <v>0</v>
      </c>
      <c r="L524" s="24">
        <v>9</v>
      </c>
      <c r="M524" s="24" t="b">
        <v>1</v>
      </c>
      <c r="N524" s="24" t="s">
        <v>8269</v>
      </c>
      <c r="O524" s="24">
        <v>150</v>
      </c>
      <c r="P524" s="24">
        <v>41.67</v>
      </c>
      <c r="Q524" s="27" t="s">
        <v>8315</v>
      </c>
      <c r="R524" s="24" t="s">
        <v>8316</v>
      </c>
      <c r="S524" s="28">
        <v>42529.022013888884</v>
      </c>
      <c r="T524" s="28">
        <v>42566.901388888888</v>
      </c>
    </row>
    <row r="525" spans="1:20" ht="45">
      <c r="A525" s="24">
        <v>3471</v>
      </c>
      <c r="B525" s="25" t="s">
        <v>3470</v>
      </c>
      <c r="C525" s="25" t="s">
        <v>7581</v>
      </c>
      <c r="D525" s="26">
        <v>500</v>
      </c>
      <c r="E525" s="26">
        <v>1073</v>
      </c>
      <c r="F525" s="24" t="s">
        <v>8218</v>
      </c>
      <c r="G525" s="24" t="s">
        <v>8224</v>
      </c>
      <c r="H525" s="24" t="s">
        <v>8246</v>
      </c>
      <c r="I525" s="24">
        <v>1409515200</v>
      </c>
      <c r="J525" s="24">
        <v>1405971690</v>
      </c>
      <c r="K525" s="24" t="b">
        <v>0</v>
      </c>
      <c r="L525" s="24">
        <v>30</v>
      </c>
      <c r="M525" s="24" t="b">
        <v>1</v>
      </c>
      <c r="N525" s="24" t="s">
        <v>8269</v>
      </c>
      <c r="O525" s="24">
        <v>215</v>
      </c>
      <c r="P525" s="24">
        <v>35.770000000000003</v>
      </c>
      <c r="Q525" s="27" t="s">
        <v>8315</v>
      </c>
      <c r="R525" s="24" t="s">
        <v>8316</v>
      </c>
      <c r="S525" s="28">
        <v>41841.820486111108</v>
      </c>
      <c r="T525" s="28">
        <v>41882.833333333336</v>
      </c>
    </row>
    <row r="526" spans="1:20" ht="30">
      <c r="A526" s="24">
        <v>3472</v>
      </c>
      <c r="B526" s="25" t="s">
        <v>3471</v>
      </c>
      <c r="C526" s="25" t="s">
        <v>7582</v>
      </c>
      <c r="D526" s="26">
        <v>2000</v>
      </c>
      <c r="E526" s="26">
        <v>2041</v>
      </c>
      <c r="F526" s="24" t="s">
        <v>8218</v>
      </c>
      <c r="G526" s="24" t="s">
        <v>8223</v>
      </c>
      <c r="H526" s="24" t="s">
        <v>8245</v>
      </c>
      <c r="I526" s="24">
        <v>1415253540</v>
      </c>
      <c r="J526" s="24">
        <v>1413432331</v>
      </c>
      <c r="K526" s="24" t="b">
        <v>0</v>
      </c>
      <c r="L526" s="24">
        <v>23</v>
      </c>
      <c r="M526" s="24" t="b">
        <v>1</v>
      </c>
      <c r="N526" s="24" t="s">
        <v>8269</v>
      </c>
      <c r="O526" s="24">
        <v>102</v>
      </c>
      <c r="P526" s="24">
        <v>88.74</v>
      </c>
      <c r="Q526" s="27" t="s">
        <v>8315</v>
      </c>
      <c r="R526" s="24" t="s">
        <v>8316</v>
      </c>
      <c r="S526" s="28">
        <v>41928.170497685183</v>
      </c>
      <c r="T526" s="28">
        <v>41949.249305555553</v>
      </c>
    </row>
    <row r="527" spans="1:20" ht="45">
      <c r="A527" s="24">
        <v>3473</v>
      </c>
      <c r="B527" s="25" t="s">
        <v>3472</v>
      </c>
      <c r="C527" s="25" t="s">
        <v>7583</v>
      </c>
      <c r="D527" s="26">
        <v>4900</v>
      </c>
      <c r="E527" s="26">
        <v>4900</v>
      </c>
      <c r="F527" s="24" t="s">
        <v>8218</v>
      </c>
      <c r="G527" s="24" t="s">
        <v>8223</v>
      </c>
      <c r="H527" s="24" t="s">
        <v>8245</v>
      </c>
      <c r="I527" s="24">
        <v>1426883220</v>
      </c>
      <c r="J527" s="24">
        <v>1425067296</v>
      </c>
      <c r="K527" s="24" t="b">
        <v>0</v>
      </c>
      <c r="L527" s="24">
        <v>33</v>
      </c>
      <c r="M527" s="24" t="b">
        <v>1</v>
      </c>
      <c r="N527" s="24" t="s">
        <v>8269</v>
      </c>
      <c r="O527" s="24">
        <v>100</v>
      </c>
      <c r="P527" s="24">
        <v>148.47999999999999</v>
      </c>
      <c r="Q527" s="27" t="s">
        <v>8315</v>
      </c>
      <c r="R527" s="24" t="s">
        <v>8316</v>
      </c>
      <c r="S527" s="28">
        <v>42062.834444444445</v>
      </c>
      <c r="T527" s="28">
        <v>42083.852083333331</v>
      </c>
    </row>
    <row r="528" spans="1:20" ht="45">
      <c r="A528" s="24">
        <v>3474</v>
      </c>
      <c r="B528" s="25" t="s">
        <v>3473</v>
      </c>
      <c r="C528" s="25" t="s">
        <v>7584</v>
      </c>
      <c r="D528" s="26">
        <v>2000</v>
      </c>
      <c r="E528" s="26">
        <v>2020</v>
      </c>
      <c r="F528" s="24" t="s">
        <v>8218</v>
      </c>
      <c r="G528" s="24" t="s">
        <v>8224</v>
      </c>
      <c r="H528" s="24" t="s">
        <v>8246</v>
      </c>
      <c r="I528" s="24">
        <v>1469016131</v>
      </c>
      <c r="J528" s="24">
        <v>1466424131</v>
      </c>
      <c r="K528" s="24" t="b">
        <v>0</v>
      </c>
      <c r="L528" s="24">
        <v>39</v>
      </c>
      <c r="M528" s="24" t="b">
        <v>1</v>
      </c>
      <c r="N528" s="24" t="s">
        <v>8269</v>
      </c>
      <c r="O528" s="24">
        <v>101</v>
      </c>
      <c r="P528" s="24">
        <v>51.79</v>
      </c>
      <c r="Q528" s="27" t="s">
        <v>8315</v>
      </c>
      <c r="R528" s="24" t="s">
        <v>8316</v>
      </c>
      <c r="S528" s="28">
        <v>42541.501516203702</v>
      </c>
      <c r="T528" s="28">
        <v>42571.501516203702</v>
      </c>
    </row>
    <row r="529" spans="1:20" ht="30">
      <c r="A529" s="24">
        <v>3475</v>
      </c>
      <c r="B529" s="25" t="s">
        <v>3474</v>
      </c>
      <c r="C529" s="25" t="s">
        <v>7585</v>
      </c>
      <c r="D529" s="26">
        <v>300</v>
      </c>
      <c r="E529" s="26">
        <v>340</v>
      </c>
      <c r="F529" s="24" t="s">
        <v>8218</v>
      </c>
      <c r="G529" s="24" t="s">
        <v>8224</v>
      </c>
      <c r="H529" s="24" t="s">
        <v>8246</v>
      </c>
      <c r="I529" s="24">
        <v>1414972800</v>
      </c>
      <c r="J529" s="24">
        <v>1412629704</v>
      </c>
      <c r="K529" s="24" t="b">
        <v>0</v>
      </c>
      <c r="L529" s="24">
        <v>17</v>
      </c>
      <c r="M529" s="24" t="b">
        <v>1</v>
      </c>
      <c r="N529" s="24" t="s">
        <v>8269</v>
      </c>
      <c r="O529" s="24">
        <v>113</v>
      </c>
      <c r="P529" s="24">
        <v>20</v>
      </c>
      <c r="Q529" s="27" t="s">
        <v>8315</v>
      </c>
      <c r="R529" s="24" t="s">
        <v>8316</v>
      </c>
      <c r="S529" s="28">
        <v>41918.880833333329</v>
      </c>
      <c r="T529" s="28">
        <v>41946</v>
      </c>
    </row>
    <row r="530" spans="1:20" ht="45">
      <c r="A530" s="24">
        <v>3476</v>
      </c>
      <c r="B530" s="25" t="s">
        <v>3475</v>
      </c>
      <c r="C530" s="25" t="s">
        <v>7586</v>
      </c>
      <c r="D530" s="26">
        <v>300</v>
      </c>
      <c r="E530" s="26">
        <v>312</v>
      </c>
      <c r="F530" s="24" t="s">
        <v>8218</v>
      </c>
      <c r="G530" s="24" t="s">
        <v>8223</v>
      </c>
      <c r="H530" s="24" t="s">
        <v>8245</v>
      </c>
      <c r="I530" s="24">
        <v>1414378800</v>
      </c>
      <c r="J530" s="24">
        <v>1412836990</v>
      </c>
      <c r="K530" s="24" t="b">
        <v>0</v>
      </c>
      <c r="L530" s="24">
        <v>6</v>
      </c>
      <c r="M530" s="24" t="b">
        <v>1</v>
      </c>
      <c r="N530" s="24" t="s">
        <v>8269</v>
      </c>
      <c r="O530" s="24">
        <v>104</v>
      </c>
      <c r="P530" s="24">
        <v>52</v>
      </c>
      <c r="Q530" s="27" t="s">
        <v>8315</v>
      </c>
      <c r="R530" s="24" t="s">
        <v>8316</v>
      </c>
      <c r="S530" s="28">
        <v>41921.279976851853</v>
      </c>
      <c r="T530" s="28">
        <v>41939.125</v>
      </c>
    </row>
    <row r="531" spans="1:20" ht="30">
      <c r="A531" s="24">
        <v>3477</v>
      </c>
      <c r="B531" s="25" t="s">
        <v>3476</v>
      </c>
      <c r="C531" s="25" t="s">
        <v>7587</v>
      </c>
      <c r="D531" s="26">
        <v>1800</v>
      </c>
      <c r="E531" s="26">
        <v>2076</v>
      </c>
      <c r="F531" s="24" t="s">
        <v>8218</v>
      </c>
      <c r="G531" s="24" t="s">
        <v>8223</v>
      </c>
      <c r="H531" s="24" t="s">
        <v>8245</v>
      </c>
      <c r="I531" s="24">
        <v>1431831600</v>
      </c>
      <c r="J531" s="24">
        <v>1430761243</v>
      </c>
      <c r="K531" s="24" t="b">
        <v>0</v>
      </c>
      <c r="L531" s="24">
        <v>39</v>
      </c>
      <c r="M531" s="24" t="b">
        <v>1</v>
      </c>
      <c r="N531" s="24" t="s">
        <v>8269</v>
      </c>
      <c r="O531" s="24">
        <v>115</v>
      </c>
      <c r="P531" s="24">
        <v>53.23</v>
      </c>
      <c r="Q531" s="27" t="s">
        <v>8315</v>
      </c>
      <c r="R531" s="24" t="s">
        <v>8316</v>
      </c>
      <c r="S531" s="28">
        <v>42128.736608796295</v>
      </c>
      <c r="T531" s="28">
        <v>42141.125</v>
      </c>
    </row>
    <row r="532" spans="1:20" ht="30">
      <c r="A532" s="24">
        <v>3478</v>
      </c>
      <c r="B532" s="25" t="s">
        <v>3477</v>
      </c>
      <c r="C532" s="25" t="s">
        <v>7588</v>
      </c>
      <c r="D532" s="26">
        <v>2000</v>
      </c>
      <c r="E532" s="26">
        <v>2257</v>
      </c>
      <c r="F532" s="24" t="s">
        <v>8218</v>
      </c>
      <c r="G532" s="24" t="s">
        <v>8223</v>
      </c>
      <c r="H532" s="24" t="s">
        <v>8245</v>
      </c>
      <c r="I532" s="24">
        <v>1426539600</v>
      </c>
      <c r="J532" s="24">
        <v>1424296822</v>
      </c>
      <c r="K532" s="24" t="b">
        <v>0</v>
      </c>
      <c r="L532" s="24">
        <v>57</v>
      </c>
      <c r="M532" s="24" t="b">
        <v>1</v>
      </c>
      <c r="N532" s="24" t="s">
        <v>8269</v>
      </c>
      <c r="O532" s="24">
        <v>113</v>
      </c>
      <c r="P532" s="24">
        <v>39.6</v>
      </c>
      <c r="Q532" s="27" t="s">
        <v>8315</v>
      </c>
      <c r="R532" s="24" t="s">
        <v>8316</v>
      </c>
      <c r="S532" s="28">
        <v>42053.916921296302</v>
      </c>
      <c r="T532" s="28">
        <v>42079.875</v>
      </c>
    </row>
    <row r="533" spans="1:20" ht="30">
      <c r="A533" s="24">
        <v>3479</v>
      </c>
      <c r="B533" s="25" t="s">
        <v>3478</v>
      </c>
      <c r="C533" s="25" t="s">
        <v>7589</v>
      </c>
      <c r="D533" s="26">
        <v>1500</v>
      </c>
      <c r="E533" s="26">
        <v>1918</v>
      </c>
      <c r="F533" s="24" t="s">
        <v>8218</v>
      </c>
      <c r="G533" s="24" t="s">
        <v>8224</v>
      </c>
      <c r="H533" s="24" t="s">
        <v>8246</v>
      </c>
      <c r="I533" s="24">
        <v>1403382680</v>
      </c>
      <c r="J533" s="24">
        <v>1400790680</v>
      </c>
      <c r="K533" s="24" t="b">
        <v>0</v>
      </c>
      <c r="L533" s="24">
        <v>56</v>
      </c>
      <c r="M533" s="24" t="b">
        <v>1</v>
      </c>
      <c r="N533" s="24" t="s">
        <v>8269</v>
      </c>
      <c r="O533" s="24">
        <v>128</v>
      </c>
      <c r="P533" s="24">
        <v>34.25</v>
      </c>
      <c r="Q533" s="27" t="s">
        <v>8315</v>
      </c>
      <c r="R533" s="24" t="s">
        <v>8316</v>
      </c>
      <c r="S533" s="28">
        <v>41781.855092592588</v>
      </c>
      <c r="T533" s="28">
        <v>41811.855092592588</v>
      </c>
    </row>
    <row r="534" spans="1:20" ht="45">
      <c r="A534" s="24">
        <v>3480</v>
      </c>
      <c r="B534" s="25" t="s">
        <v>3479</v>
      </c>
      <c r="C534" s="25" t="s">
        <v>7590</v>
      </c>
      <c r="D534" s="26">
        <v>1500</v>
      </c>
      <c r="E534" s="26">
        <v>2140</v>
      </c>
      <c r="F534" s="24" t="s">
        <v>8218</v>
      </c>
      <c r="G534" s="24" t="s">
        <v>8223</v>
      </c>
      <c r="H534" s="24" t="s">
        <v>8245</v>
      </c>
      <c r="I534" s="24">
        <v>1436562000</v>
      </c>
      <c r="J534" s="24">
        <v>1434440227</v>
      </c>
      <c r="K534" s="24" t="b">
        <v>0</v>
      </c>
      <c r="L534" s="24">
        <v>13</v>
      </c>
      <c r="M534" s="24" t="b">
        <v>1</v>
      </c>
      <c r="N534" s="24" t="s">
        <v>8269</v>
      </c>
      <c r="O534" s="24">
        <v>143</v>
      </c>
      <c r="P534" s="24">
        <v>164.62</v>
      </c>
      <c r="Q534" s="27" t="s">
        <v>8315</v>
      </c>
      <c r="R534" s="24" t="s">
        <v>8316</v>
      </c>
      <c r="S534" s="28">
        <v>42171.317442129628</v>
      </c>
      <c r="T534" s="28">
        <v>42195.875</v>
      </c>
    </row>
    <row r="535" spans="1:20" ht="30">
      <c r="A535" s="24">
        <v>3481</v>
      </c>
      <c r="B535" s="25" t="s">
        <v>3480</v>
      </c>
      <c r="C535" s="25" t="s">
        <v>7591</v>
      </c>
      <c r="D535" s="26">
        <v>10000</v>
      </c>
      <c r="E535" s="26">
        <v>11880</v>
      </c>
      <c r="F535" s="24" t="s">
        <v>8218</v>
      </c>
      <c r="G535" s="24" t="s">
        <v>8225</v>
      </c>
      <c r="H535" s="24" t="s">
        <v>8247</v>
      </c>
      <c r="I535" s="24">
        <v>1420178188</v>
      </c>
      <c r="J535" s="24">
        <v>1418709388</v>
      </c>
      <c r="K535" s="24" t="b">
        <v>0</v>
      </c>
      <c r="L535" s="24">
        <v>95</v>
      </c>
      <c r="M535" s="24" t="b">
        <v>1</v>
      </c>
      <c r="N535" s="24" t="s">
        <v>8269</v>
      </c>
      <c r="O535" s="24">
        <v>119</v>
      </c>
      <c r="P535" s="24">
        <v>125.05</v>
      </c>
      <c r="Q535" s="27" t="s">
        <v>8315</v>
      </c>
      <c r="R535" s="24" t="s">
        <v>8316</v>
      </c>
      <c r="S535" s="28">
        <v>41989.24754629629</v>
      </c>
      <c r="T535" s="28">
        <v>42006.24754629629</v>
      </c>
    </row>
    <row r="536" spans="1:20" ht="30">
      <c r="A536" s="24">
        <v>3482</v>
      </c>
      <c r="B536" s="25" t="s">
        <v>3481</v>
      </c>
      <c r="C536" s="25" t="s">
        <v>7592</v>
      </c>
      <c r="D536" s="26">
        <v>3000</v>
      </c>
      <c r="E536" s="26">
        <v>4150</v>
      </c>
      <c r="F536" s="24" t="s">
        <v>8218</v>
      </c>
      <c r="G536" s="24" t="s">
        <v>8224</v>
      </c>
      <c r="H536" s="24" t="s">
        <v>8246</v>
      </c>
      <c r="I536" s="24">
        <v>1404671466</v>
      </c>
      <c r="J536" s="24">
        <v>1402079466</v>
      </c>
      <c r="K536" s="24" t="b">
        <v>0</v>
      </c>
      <c r="L536" s="24">
        <v>80</v>
      </c>
      <c r="M536" s="24" t="b">
        <v>1</v>
      </c>
      <c r="N536" s="24" t="s">
        <v>8269</v>
      </c>
      <c r="O536" s="24">
        <v>138</v>
      </c>
      <c r="P536" s="24">
        <v>51.88</v>
      </c>
      <c r="Q536" s="27" t="s">
        <v>8315</v>
      </c>
      <c r="R536" s="24" t="s">
        <v>8316</v>
      </c>
      <c r="S536" s="28">
        <v>41796.771597222221</v>
      </c>
      <c r="T536" s="28">
        <v>41826.771597222221</v>
      </c>
    </row>
    <row r="537" spans="1:20" ht="30">
      <c r="A537" s="24">
        <v>3483</v>
      </c>
      <c r="B537" s="25" t="s">
        <v>3482</v>
      </c>
      <c r="C537" s="25" t="s">
        <v>7593</v>
      </c>
      <c r="D537" s="26">
        <v>3350</v>
      </c>
      <c r="E537" s="26">
        <v>5358</v>
      </c>
      <c r="F537" s="24" t="s">
        <v>8218</v>
      </c>
      <c r="G537" s="24" t="s">
        <v>8223</v>
      </c>
      <c r="H537" s="24" t="s">
        <v>8245</v>
      </c>
      <c r="I537" s="24">
        <v>1404403381</v>
      </c>
      <c r="J537" s="24">
        <v>1401811381</v>
      </c>
      <c r="K537" s="24" t="b">
        <v>0</v>
      </c>
      <c r="L537" s="24">
        <v>133</v>
      </c>
      <c r="M537" s="24" t="b">
        <v>1</v>
      </c>
      <c r="N537" s="24" t="s">
        <v>8269</v>
      </c>
      <c r="O537" s="24">
        <v>160</v>
      </c>
      <c r="P537" s="24">
        <v>40.29</v>
      </c>
      <c r="Q537" s="27" t="s">
        <v>8315</v>
      </c>
      <c r="R537" s="24" t="s">
        <v>8316</v>
      </c>
      <c r="S537" s="28">
        <v>41793.668761574074</v>
      </c>
      <c r="T537" s="28">
        <v>41823.668761574074</v>
      </c>
    </row>
    <row r="538" spans="1:20" ht="45">
      <c r="A538" s="24">
        <v>3484</v>
      </c>
      <c r="B538" s="25" t="s">
        <v>3483</v>
      </c>
      <c r="C538" s="25" t="s">
        <v>7594</v>
      </c>
      <c r="D538" s="26">
        <v>2500</v>
      </c>
      <c r="E538" s="26">
        <v>2856</v>
      </c>
      <c r="F538" s="24" t="s">
        <v>8218</v>
      </c>
      <c r="G538" s="24" t="s">
        <v>8223</v>
      </c>
      <c r="H538" s="24" t="s">
        <v>8245</v>
      </c>
      <c r="I538" s="24">
        <v>1466014499</v>
      </c>
      <c r="J538" s="24">
        <v>1463422499</v>
      </c>
      <c r="K538" s="24" t="b">
        <v>0</v>
      </c>
      <c r="L538" s="24">
        <v>44</v>
      </c>
      <c r="M538" s="24" t="b">
        <v>1</v>
      </c>
      <c r="N538" s="24" t="s">
        <v>8269</v>
      </c>
      <c r="O538" s="24">
        <v>114</v>
      </c>
      <c r="P538" s="24">
        <v>64.91</v>
      </c>
      <c r="Q538" s="27" t="s">
        <v>8315</v>
      </c>
      <c r="R538" s="24" t="s">
        <v>8316</v>
      </c>
      <c r="S538" s="28">
        <v>42506.760405092587</v>
      </c>
      <c r="T538" s="28">
        <v>42536.760405092587</v>
      </c>
    </row>
    <row r="539" spans="1:20" ht="45">
      <c r="A539" s="24">
        <v>3485</v>
      </c>
      <c r="B539" s="25" t="s">
        <v>3484</v>
      </c>
      <c r="C539" s="25" t="s">
        <v>7595</v>
      </c>
      <c r="D539" s="26">
        <v>1650</v>
      </c>
      <c r="E539" s="26">
        <v>1660</v>
      </c>
      <c r="F539" s="24" t="s">
        <v>8218</v>
      </c>
      <c r="G539" s="24" t="s">
        <v>8223</v>
      </c>
      <c r="H539" s="24" t="s">
        <v>8245</v>
      </c>
      <c r="I539" s="24">
        <v>1454431080</v>
      </c>
      <c r="J539" s="24">
        <v>1451839080</v>
      </c>
      <c r="K539" s="24" t="b">
        <v>0</v>
      </c>
      <c r="L539" s="24">
        <v>30</v>
      </c>
      <c r="M539" s="24" t="b">
        <v>1</v>
      </c>
      <c r="N539" s="24" t="s">
        <v>8269</v>
      </c>
      <c r="O539" s="24">
        <v>101</v>
      </c>
      <c r="P539" s="24">
        <v>55.33</v>
      </c>
      <c r="Q539" s="27" t="s">
        <v>8315</v>
      </c>
      <c r="R539" s="24" t="s">
        <v>8316</v>
      </c>
      <c r="S539" s="28">
        <v>42372.693055555559</v>
      </c>
      <c r="T539" s="28">
        <v>42402.693055555559</v>
      </c>
    </row>
    <row r="540" spans="1:20" ht="30">
      <c r="A540" s="24">
        <v>3486</v>
      </c>
      <c r="B540" s="25" t="s">
        <v>3485</v>
      </c>
      <c r="C540" s="25" t="s">
        <v>7596</v>
      </c>
      <c r="D540" s="26">
        <v>3000</v>
      </c>
      <c r="E540" s="26">
        <v>4656</v>
      </c>
      <c r="F540" s="24" t="s">
        <v>8218</v>
      </c>
      <c r="G540" s="24" t="s">
        <v>8223</v>
      </c>
      <c r="H540" s="24" t="s">
        <v>8245</v>
      </c>
      <c r="I540" s="24">
        <v>1433314740</v>
      </c>
      <c r="J540" s="24">
        <v>1430600401</v>
      </c>
      <c r="K540" s="24" t="b">
        <v>0</v>
      </c>
      <c r="L540" s="24">
        <v>56</v>
      </c>
      <c r="M540" s="24" t="b">
        <v>1</v>
      </c>
      <c r="N540" s="24" t="s">
        <v>8269</v>
      </c>
      <c r="O540" s="24">
        <v>155</v>
      </c>
      <c r="P540" s="24">
        <v>83.14</v>
      </c>
      <c r="Q540" s="27" t="s">
        <v>8315</v>
      </c>
      <c r="R540" s="24" t="s">
        <v>8316</v>
      </c>
      <c r="S540" s="28">
        <v>42126.87501157407</v>
      </c>
      <c r="T540" s="28">
        <v>42158.290972222225</v>
      </c>
    </row>
    <row r="541" spans="1:20" ht="45">
      <c r="A541" s="24">
        <v>3487</v>
      </c>
      <c r="B541" s="25" t="s">
        <v>3486</v>
      </c>
      <c r="C541" s="25" t="s">
        <v>7597</v>
      </c>
      <c r="D541" s="26">
        <v>2000</v>
      </c>
      <c r="E541" s="26">
        <v>2555</v>
      </c>
      <c r="F541" s="24" t="s">
        <v>8218</v>
      </c>
      <c r="G541" s="24" t="s">
        <v>8224</v>
      </c>
      <c r="H541" s="24" t="s">
        <v>8246</v>
      </c>
      <c r="I541" s="24">
        <v>1435185252</v>
      </c>
      <c r="J541" s="24">
        <v>1432593252</v>
      </c>
      <c r="K541" s="24" t="b">
        <v>0</v>
      </c>
      <c r="L541" s="24">
        <v>66</v>
      </c>
      <c r="M541" s="24" t="b">
        <v>1</v>
      </c>
      <c r="N541" s="24" t="s">
        <v>8269</v>
      </c>
      <c r="O541" s="24">
        <v>128</v>
      </c>
      <c r="P541" s="24">
        <v>38.71</v>
      </c>
      <c r="Q541" s="27" t="s">
        <v>8315</v>
      </c>
      <c r="R541" s="24" t="s">
        <v>8316</v>
      </c>
      <c r="S541" s="28">
        <v>42149.940416666665</v>
      </c>
      <c r="T541" s="28">
        <v>42179.940416666665</v>
      </c>
    </row>
    <row r="542" spans="1:20" ht="45">
      <c r="A542" s="24">
        <v>3488</v>
      </c>
      <c r="B542" s="25" t="s">
        <v>3487</v>
      </c>
      <c r="C542" s="25" t="s">
        <v>7598</v>
      </c>
      <c r="D542" s="26">
        <v>3000</v>
      </c>
      <c r="E542" s="26">
        <v>3636</v>
      </c>
      <c r="F542" s="24" t="s">
        <v>8218</v>
      </c>
      <c r="G542" s="24" t="s">
        <v>8223</v>
      </c>
      <c r="H542" s="24" t="s">
        <v>8245</v>
      </c>
      <c r="I542" s="24">
        <v>1429286400</v>
      </c>
      <c r="J542" s="24">
        <v>1427221560</v>
      </c>
      <c r="K542" s="24" t="b">
        <v>0</v>
      </c>
      <c r="L542" s="24">
        <v>29</v>
      </c>
      <c r="M542" s="24" t="b">
        <v>1</v>
      </c>
      <c r="N542" s="24" t="s">
        <v>8269</v>
      </c>
      <c r="O542" s="24">
        <v>121</v>
      </c>
      <c r="P542" s="24">
        <v>125.38</v>
      </c>
      <c r="Q542" s="27" t="s">
        <v>8315</v>
      </c>
      <c r="R542" s="24" t="s">
        <v>8316</v>
      </c>
      <c r="S542" s="28">
        <v>42087.768055555556</v>
      </c>
      <c r="T542" s="28">
        <v>42111.666666666672</v>
      </c>
    </row>
    <row r="543" spans="1:20" ht="30">
      <c r="A543" s="24">
        <v>3489</v>
      </c>
      <c r="B543" s="25" t="s">
        <v>3488</v>
      </c>
      <c r="C543" s="25" t="s">
        <v>7599</v>
      </c>
      <c r="D543" s="26">
        <v>5000</v>
      </c>
      <c r="E543" s="26">
        <v>5635</v>
      </c>
      <c r="F543" s="24" t="s">
        <v>8218</v>
      </c>
      <c r="G543" s="24" t="s">
        <v>8224</v>
      </c>
      <c r="H543" s="24" t="s">
        <v>8246</v>
      </c>
      <c r="I543" s="24">
        <v>1400965200</v>
      </c>
      <c r="J543" s="24">
        <v>1398352531</v>
      </c>
      <c r="K543" s="24" t="b">
        <v>0</v>
      </c>
      <c r="L543" s="24">
        <v>72</v>
      </c>
      <c r="M543" s="24" t="b">
        <v>1</v>
      </c>
      <c r="N543" s="24" t="s">
        <v>8269</v>
      </c>
      <c r="O543" s="24">
        <v>113</v>
      </c>
      <c r="P543" s="24">
        <v>78.260000000000005</v>
      </c>
      <c r="Q543" s="27" t="s">
        <v>8315</v>
      </c>
      <c r="R543" s="24" t="s">
        <v>8316</v>
      </c>
      <c r="S543" s="28">
        <v>41753.635775462964</v>
      </c>
      <c r="T543" s="28">
        <v>41783.875</v>
      </c>
    </row>
    <row r="544" spans="1:20" ht="30">
      <c r="A544" s="24">
        <v>3490</v>
      </c>
      <c r="B544" s="25" t="s">
        <v>3489</v>
      </c>
      <c r="C544" s="25" t="s">
        <v>7600</v>
      </c>
      <c r="D544" s="26">
        <v>1000</v>
      </c>
      <c r="E544" s="26">
        <v>1275</v>
      </c>
      <c r="F544" s="24" t="s">
        <v>8218</v>
      </c>
      <c r="G544" s="24" t="s">
        <v>8223</v>
      </c>
      <c r="H544" s="24" t="s">
        <v>8245</v>
      </c>
      <c r="I544" s="24">
        <v>1460574924</v>
      </c>
      <c r="J544" s="24">
        <v>1457982924</v>
      </c>
      <c r="K544" s="24" t="b">
        <v>0</v>
      </c>
      <c r="L544" s="24">
        <v>27</v>
      </c>
      <c r="M544" s="24" t="b">
        <v>1</v>
      </c>
      <c r="N544" s="24" t="s">
        <v>8269</v>
      </c>
      <c r="O544" s="24">
        <v>128</v>
      </c>
      <c r="P544" s="24">
        <v>47.22</v>
      </c>
      <c r="Q544" s="27" t="s">
        <v>8315</v>
      </c>
      <c r="R544" s="24" t="s">
        <v>8316</v>
      </c>
      <c r="S544" s="28">
        <v>42443.802361111113</v>
      </c>
      <c r="T544" s="28">
        <v>42473.802361111113</v>
      </c>
    </row>
    <row r="545" spans="1:20" ht="45">
      <c r="A545" s="24">
        <v>3491</v>
      </c>
      <c r="B545" s="25" t="s">
        <v>3490</v>
      </c>
      <c r="C545" s="25" t="s">
        <v>7601</v>
      </c>
      <c r="D545" s="26">
        <v>500</v>
      </c>
      <c r="E545" s="26">
        <v>791</v>
      </c>
      <c r="F545" s="24" t="s">
        <v>8218</v>
      </c>
      <c r="G545" s="24" t="s">
        <v>8223</v>
      </c>
      <c r="H545" s="24" t="s">
        <v>8245</v>
      </c>
      <c r="I545" s="24">
        <v>1431928784</v>
      </c>
      <c r="J545" s="24">
        <v>1430114384</v>
      </c>
      <c r="K545" s="24" t="b">
        <v>0</v>
      </c>
      <c r="L545" s="24">
        <v>10</v>
      </c>
      <c r="M545" s="24" t="b">
        <v>1</v>
      </c>
      <c r="N545" s="24" t="s">
        <v>8269</v>
      </c>
      <c r="O545" s="24">
        <v>158</v>
      </c>
      <c r="P545" s="24">
        <v>79.099999999999994</v>
      </c>
      <c r="Q545" s="27" t="s">
        <v>8315</v>
      </c>
      <c r="R545" s="24" t="s">
        <v>8316</v>
      </c>
      <c r="S545" s="28">
        <v>42121.249814814815</v>
      </c>
      <c r="T545" s="28">
        <v>42142.249814814815</v>
      </c>
    </row>
    <row r="546" spans="1:20" ht="30">
      <c r="A546" s="24">
        <v>3492</v>
      </c>
      <c r="B546" s="25" t="s">
        <v>3491</v>
      </c>
      <c r="C546" s="25" t="s">
        <v>7602</v>
      </c>
      <c r="D546" s="26">
        <v>3800</v>
      </c>
      <c r="E546" s="26">
        <v>4000.22</v>
      </c>
      <c r="F546" s="24" t="s">
        <v>8218</v>
      </c>
      <c r="G546" s="24" t="s">
        <v>8223</v>
      </c>
      <c r="H546" s="24" t="s">
        <v>8245</v>
      </c>
      <c r="I546" s="24">
        <v>1445818397</v>
      </c>
      <c r="J546" s="24">
        <v>1442794397</v>
      </c>
      <c r="K546" s="24" t="b">
        <v>0</v>
      </c>
      <c r="L546" s="24">
        <v>35</v>
      </c>
      <c r="M546" s="24" t="b">
        <v>1</v>
      </c>
      <c r="N546" s="24" t="s">
        <v>8269</v>
      </c>
      <c r="O546" s="24">
        <v>105</v>
      </c>
      <c r="P546" s="24">
        <v>114.29</v>
      </c>
      <c r="Q546" s="27" t="s">
        <v>8315</v>
      </c>
      <c r="R546" s="24" t="s">
        <v>8316</v>
      </c>
      <c r="S546" s="28">
        <v>42268.009224537032</v>
      </c>
      <c r="T546" s="28">
        <v>42303.009224537032</v>
      </c>
    </row>
    <row r="547" spans="1:20" ht="45">
      <c r="A547" s="24">
        <v>3493</v>
      </c>
      <c r="B547" s="25" t="s">
        <v>3492</v>
      </c>
      <c r="C547" s="25" t="s">
        <v>7603</v>
      </c>
      <c r="D547" s="26">
        <v>1500</v>
      </c>
      <c r="E547" s="26">
        <v>1500</v>
      </c>
      <c r="F547" s="24" t="s">
        <v>8218</v>
      </c>
      <c r="G547" s="24" t="s">
        <v>8223</v>
      </c>
      <c r="H547" s="24" t="s">
        <v>8245</v>
      </c>
      <c r="I547" s="24">
        <v>1408252260</v>
      </c>
      <c r="J547" s="24">
        <v>1406580436</v>
      </c>
      <c r="K547" s="24" t="b">
        <v>0</v>
      </c>
      <c r="L547" s="24">
        <v>29</v>
      </c>
      <c r="M547" s="24" t="b">
        <v>1</v>
      </c>
      <c r="N547" s="24" t="s">
        <v>8269</v>
      </c>
      <c r="O547" s="24">
        <v>100</v>
      </c>
      <c r="P547" s="24">
        <v>51.72</v>
      </c>
      <c r="Q547" s="27" t="s">
        <v>8315</v>
      </c>
      <c r="R547" s="24" t="s">
        <v>8316</v>
      </c>
      <c r="S547" s="28">
        <v>41848.866157407407</v>
      </c>
      <c r="T547" s="28">
        <v>41868.21597222222</v>
      </c>
    </row>
    <row r="548" spans="1:20" ht="30">
      <c r="A548" s="24">
        <v>3494</v>
      </c>
      <c r="B548" s="25" t="s">
        <v>3493</v>
      </c>
      <c r="C548" s="25" t="s">
        <v>7604</v>
      </c>
      <c r="D548" s="26">
        <v>400</v>
      </c>
      <c r="E548" s="26">
        <v>400</v>
      </c>
      <c r="F548" s="24" t="s">
        <v>8218</v>
      </c>
      <c r="G548" s="24" t="s">
        <v>8223</v>
      </c>
      <c r="H548" s="24" t="s">
        <v>8245</v>
      </c>
      <c r="I548" s="24">
        <v>1480140000</v>
      </c>
      <c r="J548" s="24">
        <v>1479186575</v>
      </c>
      <c r="K548" s="24" t="b">
        <v>0</v>
      </c>
      <c r="L548" s="24">
        <v>13</v>
      </c>
      <c r="M548" s="24" t="b">
        <v>1</v>
      </c>
      <c r="N548" s="24" t="s">
        <v>8269</v>
      </c>
      <c r="O548" s="24">
        <v>100</v>
      </c>
      <c r="P548" s="24">
        <v>30.77</v>
      </c>
      <c r="Q548" s="27" t="s">
        <v>8315</v>
      </c>
      <c r="R548" s="24" t="s">
        <v>8316</v>
      </c>
      <c r="S548" s="28">
        <v>42689.214988425927</v>
      </c>
      <c r="T548" s="28">
        <v>42700.25</v>
      </c>
    </row>
    <row r="549" spans="1:20" ht="45">
      <c r="A549" s="24">
        <v>3495</v>
      </c>
      <c r="B549" s="25" t="s">
        <v>3494</v>
      </c>
      <c r="C549" s="25" t="s">
        <v>7605</v>
      </c>
      <c r="D549" s="26">
        <v>5000</v>
      </c>
      <c r="E549" s="26">
        <v>5343</v>
      </c>
      <c r="F549" s="24" t="s">
        <v>8218</v>
      </c>
      <c r="G549" s="24" t="s">
        <v>8228</v>
      </c>
      <c r="H549" s="24" t="s">
        <v>8250</v>
      </c>
      <c r="I549" s="24">
        <v>1414862280</v>
      </c>
      <c r="J549" s="24">
        <v>1412360309</v>
      </c>
      <c r="K549" s="24" t="b">
        <v>0</v>
      </c>
      <c r="L549" s="24">
        <v>72</v>
      </c>
      <c r="M549" s="24" t="b">
        <v>1</v>
      </c>
      <c r="N549" s="24" t="s">
        <v>8269</v>
      </c>
      <c r="O549" s="24">
        <v>107</v>
      </c>
      <c r="P549" s="24">
        <v>74.209999999999994</v>
      </c>
      <c r="Q549" s="27" t="s">
        <v>8315</v>
      </c>
      <c r="R549" s="24" t="s">
        <v>8316</v>
      </c>
      <c r="S549" s="28">
        <v>41915.762835648151</v>
      </c>
      <c r="T549" s="28">
        <v>41944.720833333333</v>
      </c>
    </row>
    <row r="550" spans="1:20" ht="45">
      <c r="A550" s="24">
        <v>3496</v>
      </c>
      <c r="B550" s="25" t="s">
        <v>3495</v>
      </c>
      <c r="C550" s="25" t="s">
        <v>7606</v>
      </c>
      <c r="D550" s="26">
        <v>3000</v>
      </c>
      <c r="E550" s="26">
        <v>3732</v>
      </c>
      <c r="F550" s="24" t="s">
        <v>8218</v>
      </c>
      <c r="G550" s="24" t="s">
        <v>8223</v>
      </c>
      <c r="H550" s="24" t="s">
        <v>8245</v>
      </c>
      <c r="I550" s="24">
        <v>1473625166</v>
      </c>
      <c r="J550" s="24">
        <v>1470169166</v>
      </c>
      <c r="K550" s="24" t="b">
        <v>0</v>
      </c>
      <c r="L550" s="24">
        <v>78</v>
      </c>
      <c r="M550" s="24" t="b">
        <v>1</v>
      </c>
      <c r="N550" s="24" t="s">
        <v>8269</v>
      </c>
      <c r="O550" s="24">
        <v>124</v>
      </c>
      <c r="P550" s="24">
        <v>47.85</v>
      </c>
      <c r="Q550" s="27" t="s">
        <v>8315</v>
      </c>
      <c r="R550" s="24" t="s">
        <v>8316</v>
      </c>
      <c r="S550" s="28">
        <v>42584.846828703703</v>
      </c>
      <c r="T550" s="28">
        <v>42624.846828703703</v>
      </c>
    </row>
    <row r="551" spans="1:20" ht="45">
      <c r="A551" s="24">
        <v>3497</v>
      </c>
      <c r="B551" s="25" t="s">
        <v>3496</v>
      </c>
      <c r="C551" s="25" t="s">
        <v>7607</v>
      </c>
      <c r="D551" s="26">
        <v>1551</v>
      </c>
      <c r="E551" s="26">
        <v>1686</v>
      </c>
      <c r="F551" s="24" t="s">
        <v>8218</v>
      </c>
      <c r="G551" s="24" t="s">
        <v>8223</v>
      </c>
      <c r="H551" s="24" t="s">
        <v>8245</v>
      </c>
      <c r="I551" s="24">
        <v>1464904800</v>
      </c>
      <c r="J551" s="24">
        <v>1463852904</v>
      </c>
      <c r="K551" s="24" t="b">
        <v>0</v>
      </c>
      <c r="L551" s="24">
        <v>49</v>
      </c>
      <c r="M551" s="24" t="b">
        <v>1</v>
      </c>
      <c r="N551" s="24" t="s">
        <v>8269</v>
      </c>
      <c r="O551" s="24">
        <v>109</v>
      </c>
      <c r="P551" s="24">
        <v>34.409999999999997</v>
      </c>
      <c r="Q551" s="27" t="s">
        <v>8315</v>
      </c>
      <c r="R551" s="24" t="s">
        <v>8316</v>
      </c>
      <c r="S551" s="28">
        <v>42511.741944444439</v>
      </c>
      <c r="T551" s="28">
        <v>42523.916666666672</v>
      </c>
    </row>
    <row r="552" spans="1:20" ht="45">
      <c r="A552" s="24">
        <v>3498</v>
      </c>
      <c r="B552" s="25" t="s">
        <v>3497</v>
      </c>
      <c r="C552" s="25" t="s">
        <v>7608</v>
      </c>
      <c r="D552" s="26">
        <v>1650</v>
      </c>
      <c r="E552" s="26">
        <v>1690</v>
      </c>
      <c r="F552" s="24" t="s">
        <v>8218</v>
      </c>
      <c r="G552" s="24" t="s">
        <v>8228</v>
      </c>
      <c r="H552" s="24" t="s">
        <v>8250</v>
      </c>
      <c r="I552" s="24">
        <v>1464471840</v>
      </c>
      <c r="J552" s="24">
        <v>1459309704</v>
      </c>
      <c r="K552" s="24" t="b">
        <v>0</v>
      </c>
      <c r="L552" s="24">
        <v>42</v>
      </c>
      <c r="M552" s="24" t="b">
        <v>1</v>
      </c>
      <c r="N552" s="24" t="s">
        <v>8269</v>
      </c>
      <c r="O552" s="24">
        <v>102</v>
      </c>
      <c r="P552" s="24">
        <v>40.24</v>
      </c>
      <c r="Q552" s="27" t="s">
        <v>8315</v>
      </c>
      <c r="R552" s="24" t="s">
        <v>8316</v>
      </c>
      <c r="S552" s="28">
        <v>42459.15861111111</v>
      </c>
      <c r="T552" s="28">
        <v>42518.905555555553</v>
      </c>
    </row>
    <row r="553" spans="1:20" ht="30">
      <c r="A553" s="24">
        <v>3499</v>
      </c>
      <c r="B553" s="25" t="s">
        <v>3498</v>
      </c>
      <c r="C553" s="25" t="s">
        <v>7609</v>
      </c>
      <c r="D553" s="26">
        <v>2000</v>
      </c>
      <c r="E553" s="26">
        <v>2110</v>
      </c>
      <c r="F553" s="24" t="s">
        <v>8218</v>
      </c>
      <c r="G553" s="24" t="s">
        <v>8223</v>
      </c>
      <c r="H553" s="24" t="s">
        <v>8245</v>
      </c>
      <c r="I553" s="24">
        <v>1435733940</v>
      </c>
      <c r="J553" s="24">
        <v>1431046325</v>
      </c>
      <c r="K553" s="24" t="b">
        <v>0</v>
      </c>
      <c r="L553" s="24">
        <v>35</v>
      </c>
      <c r="M553" s="24" t="b">
        <v>1</v>
      </c>
      <c r="N553" s="24" t="s">
        <v>8269</v>
      </c>
      <c r="O553" s="24">
        <v>106</v>
      </c>
      <c r="P553" s="24">
        <v>60.29</v>
      </c>
      <c r="Q553" s="27" t="s">
        <v>8315</v>
      </c>
      <c r="R553" s="24" t="s">
        <v>8316</v>
      </c>
      <c r="S553" s="28">
        <v>42132.036168981482</v>
      </c>
      <c r="T553" s="28">
        <v>42186.290972222225</v>
      </c>
    </row>
    <row r="554" spans="1:20" ht="45">
      <c r="A554" s="24">
        <v>3500</v>
      </c>
      <c r="B554" s="25" t="s">
        <v>3499</v>
      </c>
      <c r="C554" s="25" t="s">
        <v>7610</v>
      </c>
      <c r="D554" s="26">
        <v>1000</v>
      </c>
      <c r="E554" s="26">
        <v>1063</v>
      </c>
      <c r="F554" s="24" t="s">
        <v>8218</v>
      </c>
      <c r="G554" s="24" t="s">
        <v>8223</v>
      </c>
      <c r="H554" s="24" t="s">
        <v>8245</v>
      </c>
      <c r="I554" s="24">
        <v>1457326740</v>
      </c>
      <c r="J554" s="24">
        <v>1455919438</v>
      </c>
      <c r="K554" s="24" t="b">
        <v>0</v>
      </c>
      <c r="L554" s="24">
        <v>42</v>
      </c>
      <c r="M554" s="24" t="b">
        <v>1</v>
      </c>
      <c r="N554" s="24" t="s">
        <v>8269</v>
      </c>
      <c r="O554" s="24">
        <v>106</v>
      </c>
      <c r="P554" s="24">
        <v>25.31</v>
      </c>
      <c r="Q554" s="27" t="s">
        <v>8315</v>
      </c>
      <c r="R554" s="24" t="s">
        <v>8316</v>
      </c>
      <c r="S554" s="28">
        <v>42419.91942129629</v>
      </c>
      <c r="T554" s="28">
        <v>42436.207638888889</v>
      </c>
    </row>
    <row r="555" spans="1:20" ht="30">
      <c r="A555" s="24">
        <v>3501</v>
      </c>
      <c r="B555" s="25" t="s">
        <v>3500</v>
      </c>
      <c r="C555" s="25" t="s">
        <v>7611</v>
      </c>
      <c r="D555" s="26">
        <v>1500</v>
      </c>
      <c r="E555" s="26">
        <v>1510</v>
      </c>
      <c r="F555" s="24" t="s">
        <v>8218</v>
      </c>
      <c r="G555" s="24" t="s">
        <v>8224</v>
      </c>
      <c r="H555" s="24" t="s">
        <v>8246</v>
      </c>
      <c r="I555" s="24">
        <v>1441995595</v>
      </c>
      <c r="J555" s="24">
        <v>1439835595</v>
      </c>
      <c r="K555" s="24" t="b">
        <v>0</v>
      </c>
      <c r="L555" s="24">
        <v>42</v>
      </c>
      <c r="M555" s="24" t="b">
        <v>1</v>
      </c>
      <c r="N555" s="24" t="s">
        <v>8269</v>
      </c>
      <c r="O555" s="24">
        <v>101</v>
      </c>
      <c r="P555" s="24">
        <v>35.950000000000003</v>
      </c>
      <c r="Q555" s="27" t="s">
        <v>8315</v>
      </c>
      <c r="R555" s="24" t="s">
        <v>8316</v>
      </c>
      <c r="S555" s="28">
        <v>42233.763831018514</v>
      </c>
      <c r="T555" s="28">
        <v>42258.763831018514</v>
      </c>
    </row>
    <row r="556" spans="1:20" ht="45">
      <c r="A556" s="24">
        <v>3502</v>
      </c>
      <c r="B556" s="25" t="s">
        <v>3501</v>
      </c>
      <c r="C556" s="25" t="s">
        <v>7612</v>
      </c>
      <c r="D556" s="26">
        <v>4000</v>
      </c>
      <c r="E556" s="26">
        <v>4216</v>
      </c>
      <c r="F556" s="24" t="s">
        <v>8218</v>
      </c>
      <c r="G556" s="24" t="s">
        <v>8223</v>
      </c>
      <c r="H556" s="24" t="s">
        <v>8245</v>
      </c>
      <c r="I556" s="24">
        <v>1458100740</v>
      </c>
      <c r="J556" s="24">
        <v>1456862924</v>
      </c>
      <c r="K556" s="24" t="b">
        <v>0</v>
      </c>
      <c r="L556" s="24">
        <v>31</v>
      </c>
      <c r="M556" s="24" t="b">
        <v>1</v>
      </c>
      <c r="N556" s="24" t="s">
        <v>8269</v>
      </c>
      <c r="O556" s="24">
        <v>105</v>
      </c>
      <c r="P556" s="24">
        <v>136</v>
      </c>
      <c r="Q556" s="27" t="s">
        <v>8315</v>
      </c>
      <c r="R556" s="24" t="s">
        <v>8316</v>
      </c>
      <c r="S556" s="28">
        <v>42430.839398148149</v>
      </c>
      <c r="T556" s="28">
        <v>42445.165972222225</v>
      </c>
    </row>
    <row r="557" spans="1:20" ht="30">
      <c r="A557" s="24">
        <v>3503</v>
      </c>
      <c r="B557" s="25" t="s">
        <v>3502</v>
      </c>
      <c r="C557" s="25" t="s">
        <v>7613</v>
      </c>
      <c r="D557" s="26">
        <v>2500</v>
      </c>
      <c r="E557" s="26">
        <v>2689</v>
      </c>
      <c r="F557" s="24" t="s">
        <v>8218</v>
      </c>
      <c r="G557" s="24" t="s">
        <v>8224</v>
      </c>
      <c r="H557" s="24" t="s">
        <v>8246</v>
      </c>
      <c r="I557" s="24">
        <v>1469359728</v>
      </c>
      <c r="J557" s="24">
        <v>1466767728</v>
      </c>
      <c r="K557" s="24" t="b">
        <v>0</v>
      </c>
      <c r="L557" s="24">
        <v>38</v>
      </c>
      <c r="M557" s="24" t="b">
        <v>1</v>
      </c>
      <c r="N557" s="24" t="s">
        <v>8269</v>
      </c>
      <c r="O557" s="24">
        <v>108</v>
      </c>
      <c r="P557" s="24">
        <v>70.760000000000005</v>
      </c>
      <c r="Q557" s="27" t="s">
        <v>8315</v>
      </c>
      <c r="R557" s="24" t="s">
        <v>8316</v>
      </c>
      <c r="S557" s="28">
        <v>42545.478333333333</v>
      </c>
      <c r="T557" s="28">
        <v>42575.478333333333</v>
      </c>
    </row>
    <row r="558" spans="1:20" ht="45">
      <c r="A558" s="24">
        <v>3504</v>
      </c>
      <c r="B558" s="25" t="s">
        <v>3503</v>
      </c>
      <c r="C558" s="25" t="s">
        <v>7614</v>
      </c>
      <c r="D558" s="26">
        <v>1000</v>
      </c>
      <c r="E558" s="26">
        <v>1000</v>
      </c>
      <c r="F558" s="24" t="s">
        <v>8218</v>
      </c>
      <c r="G558" s="24" t="s">
        <v>8223</v>
      </c>
      <c r="H558" s="24" t="s">
        <v>8245</v>
      </c>
      <c r="I558" s="24">
        <v>1447959491</v>
      </c>
      <c r="J558" s="24">
        <v>1445363891</v>
      </c>
      <c r="K558" s="24" t="b">
        <v>0</v>
      </c>
      <c r="L558" s="24">
        <v>8</v>
      </c>
      <c r="M558" s="24" t="b">
        <v>1</v>
      </c>
      <c r="N558" s="24" t="s">
        <v>8269</v>
      </c>
      <c r="O558" s="24">
        <v>100</v>
      </c>
      <c r="P558" s="24">
        <v>125</v>
      </c>
      <c r="Q558" s="27" t="s">
        <v>8315</v>
      </c>
      <c r="R558" s="24" t="s">
        <v>8316</v>
      </c>
      <c r="S558" s="28">
        <v>42297.748738425929</v>
      </c>
      <c r="T558" s="28">
        <v>42327.790405092594</v>
      </c>
    </row>
    <row r="559" spans="1:20" ht="90">
      <c r="A559" s="24">
        <v>3505</v>
      </c>
      <c r="B559" s="25" t="s">
        <v>3504</v>
      </c>
      <c r="C559" s="25" t="s">
        <v>7615</v>
      </c>
      <c r="D559" s="26">
        <v>2500</v>
      </c>
      <c r="E559" s="26">
        <v>2594</v>
      </c>
      <c r="F559" s="24" t="s">
        <v>8218</v>
      </c>
      <c r="G559" s="24" t="s">
        <v>8223</v>
      </c>
      <c r="H559" s="24" t="s">
        <v>8245</v>
      </c>
      <c r="I559" s="24">
        <v>1399953600</v>
      </c>
      <c r="J559" s="24">
        <v>1398983245</v>
      </c>
      <c r="K559" s="24" t="b">
        <v>0</v>
      </c>
      <c r="L559" s="24">
        <v>39</v>
      </c>
      <c r="M559" s="24" t="b">
        <v>1</v>
      </c>
      <c r="N559" s="24" t="s">
        <v>8269</v>
      </c>
      <c r="O559" s="24">
        <v>104</v>
      </c>
      <c r="P559" s="24">
        <v>66.510000000000005</v>
      </c>
      <c r="Q559" s="27" t="s">
        <v>8315</v>
      </c>
      <c r="R559" s="24" t="s">
        <v>8316</v>
      </c>
      <c r="S559" s="28">
        <v>41760.935706018521</v>
      </c>
      <c r="T559" s="28">
        <v>41772.166666666664</v>
      </c>
    </row>
    <row r="560" spans="1:20" ht="45">
      <c r="A560" s="24">
        <v>3506</v>
      </c>
      <c r="B560" s="25" t="s">
        <v>3505</v>
      </c>
      <c r="C560" s="25" t="s">
        <v>7616</v>
      </c>
      <c r="D560" s="26">
        <v>3000</v>
      </c>
      <c r="E560" s="26">
        <v>3045</v>
      </c>
      <c r="F560" s="24" t="s">
        <v>8218</v>
      </c>
      <c r="G560" s="24" t="s">
        <v>8223</v>
      </c>
      <c r="H560" s="24" t="s">
        <v>8245</v>
      </c>
      <c r="I560" s="24">
        <v>1408815440</v>
      </c>
      <c r="J560" s="24">
        <v>1404927440</v>
      </c>
      <c r="K560" s="24" t="b">
        <v>0</v>
      </c>
      <c r="L560" s="24">
        <v>29</v>
      </c>
      <c r="M560" s="24" t="b">
        <v>1</v>
      </c>
      <c r="N560" s="24" t="s">
        <v>8269</v>
      </c>
      <c r="O560" s="24">
        <v>102</v>
      </c>
      <c r="P560" s="24">
        <v>105</v>
      </c>
      <c r="Q560" s="27" t="s">
        <v>8315</v>
      </c>
      <c r="R560" s="24" t="s">
        <v>8316</v>
      </c>
      <c r="S560" s="28">
        <v>41829.734259259261</v>
      </c>
      <c r="T560" s="28">
        <v>41874.734259259261</v>
      </c>
    </row>
    <row r="561" spans="1:20" ht="30">
      <c r="A561" s="24">
        <v>3507</v>
      </c>
      <c r="B561" s="25" t="s">
        <v>3506</v>
      </c>
      <c r="C561" s="25" t="s">
        <v>7617</v>
      </c>
      <c r="D561" s="26">
        <v>10000</v>
      </c>
      <c r="E561" s="26">
        <v>10440</v>
      </c>
      <c r="F561" s="24" t="s">
        <v>8218</v>
      </c>
      <c r="G561" s="24" t="s">
        <v>8223</v>
      </c>
      <c r="H561" s="24" t="s">
        <v>8245</v>
      </c>
      <c r="I561" s="24">
        <v>1464732537</v>
      </c>
      <c r="J561" s="24">
        <v>1462140537</v>
      </c>
      <c r="K561" s="24" t="b">
        <v>0</v>
      </c>
      <c r="L561" s="24">
        <v>72</v>
      </c>
      <c r="M561" s="24" t="b">
        <v>1</v>
      </c>
      <c r="N561" s="24" t="s">
        <v>8269</v>
      </c>
      <c r="O561" s="24">
        <v>104</v>
      </c>
      <c r="P561" s="24">
        <v>145</v>
      </c>
      <c r="Q561" s="27" t="s">
        <v>8315</v>
      </c>
      <c r="R561" s="24" t="s">
        <v>8316</v>
      </c>
      <c r="S561" s="28">
        <v>42491.92288194444</v>
      </c>
      <c r="T561" s="28">
        <v>42521.92288194444</v>
      </c>
    </row>
    <row r="562" spans="1:20" ht="30">
      <c r="A562" s="24">
        <v>3508</v>
      </c>
      <c r="B562" s="25" t="s">
        <v>3507</v>
      </c>
      <c r="C562" s="25" t="s">
        <v>7618</v>
      </c>
      <c r="D562" s="26">
        <v>100</v>
      </c>
      <c r="E562" s="26">
        <v>180</v>
      </c>
      <c r="F562" s="24" t="s">
        <v>8218</v>
      </c>
      <c r="G562" s="24" t="s">
        <v>8224</v>
      </c>
      <c r="H562" s="24" t="s">
        <v>8246</v>
      </c>
      <c r="I562" s="24">
        <v>1462914000</v>
      </c>
      <c r="J562" s="24">
        <v>1460914253</v>
      </c>
      <c r="K562" s="24" t="b">
        <v>0</v>
      </c>
      <c r="L562" s="24">
        <v>15</v>
      </c>
      <c r="M562" s="24" t="b">
        <v>1</v>
      </c>
      <c r="N562" s="24" t="s">
        <v>8269</v>
      </c>
      <c r="O562" s="24">
        <v>180</v>
      </c>
      <c r="P562" s="24">
        <v>12</v>
      </c>
      <c r="Q562" s="27" t="s">
        <v>8315</v>
      </c>
      <c r="R562" s="24" t="s">
        <v>8316</v>
      </c>
      <c r="S562" s="28">
        <v>42477.729780092588</v>
      </c>
      <c r="T562" s="28">
        <v>42500.875</v>
      </c>
    </row>
    <row r="563" spans="1:20" ht="45">
      <c r="A563" s="24">
        <v>3509</v>
      </c>
      <c r="B563" s="25" t="s">
        <v>3508</v>
      </c>
      <c r="C563" s="25" t="s">
        <v>7619</v>
      </c>
      <c r="D563" s="26">
        <v>3000</v>
      </c>
      <c r="E563" s="26">
        <v>3190</v>
      </c>
      <c r="F563" s="24" t="s">
        <v>8218</v>
      </c>
      <c r="G563" s="24" t="s">
        <v>8223</v>
      </c>
      <c r="H563" s="24" t="s">
        <v>8245</v>
      </c>
      <c r="I563" s="24">
        <v>1416545700</v>
      </c>
      <c r="J563" s="24">
        <v>1415392666</v>
      </c>
      <c r="K563" s="24" t="b">
        <v>0</v>
      </c>
      <c r="L563" s="24">
        <v>33</v>
      </c>
      <c r="M563" s="24" t="b">
        <v>1</v>
      </c>
      <c r="N563" s="24" t="s">
        <v>8269</v>
      </c>
      <c r="O563" s="24">
        <v>106</v>
      </c>
      <c r="P563" s="24">
        <v>96.67</v>
      </c>
      <c r="Q563" s="27" t="s">
        <v>8315</v>
      </c>
      <c r="R563" s="24" t="s">
        <v>8316</v>
      </c>
      <c r="S563" s="28">
        <v>41950.859560185185</v>
      </c>
      <c r="T563" s="28">
        <v>41964.204861111109</v>
      </c>
    </row>
    <row r="564" spans="1:20" ht="45">
      <c r="A564" s="24">
        <v>3510</v>
      </c>
      <c r="B564" s="25" t="s">
        <v>3509</v>
      </c>
      <c r="C564" s="25" t="s">
        <v>7620</v>
      </c>
      <c r="D564" s="26">
        <v>900</v>
      </c>
      <c r="E564" s="26">
        <v>905</v>
      </c>
      <c r="F564" s="24" t="s">
        <v>8218</v>
      </c>
      <c r="G564" s="24" t="s">
        <v>8223</v>
      </c>
      <c r="H564" s="24" t="s">
        <v>8245</v>
      </c>
      <c r="I564" s="24">
        <v>1404312846</v>
      </c>
      <c r="J564" s="24">
        <v>1402584846</v>
      </c>
      <c r="K564" s="24" t="b">
        <v>0</v>
      </c>
      <c r="L564" s="24">
        <v>15</v>
      </c>
      <c r="M564" s="24" t="b">
        <v>1</v>
      </c>
      <c r="N564" s="24" t="s">
        <v>8269</v>
      </c>
      <c r="O564" s="24">
        <v>101</v>
      </c>
      <c r="P564" s="24">
        <v>60.33</v>
      </c>
      <c r="Q564" s="27" t="s">
        <v>8315</v>
      </c>
      <c r="R564" s="24" t="s">
        <v>8316</v>
      </c>
      <c r="S564" s="28">
        <v>41802.62090277778</v>
      </c>
      <c r="T564" s="28">
        <v>41822.62090277778</v>
      </c>
    </row>
    <row r="565" spans="1:20" ht="30">
      <c r="A565" s="24">
        <v>3511</v>
      </c>
      <c r="B565" s="25" t="s">
        <v>3510</v>
      </c>
      <c r="C565" s="25" t="s">
        <v>7621</v>
      </c>
      <c r="D565" s="26">
        <v>1500</v>
      </c>
      <c r="E565" s="26">
        <v>1518</v>
      </c>
      <c r="F565" s="24" t="s">
        <v>8218</v>
      </c>
      <c r="G565" s="24" t="s">
        <v>8224</v>
      </c>
      <c r="H565" s="24" t="s">
        <v>8246</v>
      </c>
      <c r="I565" s="24">
        <v>1415385000</v>
      </c>
      <c r="J565" s="24">
        <v>1413406695</v>
      </c>
      <c r="K565" s="24" t="b">
        <v>0</v>
      </c>
      <c r="L565" s="24">
        <v>19</v>
      </c>
      <c r="M565" s="24" t="b">
        <v>1</v>
      </c>
      <c r="N565" s="24" t="s">
        <v>8269</v>
      </c>
      <c r="O565" s="24">
        <v>101</v>
      </c>
      <c r="P565" s="24">
        <v>79.89</v>
      </c>
      <c r="Q565" s="27" t="s">
        <v>8315</v>
      </c>
      <c r="R565" s="24" t="s">
        <v>8316</v>
      </c>
      <c r="S565" s="28">
        <v>41927.873784722222</v>
      </c>
      <c r="T565" s="28">
        <v>41950.770833333336</v>
      </c>
    </row>
    <row r="566" spans="1:20" ht="30">
      <c r="A566" s="24">
        <v>3512</v>
      </c>
      <c r="B566" s="25" t="s">
        <v>3511</v>
      </c>
      <c r="C566" s="25" t="s">
        <v>7622</v>
      </c>
      <c r="D566" s="26">
        <v>1000</v>
      </c>
      <c r="E566" s="26">
        <v>1000</v>
      </c>
      <c r="F566" s="24" t="s">
        <v>8218</v>
      </c>
      <c r="G566" s="24" t="s">
        <v>8224</v>
      </c>
      <c r="H566" s="24" t="s">
        <v>8246</v>
      </c>
      <c r="I566" s="24">
        <v>1429789992</v>
      </c>
      <c r="J566" s="24">
        <v>1424609592</v>
      </c>
      <c r="K566" s="24" t="b">
        <v>0</v>
      </c>
      <c r="L566" s="24">
        <v>17</v>
      </c>
      <c r="M566" s="24" t="b">
        <v>1</v>
      </c>
      <c r="N566" s="24" t="s">
        <v>8269</v>
      </c>
      <c r="O566" s="24">
        <v>100</v>
      </c>
      <c r="P566" s="24">
        <v>58.82</v>
      </c>
      <c r="Q566" s="27" t="s">
        <v>8315</v>
      </c>
      <c r="R566" s="24" t="s">
        <v>8316</v>
      </c>
      <c r="S566" s="28">
        <v>42057.536944444444</v>
      </c>
      <c r="T566" s="28">
        <v>42117.49527777778</v>
      </c>
    </row>
    <row r="567" spans="1:20" ht="45">
      <c r="A567" s="24">
        <v>3513</v>
      </c>
      <c r="B567" s="25" t="s">
        <v>3512</v>
      </c>
      <c r="C567" s="25" t="s">
        <v>7623</v>
      </c>
      <c r="D567" s="26">
        <v>2800</v>
      </c>
      <c r="E567" s="26">
        <v>3315</v>
      </c>
      <c r="F567" s="24" t="s">
        <v>8218</v>
      </c>
      <c r="G567" s="24" t="s">
        <v>8223</v>
      </c>
      <c r="H567" s="24" t="s">
        <v>8245</v>
      </c>
      <c r="I567" s="24">
        <v>1401857940</v>
      </c>
      <c r="J567" s="24">
        <v>1400725112</v>
      </c>
      <c r="K567" s="24" t="b">
        <v>0</v>
      </c>
      <c r="L567" s="24">
        <v>44</v>
      </c>
      <c r="M567" s="24" t="b">
        <v>1</v>
      </c>
      <c r="N567" s="24" t="s">
        <v>8269</v>
      </c>
      <c r="O567" s="24">
        <v>118</v>
      </c>
      <c r="P567" s="24">
        <v>75.34</v>
      </c>
      <c r="Q567" s="27" t="s">
        <v>8315</v>
      </c>
      <c r="R567" s="24" t="s">
        <v>8316</v>
      </c>
      <c r="S567" s="28">
        <v>41781.096203703702</v>
      </c>
      <c r="T567" s="28">
        <v>41794.207638888889</v>
      </c>
    </row>
    <row r="568" spans="1:20" ht="45">
      <c r="A568" s="24">
        <v>3514</v>
      </c>
      <c r="B568" s="25" t="s">
        <v>3513</v>
      </c>
      <c r="C568" s="25" t="s">
        <v>7624</v>
      </c>
      <c r="D568" s="26">
        <v>500</v>
      </c>
      <c r="E568" s="26">
        <v>550</v>
      </c>
      <c r="F568" s="24" t="s">
        <v>8218</v>
      </c>
      <c r="G568" s="24" t="s">
        <v>8223</v>
      </c>
      <c r="H568" s="24" t="s">
        <v>8245</v>
      </c>
      <c r="I568" s="24">
        <v>1422853140</v>
      </c>
      <c r="J568" s="24">
        <v>1421439552</v>
      </c>
      <c r="K568" s="24" t="b">
        <v>0</v>
      </c>
      <c r="L568" s="24">
        <v>10</v>
      </c>
      <c r="M568" s="24" t="b">
        <v>1</v>
      </c>
      <c r="N568" s="24" t="s">
        <v>8269</v>
      </c>
      <c r="O568" s="24">
        <v>110</v>
      </c>
      <c r="P568" s="24">
        <v>55</v>
      </c>
      <c r="Q568" s="27" t="s">
        <v>8315</v>
      </c>
      <c r="R568" s="24" t="s">
        <v>8316</v>
      </c>
      <c r="S568" s="28">
        <v>42020.846666666665</v>
      </c>
      <c r="T568" s="28">
        <v>42037.207638888889</v>
      </c>
    </row>
    <row r="569" spans="1:20" ht="30">
      <c r="A569" s="24">
        <v>3515</v>
      </c>
      <c r="B569" s="25" t="s">
        <v>3514</v>
      </c>
      <c r="C569" s="25" t="s">
        <v>7625</v>
      </c>
      <c r="D569" s="26">
        <v>3000</v>
      </c>
      <c r="E569" s="26">
        <v>3080</v>
      </c>
      <c r="F569" s="24" t="s">
        <v>8218</v>
      </c>
      <c r="G569" s="24" t="s">
        <v>8223</v>
      </c>
      <c r="H569" s="24" t="s">
        <v>8245</v>
      </c>
      <c r="I569" s="24">
        <v>1433097171</v>
      </c>
      <c r="J569" s="24">
        <v>1430505171</v>
      </c>
      <c r="K569" s="24" t="b">
        <v>0</v>
      </c>
      <c r="L569" s="24">
        <v>46</v>
      </c>
      <c r="M569" s="24" t="b">
        <v>1</v>
      </c>
      <c r="N569" s="24" t="s">
        <v>8269</v>
      </c>
      <c r="O569" s="24">
        <v>103</v>
      </c>
      <c r="P569" s="24">
        <v>66.959999999999994</v>
      </c>
      <c r="Q569" s="27" t="s">
        <v>8315</v>
      </c>
      <c r="R569" s="24" t="s">
        <v>8316</v>
      </c>
      <c r="S569" s="28">
        <v>42125.772812499999</v>
      </c>
      <c r="T569" s="28">
        <v>42155.772812499999</v>
      </c>
    </row>
    <row r="570" spans="1:20" ht="30">
      <c r="A570" s="24">
        <v>3516</v>
      </c>
      <c r="B570" s="25" t="s">
        <v>3515</v>
      </c>
      <c r="C570" s="25" t="s">
        <v>7626</v>
      </c>
      <c r="D570" s="26">
        <v>2500</v>
      </c>
      <c r="E570" s="26">
        <v>2500</v>
      </c>
      <c r="F570" s="24" t="s">
        <v>8218</v>
      </c>
      <c r="G570" s="24" t="s">
        <v>8223</v>
      </c>
      <c r="H570" s="24" t="s">
        <v>8245</v>
      </c>
      <c r="I570" s="24">
        <v>1410145200</v>
      </c>
      <c r="J570" s="24">
        <v>1407197670</v>
      </c>
      <c r="K570" s="24" t="b">
        <v>0</v>
      </c>
      <c r="L570" s="24">
        <v>11</v>
      </c>
      <c r="M570" s="24" t="b">
        <v>1</v>
      </c>
      <c r="N570" s="24" t="s">
        <v>8269</v>
      </c>
      <c r="O570" s="24">
        <v>100</v>
      </c>
      <c r="P570" s="24">
        <v>227.27</v>
      </c>
      <c r="Q570" s="27" t="s">
        <v>8315</v>
      </c>
      <c r="R570" s="24" t="s">
        <v>8316</v>
      </c>
      <c r="S570" s="28">
        <v>41856.010069444441</v>
      </c>
      <c r="T570" s="28">
        <v>41890.125</v>
      </c>
    </row>
    <row r="571" spans="1:20" ht="30">
      <c r="A571" s="24">
        <v>3517</v>
      </c>
      <c r="B571" s="25" t="s">
        <v>3516</v>
      </c>
      <c r="C571" s="25" t="s">
        <v>7627</v>
      </c>
      <c r="D571" s="26">
        <v>4000</v>
      </c>
      <c r="E571" s="26">
        <v>4000</v>
      </c>
      <c r="F571" s="24" t="s">
        <v>8218</v>
      </c>
      <c r="G571" s="24" t="s">
        <v>8224</v>
      </c>
      <c r="H571" s="24" t="s">
        <v>8246</v>
      </c>
      <c r="I571" s="24">
        <v>1404471600</v>
      </c>
      <c r="J571" s="24">
        <v>1401910634</v>
      </c>
      <c r="K571" s="24" t="b">
        <v>0</v>
      </c>
      <c r="L571" s="24">
        <v>13</v>
      </c>
      <c r="M571" s="24" t="b">
        <v>1</v>
      </c>
      <c r="N571" s="24" t="s">
        <v>8269</v>
      </c>
      <c r="O571" s="24">
        <v>100</v>
      </c>
      <c r="P571" s="24">
        <v>307.69</v>
      </c>
      <c r="Q571" s="27" t="s">
        <v>8315</v>
      </c>
      <c r="R571" s="24" t="s">
        <v>8316</v>
      </c>
      <c r="S571" s="28">
        <v>41794.817523148151</v>
      </c>
      <c r="T571" s="28">
        <v>41824.458333333336</v>
      </c>
    </row>
    <row r="572" spans="1:20" ht="30">
      <c r="A572" s="24">
        <v>3518</v>
      </c>
      <c r="B572" s="25" t="s">
        <v>3517</v>
      </c>
      <c r="C572" s="25" t="s">
        <v>7628</v>
      </c>
      <c r="D572" s="26">
        <v>1500</v>
      </c>
      <c r="E572" s="26">
        <v>1650.69</v>
      </c>
      <c r="F572" s="24" t="s">
        <v>8218</v>
      </c>
      <c r="G572" s="24" t="s">
        <v>8223</v>
      </c>
      <c r="H572" s="24" t="s">
        <v>8245</v>
      </c>
      <c r="I572" s="24">
        <v>1412259660</v>
      </c>
      <c r="J572" s="24">
        <v>1410461299</v>
      </c>
      <c r="K572" s="24" t="b">
        <v>0</v>
      </c>
      <c r="L572" s="24">
        <v>33</v>
      </c>
      <c r="M572" s="24" t="b">
        <v>1</v>
      </c>
      <c r="N572" s="24" t="s">
        <v>8269</v>
      </c>
      <c r="O572" s="24">
        <v>110</v>
      </c>
      <c r="P572" s="24">
        <v>50.02</v>
      </c>
      <c r="Q572" s="27" t="s">
        <v>8315</v>
      </c>
      <c r="R572" s="24" t="s">
        <v>8316</v>
      </c>
      <c r="S572" s="28">
        <v>41893.783553240741</v>
      </c>
      <c r="T572" s="28">
        <v>41914.597916666666</v>
      </c>
    </row>
    <row r="573" spans="1:20" ht="30">
      <c r="A573" s="24">
        <v>3519</v>
      </c>
      <c r="B573" s="25" t="s">
        <v>3518</v>
      </c>
      <c r="C573" s="25" t="s">
        <v>7629</v>
      </c>
      <c r="D573" s="26">
        <v>2000</v>
      </c>
      <c r="E573" s="26">
        <v>2027</v>
      </c>
      <c r="F573" s="24" t="s">
        <v>8218</v>
      </c>
      <c r="G573" s="24" t="s">
        <v>8224</v>
      </c>
      <c r="H573" s="24" t="s">
        <v>8246</v>
      </c>
      <c r="I573" s="24">
        <v>1425478950</v>
      </c>
      <c r="J573" s="24">
        <v>1422886950</v>
      </c>
      <c r="K573" s="24" t="b">
        <v>0</v>
      </c>
      <c r="L573" s="24">
        <v>28</v>
      </c>
      <c r="M573" s="24" t="b">
        <v>1</v>
      </c>
      <c r="N573" s="24" t="s">
        <v>8269</v>
      </c>
      <c r="O573" s="24">
        <v>101</v>
      </c>
      <c r="P573" s="24">
        <v>72.39</v>
      </c>
      <c r="Q573" s="27" t="s">
        <v>8315</v>
      </c>
      <c r="R573" s="24" t="s">
        <v>8316</v>
      </c>
      <c r="S573" s="28">
        <v>42037.598958333328</v>
      </c>
      <c r="T573" s="28">
        <v>42067.598958333328</v>
      </c>
    </row>
    <row r="574" spans="1:20" ht="30">
      <c r="A574" s="24">
        <v>3520</v>
      </c>
      <c r="B574" s="25" t="s">
        <v>3519</v>
      </c>
      <c r="C574" s="25" t="s">
        <v>7630</v>
      </c>
      <c r="D574" s="26">
        <v>2000</v>
      </c>
      <c r="E574" s="26">
        <v>2015</v>
      </c>
      <c r="F574" s="24" t="s">
        <v>8218</v>
      </c>
      <c r="G574" s="24" t="s">
        <v>8224</v>
      </c>
      <c r="H574" s="24" t="s">
        <v>8246</v>
      </c>
      <c r="I574" s="24">
        <v>1441547220</v>
      </c>
      <c r="J574" s="24">
        <v>1439322412</v>
      </c>
      <c r="K574" s="24" t="b">
        <v>0</v>
      </c>
      <c r="L574" s="24">
        <v>21</v>
      </c>
      <c r="M574" s="24" t="b">
        <v>1</v>
      </c>
      <c r="N574" s="24" t="s">
        <v>8269</v>
      </c>
      <c r="O574" s="24">
        <v>101</v>
      </c>
      <c r="P574" s="24">
        <v>95.95</v>
      </c>
      <c r="Q574" s="27" t="s">
        <v>8315</v>
      </c>
      <c r="R574" s="24" t="s">
        <v>8316</v>
      </c>
      <c r="S574" s="28">
        <v>42227.824212962965</v>
      </c>
      <c r="T574" s="28">
        <v>42253.57430555555</v>
      </c>
    </row>
    <row r="575" spans="1:20" ht="45">
      <c r="A575" s="24">
        <v>3521</v>
      </c>
      <c r="B575" s="25" t="s">
        <v>3520</v>
      </c>
      <c r="C575" s="25" t="s">
        <v>7631</v>
      </c>
      <c r="D575" s="26">
        <v>350</v>
      </c>
      <c r="E575" s="26">
        <v>593</v>
      </c>
      <c r="F575" s="24" t="s">
        <v>8218</v>
      </c>
      <c r="G575" s="24" t="s">
        <v>8223</v>
      </c>
      <c r="H575" s="24" t="s">
        <v>8245</v>
      </c>
      <c r="I575" s="24">
        <v>1411980020</v>
      </c>
      <c r="J575" s="24">
        <v>1409388020</v>
      </c>
      <c r="K575" s="24" t="b">
        <v>0</v>
      </c>
      <c r="L575" s="24">
        <v>13</v>
      </c>
      <c r="M575" s="24" t="b">
        <v>1</v>
      </c>
      <c r="N575" s="24" t="s">
        <v>8269</v>
      </c>
      <c r="O575" s="24">
        <v>169</v>
      </c>
      <c r="P575" s="24">
        <v>45.62</v>
      </c>
      <c r="Q575" s="27" t="s">
        <v>8315</v>
      </c>
      <c r="R575" s="24" t="s">
        <v>8316</v>
      </c>
      <c r="S575" s="28">
        <v>41881.361342592594</v>
      </c>
      <c r="T575" s="28">
        <v>41911.361342592594</v>
      </c>
    </row>
    <row r="576" spans="1:20" ht="45">
      <c r="A576" s="24">
        <v>3522</v>
      </c>
      <c r="B576" s="25" t="s">
        <v>3521</v>
      </c>
      <c r="C576" s="25" t="s">
        <v>7632</v>
      </c>
      <c r="D576" s="26">
        <v>1395</v>
      </c>
      <c r="E576" s="26">
        <v>1395</v>
      </c>
      <c r="F576" s="24" t="s">
        <v>8218</v>
      </c>
      <c r="G576" s="24" t="s">
        <v>8224</v>
      </c>
      <c r="H576" s="24" t="s">
        <v>8246</v>
      </c>
      <c r="I576" s="24">
        <v>1442311560</v>
      </c>
      <c r="J576" s="24">
        <v>1439924246</v>
      </c>
      <c r="K576" s="24" t="b">
        <v>0</v>
      </c>
      <c r="L576" s="24">
        <v>34</v>
      </c>
      <c r="M576" s="24" t="b">
        <v>1</v>
      </c>
      <c r="N576" s="24" t="s">
        <v>8269</v>
      </c>
      <c r="O576" s="24">
        <v>100</v>
      </c>
      <c r="P576" s="24">
        <v>41.03</v>
      </c>
      <c r="Q576" s="27" t="s">
        <v>8315</v>
      </c>
      <c r="R576" s="24" t="s">
        <v>8316</v>
      </c>
      <c r="S576" s="28">
        <v>42234.789884259255</v>
      </c>
      <c r="T576" s="28">
        <v>42262.420833333337</v>
      </c>
    </row>
    <row r="577" spans="1:20" ht="30">
      <c r="A577" s="24">
        <v>3523</v>
      </c>
      <c r="B577" s="25" t="s">
        <v>3522</v>
      </c>
      <c r="C577" s="25" t="s">
        <v>7633</v>
      </c>
      <c r="D577" s="26">
        <v>4000</v>
      </c>
      <c r="E577" s="26">
        <v>4546</v>
      </c>
      <c r="F577" s="24" t="s">
        <v>8218</v>
      </c>
      <c r="G577" s="24" t="s">
        <v>8224</v>
      </c>
      <c r="H577" s="24" t="s">
        <v>8246</v>
      </c>
      <c r="I577" s="24">
        <v>1474844400</v>
      </c>
      <c r="J577" s="24">
        <v>1469871148</v>
      </c>
      <c r="K577" s="24" t="b">
        <v>0</v>
      </c>
      <c r="L577" s="24">
        <v>80</v>
      </c>
      <c r="M577" s="24" t="b">
        <v>1</v>
      </c>
      <c r="N577" s="24" t="s">
        <v>8269</v>
      </c>
      <c r="O577" s="24">
        <v>114</v>
      </c>
      <c r="P577" s="24">
        <v>56.83</v>
      </c>
      <c r="Q577" s="27" t="s">
        <v>8315</v>
      </c>
      <c r="R577" s="24" t="s">
        <v>8316</v>
      </c>
      <c r="S577" s="28">
        <v>42581.397546296299</v>
      </c>
      <c r="T577" s="28">
        <v>42638.958333333328</v>
      </c>
    </row>
    <row r="578" spans="1:20" ht="45">
      <c r="A578" s="24">
        <v>3524</v>
      </c>
      <c r="B578" s="25" t="s">
        <v>3523</v>
      </c>
      <c r="C578" s="25" t="s">
        <v>7634</v>
      </c>
      <c r="D578" s="26">
        <v>10000</v>
      </c>
      <c r="E578" s="26">
        <v>10156</v>
      </c>
      <c r="F578" s="24" t="s">
        <v>8218</v>
      </c>
      <c r="G578" s="24" t="s">
        <v>8223</v>
      </c>
      <c r="H578" s="24" t="s">
        <v>8245</v>
      </c>
      <c r="I578" s="24">
        <v>1410580800</v>
      </c>
      <c r="J578" s="24">
        <v>1409336373</v>
      </c>
      <c r="K578" s="24" t="b">
        <v>0</v>
      </c>
      <c r="L578" s="24">
        <v>74</v>
      </c>
      <c r="M578" s="24" t="b">
        <v>1</v>
      </c>
      <c r="N578" s="24" t="s">
        <v>8269</v>
      </c>
      <c r="O578" s="24">
        <v>102</v>
      </c>
      <c r="P578" s="24">
        <v>137.24</v>
      </c>
      <c r="Q578" s="27" t="s">
        <v>8315</v>
      </c>
      <c r="R578" s="24" t="s">
        <v>8316</v>
      </c>
      <c r="S578" s="28">
        <v>41880.76357638889</v>
      </c>
      <c r="T578" s="28">
        <v>41895.166666666664</v>
      </c>
    </row>
    <row r="579" spans="1:20" ht="30">
      <c r="A579" s="24">
        <v>3525</v>
      </c>
      <c r="B579" s="25" t="s">
        <v>3524</v>
      </c>
      <c r="C579" s="25" t="s">
        <v>7635</v>
      </c>
      <c r="D579" s="26">
        <v>500</v>
      </c>
      <c r="E579" s="26">
        <v>530</v>
      </c>
      <c r="F579" s="24" t="s">
        <v>8218</v>
      </c>
      <c r="G579" s="24" t="s">
        <v>8223</v>
      </c>
      <c r="H579" s="24" t="s">
        <v>8245</v>
      </c>
      <c r="I579" s="24">
        <v>1439136000</v>
      </c>
      <c r="J579" s="24">
        <v>1438188106</v>
      </c>
      <c r="K579" s="24" t="b">
        <v>0</v>
      </c>
      <c r="L579" s="24">
        <v>7</v>
      </c>
      <c r="M579" s="24" t="b">
        <v>1</v>
      </c>
      <c r="N579" s="24" t="s">
        <v>8269</v>
      </c>
      <c r="O579" s="24">
        <v>106</v>
      </c>
      <c r="P579" s="24">
        <v>75.709999999999994</v>
      </c>
      <c r="Q579" s="27" t="s">
        <v>8315</v>
      </c>
      <c r="R579" s="24" t="s">
        <v>8316</v>
      </c>
      <c r="S579" s="28">
        <v>42214.6956712963</v>
      </c>
      <c r="T579" s="28">
        <v>42225.666666666672</v>
      </c>
    </row>
    <row r="580" spans="1:20" ht="45">
      <c r="A580" s="24">
        <v>3526</v>
      </c>
      <c r="B580" s="25" t="s">
        <v>3525</v>
      </c>
      <c r="C580" s="25" t="s">
        <v>7636</v>
      </c>
      <c r="D580" s="26">
        <v>3300</v>
      </c>
      <c r="E580" s="26">
        <v>3366</v>
      </c>
      <c r="F580" s="24" t="s">
        <v>8218</v>
      </c>
      <c r="G580" s="24" t="s">
        <v>8223</v>
      </c>
      <c r="H580" s="24" t="s">
        <v>8245</v>
      </c>
      <c r="I580" s="24">
        <v>1461823140</v>
      </c>
      <c r="J580" s="24">
        <v>1459411371</v>
      </c>
      <c r="K580" s="24" t="b">
        <v>0</v>
      </c>
      <c r="L580" s="24">
        <v>34</v>
      </c>
      <c r="M580" s="24" t="b">
        <v>1</v>
      </c>
      <c r="N580" s="24" t="s">
        <v>8269</v>
      </c>
      <c r="O580" s="24">
        <v>102</v>
      </c>
      <c r="P580" s="24">
        <v>99</v>
      </c>
      <c r="Q580" s="27" t="s">
        <v>8315</v>
      </c>
      <c r="R580" s="24" t="s">
        <v>8316</v>
      </c>
      <c r="S580" s="28">
        <v>42460.335312499999</v>
      </c>
      <c r="T580" s="28">
        <v>42488.249305555553</v>
      </c>
    </row>
    <row r="581" spans="1:20" ht="45">
      <c r="A581" s="24">
        <v>3527</v>
      </c>
      <c r="B581" s="25" t="s">
        <v>3526</v>
      </c>
      <c r="C581" s="25" t="s">
        <v>7637</v>
      </c>
      <c r="D581" s="26">
        <v>6000</v>
      </c>
      <c r="E581" s="26">
        <v>7015</v>
      </c>
      <c r="F581" s="24" t="s">
        <v>8218</v>
      </c>
      <c r="G581" s="24" t="s">
        <v>8223</v>
      </c>
      <c r="H581" s="24" t="s">
        <v>8245</v>
      </c>
      <c r="I581" s="24">
        <v>1436587140</v>
      </c>
      <c r="J581" s="24">
        <v>1434069205</v>
      </c>
      <c r="K581" s="24" t="b">
        <v>0</v>
      </c>
      <c r="L581" s="24">
        <v>86</v>
      </c>
      <c r="M581" s="24" t="b">
        <v>1</v>
      </c>
      <c r="N581" s="24" t="s">
        <v>8269</v>
      </c>
      <c r="O581" s="24">
        <v>117</v>
      </c>
      <c r="P581" s="24">
        <v>81.569999999999993</v>
      </c>
      <c r="Q581" s="27" t="s">
        <v>8315</v>
      </c>
      <c r="R581" s="24" t="s">
        <v>8316</v>
      </c>
      <c r="S581" s="28">
        <v>42167.023206018523</v>
      </c>
      <c r="T581" s="28">
        <v>42196.165972222225</v>
      </c>
    </row>
    <row r="582" spans="1:20" ht="30">
      <c r="A582" s="24">
        <v>3528</v>
      </c>
      <c r="B582" s="25" t="s">
        <v>3527</v>
      </c>
      <c r="C582" s="25" t="s">
        <v>7638</v>
      </c>
      <c r="D582" s="26">
        <v>1650</v>
      </c>
      <c r="E582" s="26">
        <v>1669</v>
      </c>
      <c r="F582" s="24" t="s">
        <v>8218</v>
      </c>
      <c r="G582" s="24" t="s">
        <v>8224</v>
      </c>
      <c r="H582" s="24" t="s">
        <v>8246</v>
      </c>
      <c r="I582" s="24">
        <v>1484740918</v>
      </c>
      <c r="J582" s="24">
        <v>1483012918</v>
      </c>
      <c r="K582" s="24" t="b">
        <v>0</v>
      </c>
      <c r="L582" s="24">
        <v>37</v>
      </c>
      <c r="M582" s="24" t="b">
        <v>1</v>
      </c>
      <c r="N582" s="24" t="s">
        <v>8269</v>
      </c>
      <c r="O582" s="24">
        <v>101</v>
      </c>
      <c r="P582" s="24">
        <v>45.11</v>
      </c>
      <c r="Q582" s="27" t="s">
        <v>8315</v>
      </c>
      <c r="R582" s="24" t="s">
        <v>8316</v>
      </c>
      <c r="S582" s="28">
        <v>42733.50136574074</v>
      </c>
      <c r="T582" s="28">
        <v>42753.50136574074</v>
      </c>
    </row>
    <row r="583" spans="1:20" ht="45">
      <c r="A583" s="24">
        <v>3529</v>
      </c>
      <c r="B583" s="25" t="s">
        <v>3528</v>
      </c>
      <c r="C583" s="25" t="s">
        <v>7639</v>
      </c>
      <c r="D583" s="26">
        <v>500</v>
      </c>
      <c r="E583" s="26">
        <v>660</v>
      </c>
      <c r="F583" s="24" t="s">
        <v>8218</v>
      </c>
      <c r="G583" s="24" t="s">
        <v>8223</v>
      </c>
      <c r="H583" s="24" t="s">
        <v>8245</v>
      </c>
      <c r="I583" s="24">
        <v>1436749200</v>
      </c>
      <c r="J583" s="24">
        <v>1434997018</v>
      </c>
      <c r="K583" s="24" t="b">
        <v>0</v>
      </c>
      <c r="L583" s="24">
        <v>18</v>
      </c>
      <c r="M583" s="24" t="b">
        <v>1</v>
      </c>
      <c r="N583" s="24" t="s">
        <v>8269</v>
      </c>
      <c r="O583" s="24">
        <v>132</v>
      </c>
      <c r="P583" s="24">
        <v>36.67</v>
      </c>
      <c r="Q583" s="27" t="s">
        <v>8315</v>
      </c>
      <c r="R583" s="24" t="s">
        <v>8316</v>
      </c>
      <c r="S583" s="28">
        <v>42177.761782407411</v>
      </c>
      <c r="T583" s="28">
        <v>42198.041666666672</v>
      </c>
    </row>
    <row r="584" spans="1:20" ht="30">
      <c r="A584" s="24">
        <v>3530</v>
      </c>
      <c r="B584" s="25" t="s">
        <v>3529</v>
      </c>
      <c r="C584" s="25" t="s">
        <v>7640</v>
      </c>
      <c r="D584" s="26">
        <v>2750</v>
      </c>
      <c r="E584" s="26">
        <v>2750</v>
      </c>
      <c r="F584" s="24" t="s">
        <v>8218</v>
      </c>
      <c r="G584" s="24" t="s">
        <v>8224</v>
      </c>
      <c r="H584" s="24" t="s">
        <v>8246</v>
      </c>
      <c r="I584" s="24">
        <v>1460318400</v>
      </c>
      <c r="J584" s="24">
        <v>1457881057</v>
      </c>
      <c r="K584" s="24" t="b">
        <v>0</v>
      </c>
      <c r="L584" s="24">
        <v>22</v>
      </c>
      <c r="M584" s="24" t="b">
        <v>1</v>
      </c>
      <c r="N584" s="24" t="s">
        <v>8269</v>
      </c>
      <c r="O584" s="24">
        <v>100</v>
      </c>
      <c r="P584" s="24">
        <v>125</v>
      </c>
      <c r="Q584" s="27" t="s">
        <v>8315</v>
      </c>
      <c r="R584" s="24" t="s">
        <v>8316</v>
      </c>
      <c r="S584" s="28">
        <v>42442.623344907406</v>
      </c>
      <c r="T584" s="28">
        <v>42470.833333333328</v>
      </c>
    </row>
    <row r="585" spans="1:20">
      <c r="A585" s="24">
        <v>3531</v>
      </c>
      <c r="B585" s="25" t="s">
        <v>3530</v>
      </c>
      <c r="C585" s="25" t="s">
        <v>7641</v>
      </c>
      <c r="D585" s="26">
        <v>1000</v>
      </c>
      <c r="E585" s="26">
        <v>1280</v>
      </c>
      <c r="F585" s="24" t="s">
        <v>8218</v>
      </c>
      <c r="G585" s="24" t="s">
        <v>8223</v>
      </c>
      <c r="H585" s="24" t="s">
        <v>8245</v>
      </c>
      <c r="I585" s="24">
        <v>1467301334</v>
      </c>
      <c r="J585" s="24">
        <v>1464709334</v>
      </c>
      <c r="K585" s="24" t="b">
        <v>0</v>
      </c>
      <c r="L585" s="24">
        <v>26</v>
      </c>
      <c r="M585" s="24" t="b">
        <v>1</v>
      </c>
      <c r="N585" s="24" t="s">
        <v>8269</v>
      </c>
      <c r="O585" s="24">
        <v>128</v>
      </c>
      <c r="P585" s="24">
        <v>49.23</v>
      </c>
      <c r="Q585" s="27" t="s">
        <v>8315</v>
      </c>
      <c r="R585" s="24" t="s">
        <v>8316</v>
      </c>
      <c r="S585" s="28">
        <v>42521.654328703706</v>
      </c>
      <c r="T585" s="28">
        <v>42551.654328703706</v>
      </c>
    </row>
    <row r="586" spans="1:20" ht="45">
      <c r="A586" s="24">
        <v>3532</v>
      </c>
      <c r="B586" s="25" t="s">
        <v>3531</v>
      </c>
      <c r="C586" s="25" t="s">
        <v>7642</v>
      </c>
      <c r="D586" s="26">
        <v>960</v>
      </c>
      <c r="E586" s="26">
        <v>1142</v>
      </c>
      <c r="F586" s="24" t="s">
        <v>8218</v>
      </c>
      <c r="G586" s="24" t="s">
        <v>8223</v>
      </c>
      <c r="H586" s="24" t="s">
        <v>8245</v>
      </c>
      <c r="I586" s="24">
        <v>1411012740</v>
      </c>
      <c r="J586" s="24">
        <v>1409667827</v>
      </c>
      <c r="K586" s="24" t="b">
        <v>0</v>
      </c>
      <c r="L586" s="24">
        <v>27</v>
      </c>
      <c r="M586" s="24" t="b">
        <v>1</v>
      </c>
      <c r="N586" s="24" t="s">
        <v>8269</v>
      </c>
      <c r="O586" s="24">
        <v>119</v>
      </c>
      <c r="P586" s="24">
        <v>42.3</v>
      </c>
      <c r="Q586" s="27" t="s">
        <v>8315</v>
      </c>
      <c r="R586" s="24" t="s">
        <v>8316</v>
      </c>
      <c r="S586" s="28">
        <v>41884.599849537037</v>
      </c>
      <c r="T586" s="28">
        <v>41900.165972222225</v>
      </c>
    </row>
    <row r="587" spans="1:20" ht="45">
      <c r="A587" s="24">
        <v>3533</v>
      </c>
      <c r="B587" s="25" t="s">
        <v>3532</v>
      </c>
      <c r="C587" s="25" t="s">
        <v>7643</v>
      </c>
      <c r="D587" s="26">
        <v>500</v>
      </c>
      <c r="E587" s="26">
        <v>631</v>
      </c>
      <c r="F587" s="24" t="s">
        <v>8218</v>
      </c>
      <c r="G587" s="24" t="s">
        <v>8223</v>
      </c>
      <c r="H587" s="24" t="s">
        <v>8245</v>
      </c>
      <c r="I587" s="24">
        <v>1447269367</v>
      </c>
      <c r="J587" s="24">
        <v>1444673767</v>
      </c>
      <c r="K587" s="24" t="b">
        <v>0</v>
      </c>
      <c r="L587" s="24">
        <v>8</v>
      </c>
      <c r="M587" s="24" t="b">
        <v>1</v>
      </c>
      <c r="N587" s="24" t="s">
        <v>8269</v>
      </c>
      <c r="O587" s="24">
        <v>126</v>
      </c>
      <c r="P587" s="24">
        <v>78.88</v>
      </c>
      <c r="Q587" s="27" t="s">
        <v>8315</v>
      </c>
      <c r="R587" s="24" t="s">
        <v>8316</v>
      </c>
      <c r="S587" s="28">
        <v>42289.761192129634</v>
      </c>
      <c r="T587" s="28">
        <v>42319.802858796291</v>
      </c>
    </row>
    <row r="588" spans="1:20" ht="30">
      <c r="A588" s="24">
        <v>3534</v>
      </c>
      <c r="B588" s="25" t="s">
        <v>3533</v>
      </c>
      <c r="C588" s="25" t="s">
        <v>7644</v>
      </c>
      <c r="D588" s="26">
        <v>5000</v>
      </c>
      <c r="E588" s="26">
        <v>7810</v>
      </c>
      <c r="F588" s="24" t="s">
        <v>8218</v>
      </c>
      <c r="G588" s="24" t="s">
        <v>8223</v>
      </c>
      <c r="H588" s="24" t="s">
        <v>8245</v>
      </c>
      <c r="I588" s="24">
        <v>1443711623</v>
      </c>
      <c r="J588" s="24">
        <v>1440687623</v>
      </c>
      <c r="K588" s="24" t="b">
        <v>0</v>
      </c>
      <c r="L588" s="24">
        <v>204</v>
      </c>
      <c r="M588" s="24" t="b">
        <v>1</v>
      </c>
      <c r="N588" s="24" t="s">
        <v>8269</v>
      </c>
      <c r="O588" s="24">
        <v>156</v>
      </c>
      <c r="P588" s="24">
        <v>38.28</v>
      </c>
      <c r="Q588" s="27" t="s">
        <v>8315</v>
      </c>
      <c r="R588" s="24" t="s">
        <v>8316</v>
      </c>
      <c r="S588" s="28">
        <v>42243.6252662037</v>
      </c>
      <c r="T588" s="28">
        <v>42278.6252662037</v>
      </c>
    </row>
    <row r="589" spans="1:20" ht="30">
      <c r="A589" s="24">
        <v>3535</v>
      </c>
      <c r="B589" s="25" t="s">
        <v>3534</v>
      </c>
      <c r="C589" s="25" t="s">
        <v>7645</v>
      </c>
      <c r="D589" s="26">
        <v>2000</v>
      </c>
      <c r="E589" s="26">
        <v>2063</v>
      </c>
      <c r="F589" s="24" t="s">
        <v>8218</v>
      </c>
      <c r="G589" s="24" t="s">
        <v>8224</v>
      </c>
      <c r="H589" s="24" t="s">
        <v>8246</v>
      </c>
      <c r="I589" s="24">
        <v>1443808800</v>
      </c>
      <c r="J589" s="24">
        <v>1441120910</v>
      </c>
      <c r="K589" s="24" t="b">
        <v>0</v>
      </c>
      <c r="L589" s="24">
        <v>46</v>
      </c>
      <c r="M589" s="24" t="b">
        <v>1</v>
      </c>
      <c r="N589" s="24" t="s">
        <v>8269</v>
      </c>
      <c r="O589" s="24">
        <v>103</v>
      </c>
      <c r="P589" s="24">
        <v>44.85</v>
      </c>
      <c r="Q589" s="27" t="s">
        <v>8315</v>
      </c>
      <c r="R589" s="24" t="s">
        <v>8316</v>
      </c>
      <c r="S589" s="28">
        <v>42248.640162037031</v>
      </c>
      <c r="T589" s="28">
        <v>42279.75</v>
      </c>
    </row>
    <row r="590" spans="1:20" ht="30">
      <c r="A590" s="24">
        <v>3536</v>
      </c>
      <c r="B590" s="25" t="s">
        <v>3535</v>
      </c>
      <c r="C590" s="25" t="s">
        <v>7646</v>
      </c>
      <c r="D590" s="26">
        <v>150</v>
      </c>
      <c r="E590" s="26">
        <v>230</v>
      </c>
      <c r="F590" s="24" t="s">
        <v>8218</v>
      </c>
      <c r="G590" s="24" t="s">
        <v>8224</v>
      </c>
      <c r="H590" s="24" t="s">
        <v>8246</v>
      </c>
      <c r="I590" s="24">
        <v>1450612740</v>
      </c>
      <c r="J590" s="24">
        <v>1448040425</v>
      </c>
      <c r="K590" s="24" t="b">
        <v>0</v>
      </c>
      <c r="L590" s="24">
        <v>17</v>
      </c>
      <c r="M590" s="24" t="b">
        <v>1</v>
      </c>
      <c r="N590" s="24" t="s">
        <v>8269</v>
      </c>
      <c r="O590" s="24">
        <v>153</v>
      </c>
      <c r="P590" s="24">
        <v>13.53</v>
      </c>
      <c r="Q590" s="27" t="s">
        <v>8315</v>
      </c>
      <c r="R590" s="24" t="s">
        <v>8316</v>
      </c>
      <c r="S590" s="28">
        <v>42328.727141203708</v>
      </c>
      <c r="T590" s="28">
        <v>42358.499305555553</v>
      </c>
    </row>
    <row r="591" spans="1:20" ht="45">
      <c r="A591" s="24">
        <v>3537</v>
      </c>
      <c r="B591" s="25" t="s">
        <v>3536</v>
      </c>
      <c r="C591" s="25" t="s">
        <v>7647</v>
      </c>
      <c r="D591" s="26">
        <v>675</v>
      </c>
      <c r="E591" s="26">
        <v>1218</v>
      </c>
      <c r="F591" s="24" t="s">
        <v>8218</v>
      </c>
      <c r="G591" s="24" t="s">
        <v>8228</v>
      </c>
      <c r="H591" s="24" t="s">
        <v>8250</v>
      </c>
      <c r="I591" s="24">
        <v>1416211140</v>
      </c>
      <c r="J591" s="24">
        <v>1413016216</v>
      </c>
      <c r="K591" s="24" t="b">
        <v>0</v>
      </c>
      <c r="L591" s="24">
        <v>28</v>
      </c>
      <c r="M591" s="24" t="b">
        <v>1</v>
      </c>
      <c r="N591" s="24" t="s">
        <v>8269</v>
      </c>
      <c r="O591" s="24">
        <v>180</v>
      </c>
      <c r="P591" s="24">
        <v>43.5</v>
      </c>
      <c r="Q591" s="27" t="s">
        <v>8315</v>
      </c>
      <c r="R591" s="24" t="s">
        <v>8316</v>
      </c>
      <c r="S591" s="28">
        <v>41923.354351851849</v>
      </c>
      <c r="T591" s="28">
        <v>41960.332638888889</v>
      </c>
    </row>
    <row r="592" spans="1:20" ht="45">
      <c r="A592" s="24">
        <v>3538</v>
      </c>
      <c r="B592" s="25" t="s">
        <v>3537</v>
      </c>
      <c r="C592" s="25" t="s">
        <v>7648</v>
      </c>
      <c r="D592" s="26">
        <v>2000</v>
      </c>
      <c r="E592" s="26">
        <v>2569</v>
      </c>
      <c r="F592" s="24" t="s">
        <v>8218</v>
      </c>
      <c r="G592" s="24" t="s">
        <v>8224</v>
      </c>
      <c r="H592" s="24" t="s">
        <v>8246</v>
      </c>
      <c r="I592" s="24">
        <v>1471428340</v>
      </c>
      <c r="J592" s="24">
        <v>1469009140</v>
      </c>
      <c r="K592" s="24" t="b">
        <v>0</v>
      </c>
      <c r="L592" s="24">
        <v>83</v>
      </c>
      <c r="M592" s="24" t="b">
        <v>1</v>
      </c>
      <c r="N592" s="24" t="s">
        <v>8269</v>
      </c>
      <c r="O592" s="24">
        <v>128</v>
      </c>
      <c r="P592" s="24">
        <v>30.95</v>
      </c>
      <c r="Q592" s="27" t="s">
        <v>8315</v>
      </c>
      <c r="R592" s="24" t="s">
        <v>8316</v>
      </c>
      <c r="S592" s="28">
        <v>42571.420601851853</v>
      </c>
      <c r="T592" s="28">
        <v>42599.420601851853</v>
      </c>
    </row>
    <row r="593" spans="1:20" ht="30">
      <c r="A593" s="24">
        <v>3539</v>
      </c>
      <c r="B593" s="25" t="s">
        <v>3538</v>
      </c>
      <c r="C593" s="25" t="s">
        <v>7649</v>
      </c>
      <c r="D593" s="26">
        <v>600</v>
      </c>
      <c r="E593" s="26">
        <v>718</v>
      </c>
      <c r="F593" s="24" t="s">
        <v>8218</v>
      </c>
      <c r="G593" s="24" t="s">
        <v>8223</v>
      </c>
      <c r="H593" s="24" t="s">
        <v>8245</v>
      </c>
      <c r="I593" s="24">
        <v>1473358122</v>
      </c>
      <c r="J593" s="24">
        <v>1471543722</v>
      </c>
      <c r="K593" s="24" t="b">
        <v>0</v>
      </c>
      <c r="L593" s="24">
        <v>13</v>
      </c>
      <c r="M593" s="24" t="b">
        <v>1</v>
      </c>
      <c r="N593" s="24" t="s">
        <v>8269</v>
      </c>
      <c r="O593" s="24">
        <v>120</v>
      </c>
      <c r="P593" s="24">
        <v>55.23</v>
      </c>
      <c r="Q593" s="27" t="s">
        <v>8315</v>
      </c>
      <c r="R593" s="24" t="s">
        <v>8316</v>
      </c>
      <c r="S593" s="28">
        <v>42600.756041666667</v>
      </c>
      <c r="T593" s="28">
        <v>42621.756041666667</v>
      </c>
    </row>
    <row r="594" spans="1:20" ht="45">
      <c r="A594" s="24">
        <v>3540</v>
      </c>
      <c r="B594" s="25" t="s">
        <v>3539</v>
      </c>
      <c r="C594" s="25" t="s">
        <v>7650</v>
      </c>
      <c r="D594" s="26">
        <v>300</v>
      </c>
      <c r="E594" s="26">
        <v>369</v>
      </c>
      <c r="F594" s="24" t="s">
        <v>8218</v>
      </c>
      <c r="G594" s="24" t="s">
        <v>8224</v>
      </c>
      <c r="H594" s="24" t="s">
        <v>8246</v>
      </c>
      <c r="I594" s="24">
        <v>1466899491</v>
      </c>
      <c r="J594" s="24">
        <v>1464307491</v>
      </c>
      <c r="K594" s="24" t="b">
        <v>0</v>
      </c>
      <c r="L594" s="24">
        <v>8</v>
      </c>
      <c r="M594" s="24" t="b">
        <v>1</v>
      </c>
      <c r="N594" s="24" t="s">
        <v>8269</v>
      </c>
      <c r="O594" s="24">
        <v>123</v>
      </c>
      <c r="P594" s="24">
        <v>46.13</v>
      </c>
      <c r="Q594" s="27" t="s">
        <v>8315</v>
      </c>
      <c r="R594" s="24" t="s">
        <v>8316</v>
      </c>
      <c r="S594" s="28">
        <v>42517.003368055557</v>
      </c>
      <c r="T594" s="28">
        <v>42547.003368055557</v>
      </c>
    </row>
    <row r="595" spans="1:20" ht="45">
      <c r="A595" s="24">
        <v>3541</v>
      </c>
      <c r="B595" s="25" t="s">
        <v>3540</v>
      </c>
      <c r="C595" s="25" t="s">
        <v>7651</v>
      </c>
      <c r="D595" s="26">
        <v>1200</v>
      </c>
      <c r="E595" s="26">
        <v>1260</v>
      </c>
      <c r="F595" s="24" t="s">
        <v>8218</v>
      </c>
      <c r="G595" s="24" t="s">
        <v>8224</v>
      </c>
      <c r="H595" s="24" t="s">
        <v>8246</v>
      </c>
      <c r="I595" s="24">
        <v>1441042275</v>
      </c>
      <c r="J595" s="24">
        <v>1438882275</v>
      </c>
      <c r="K595" s="24" t="b">
        <v>0</v>
      </c>
      <c r="L595" s="24">
        <v>32</v>
      </c>
      <c r="M595" s="24" t="b">
        <v>1</v>
      </c>
      <c r="N595" s="24" t="s">
        <v>8269</v>
      </c>
      <c r="O595" s="24">
        <v>105</v>
      </c>
      <c r="P595" s="24">
        <v>39.380000000000003</v>
      </c>
      <c r="Q595" s="27" t="s">
        <v>8315</v>
      </c>
      <c r="R595" s="24" t="s">
        <v>8316</v>
      </c>
      <c r="S595" s="28">
        <v>42222.730034722219</v>
      </c>
      <c r="T595" s="28">
        <v>42247.730034722219</v>
      </c>
    </row>
    <row r="596" spans="1:20" ht="45">
      <c r="A596" s="24">
        <v>3542</v>
      </c>
      <c r="B596" s="25" t="s">
        <v>3541</v>
      </c>
      <c r="C596" s="25" t="s">
        <v>7652</v>
      </c>
      <c r="D596" s="26">
        <v>5500</v>
      </c>
      <c r="E596" s="26">
        <v>5623</v>
      </c>
      <c r="F596" s="24" t="s">
        <v>8218</v>
      </c>
      <c r="G596" s="24" t="s">
        <v>8223</v>
      </c>
      <c r="H596" s="24" t="s">
        <v>8245</v>
      </c>
      <c r="I596" s="24">
        <v>1410099822</v>
      </c>
      <c r="J596" s="24">
        <v>1404915822</v>
      </c>
      <c r="K596" s="24" t="b">
        <v>0</v>
      </c>
      <c r="L596" s="24">
        <v>85</v>
      </c>
      <c r="M596" s="24" t="b">
        <v>1</v>
      </c>
      <c r="N596" s="24" t="s">
        <v>8269</v>
      </c>
      <c r="O596" s="24">
        <v>102</v>
      </c>
      <c r="P596" s="24">
        <v>66.150000000000006</v>
      </c>
      <c r="Q596" s="27" t="s">
        <v>8315</v>
      </c>
      <c r="R596" s="24" t="s">
        <v>8316</v>
      </c>
      <c r="S596" s="28">
        <v>41829.599791666667</v>
      </c>
      <c r="T596" s="28">
        <v>41889.599791666667</v>
      </c>
    </row>
    <row r="597" spans="1:20" ht="30">
      <c r="A597" s="24">
        <v>3543</v>
      </c>
      <c r="B597" s="25" t="s">
        <v>3542</v>
      </c>
      <c r="C597" s="25" t="s">
        <v>7653</v>
      </c>
      <c r="D597" s="26">
        <v>1500</v>
      </c>
      <c r="E597" s="26">
        <v>1570</v>
      </c>
      <c r="F597" s="24" t="s">
        <v>8218</v>
      </c>
      <c r="G597" s="24" t="s">
        <v>8235</v>
      </c>
      <c r="H597" s="24" t="s">
        <v>8248</v>
      </c>
      <c r="I597" s="24">
        <v>1435255659</v>
      </c>
      <c r="J597" s="24">
        <v>1432663659</v>
      </c>
      <c r="K597" s="24" t="b">
        <v>0</v>
      </c>
      <c r="L597" s="24">
        <v>29</v>
      </c>
      <c r="M597" s="24" t="b">
        <v>1</v>
      </c>
      <c r="N597" s="24" t="s">
        <v>8269</v>
      </c>
      <c r="O597" s="24">
        <v>105</v>
      </c>
      <c r="P597" s="24">
        <v>54.14</v>
      </c>
      <c r="Q597" s="27" t="s">
        <v>8315</v>
      </c>
      <c r="R597" s="24" t="s">
        <v>8316</v>
      </c>
      <c r="S597" s="28">
        <v>42150.755312499998</v>
      </c>
      <c r="T597" s="28">
        <v>42180.755312499998</v>
      </c>
    </row>
    <row r="598" spans="1:20" ht="30">
      <c r="A598" s="24">
        <v>3544</v>
      </c>
      <c r="B598" s="25" t="s">
        <v>3543</v>
      </c>
      <c r="C598" s="25" t="s">
        <v>7654</v>
      </c>
      <c r="D598" s="26">
        <v>2500</v>
      </c>
      <c r="E598" s="26">
        <v>2500</v>
      </c>
      <c r="F598" s="24" t="s">
        <v>8218</v>
      </c>
      <c r="G598" s="24" t="s">
        <v>8223</v>
      </c>
      <c r="H598" s="24" t="s">
        <v>8245</v>
      </c>
      <c r="I598" s="24">
        <v>1425758257</v>
      </c>
      <c r="J598" s="24">
        <v>1423166257</v>
      </c>
      <c r="K598" s="24" t="b">
        <v>0</v>
      </c>
      <c r="L598" s="24">
        <v>24</v>
      </c>
      <c r="M598" s="24" t="b">
        <v>1</v>
      </c>
      <c r="N598" s="24" t="s">
        <v>8269</v>
      </c>
      <c r="O598" s="24">
        <v>100</v>
      </c>
      <c r="P598" s="24">
        <v>104.17</v>
      </c>
      <c r="Q598" s="27" t="s">
        <v>8315</v>
      </c>
      <c r="R598" s="24" t="s">
        <v>8316</v>
      </c>
      <c r="S598" s="28">
        <v>42040.831678240742</v>
      </c>
      <c r="T598" s="28">
        <v>42070.831678240742</v>
      </c>
    </row>
    <row r="599" spans="1:20" ht="45">
      <c r="A599" s="24">
        <v>3545</v>
      </c>
      <c r="B599" s="25" t="s">
        <v>3544</v>
      </c>
      <c r="C599" s="25" t="s">
        <v>7655</v>
      </c>
      <c r="D599" s="26">
        <v>250</v>
      </c>
      <c r="E599" s="26">
        <v>251</v>
      </c>
      <c r="F599" s="24" t="s">
        <v>8218</v>
      </c>
      <c r="G599" s="24" t="s">
        <v>8223</v>
      </c>
      <c r="H599" s="24" t="s">
        <v>8245</v>
      </c>
      <c r="I599" s="24">
        <v>1428780159</v>
      </c>
      <c r="J599" s="24">
        <v>1426188159</v>
      </c>
      <c r="K599" s="24" t="b">
        <v>0</v>
      </c>
      <c r="L599" s="24">
        <v>8</v>
      </c>
      <c r="M599" s="24" t="b">
        <v>1</v>
      </c>
      <c r="N599" s="24" t="s">
        <v>8269</v>
      </c>
      <c r="O599" s="24">
        <v>100</v>
      </c>
      <c r="P599" s="24">
        <v>31.38</v>
      </c>
      <c r="Q599" s="27" t="s">
        <v>8315</v>
      </c>
      <c r="R599" s="24" t="s">
        <v>8316</v>
      </c>
      <c r="S599" s="28">
        <v>42075.807395833333</v>
      </c>
      <c r="T599" s="28">
        <v>42105.807395833333</v>
      </c>
    </row>
    <row r="600" spans="1:20" ht="45">
      <c r="A600" s="24">
        <v>3546</v>
      </c>
      <c r="B600" s="25" t="s">
        <v>3545</v>
      </c>
      <c r="C600" s="25" t="s">
        <v>7656</v>
      </c>
      <c r="D600" s="26">
        <v>1100</v>
      </c>
      <c r="E600" s="26">
        <v>1125</v>
      </c>
      <c r="F600" s="24" t="s">
        <v>8218</v>
      </c>
      <c r="G600" s="24" t="s">
        <v>8223</v>
      </c>
      <c r="H600" s="24" t="s">
        <v>8245</v>
      </c>
      <c r="I600" s="24">
        <v>1427860740</v>
      </c>
      <c r="J600" s="24">
        <v>1426002684</v>
      </c>
      <c r="K600" s="24" t="b">
        <v>0</v>
      </c>
      <c r="L600" s="24">
        <v>19</v>
      </c>
      <c r="M600" s="24" t="b">
        <v>1</v>
      </c>
      <c r="N600" s="24" t="s">
        <v>8269</v>
      </c>
      <c r="O600" s="24">
        <v>102</v>
      </c>
      <c r="P600" s="24">
        <v>59.21</v>
      </c>
      <c r="Q600" s="27" t="s">
        <v>8315</v>
      </c>
      <c r="R600" s="24" t="s">
        <v>8316</v>
      </c>
      <c r="S600" s="28">
        <v>42073.660694444443</v>
      </c>
      <c r="T600" s="28">
        <v>42095.165972222225</v>
      </c>
    </row>
    <row r="601" spans="1:20" ht="30">
      <c r="A601" s="24">
        <v>3547</v>
      </c>
      <c r="B601" s="25" t="s">
        <v>3546</v>
      </c>
      <c r="C601" s="25" t="s">
        <v>7657</v>
      </c>
      <c r="D601" s="26">
        <v>35000</v>
      </c>
      <c r="E601" s="26">
        <v>40043.25</v>
      </c>
      <c r="F601" s="24" t="s">
        <v>8218</v>
      </c>
      <c r="G601" s="24" t="s">
        <v>8223</v>
      </c>
      <c r="H601" s="24" t="s">
        <v>8245</v>
      </c>
      <c r="I601" s="24">
        <v>1463198340</v>
      </c>
      <c r="J601" s="24">
        <v>1461117201</v>
      </c>
      <c r="K601" s="24" t="b">
        <v>0</v>
      </c>
      <c r="L601" s="24">
        <v>336</v>
      </c>
      <c r="M601" s="24" t="b">
        <v>1</v>
      </c>
      <c r="N601" s="24" t="s">
        <v>8269</v>
      </c>
      <c r="O601" s="24">
        <v>114</v>
      </c>
      <c r="P601" s="24">
        <v>119.18</v>
      </c>
      <c r="Q601" s="27" t="s">
        <v>8315</v>
      </c>
      <c r="R601" s="24" t="s">
        <v>8316</v>
      </c>
      <c r="S601" s="28">
        <v>42480.078715277778</v>
      </c>
      <c r="T601" s="28">
        <v>42504.165972222225</v>
      </c>
    </row>
    <row r="602" spans="1:20" ht="30">
      <c r="A602" s="24">
        <v>3548</v>
      </c>
      <c r="B602" s="25" t="s">
        <v>3547</v>
      </c>
      <c r="C602" s="25" t="s">
        <v>7658</v>
      </c>
      <c r="D602" s="26">
        <v>2100</v>
      </c>
      <c r="E602" s="26">
        <v>2140</v>
      </c>
      <c r="F602" s="24" t="s">
        <v>8218</v>
      </c>
      <c r="G602" s="24" t="s">
        <v>8223</v>
      </c>
      <c r="H602" s="24" t="s">
        <v>8245</v>
      </c>
      <c r="I602" s="24">
        <v>1457139600</v>
      </c>
      <c r="J602" s="24">
        <v>1455230214</v>
      </c>
      <c r="K602" s="24" t="b">
        <v>0</v>
      </c>
      <c r="L602" s="24">
        <v>13</v>
      </c>
      <c r="M602" s="24" t="b">
        <v>1</v>
      </c>
      <c r="N602" s="24" t="s">
        <v>8269</v>
      </c>
      <c r="O602" s="24">
        <v>102</v>
      </c>
      <c r="P602" s="24">
        <v>164.62</v>
      </c>
      <c r="Q602" s="27" t="s">
        <v>8315</v>
      </c>
      <c r="R602" s="24" t="s">
        <v>8316</v>
      </c>
      <c r="S602" s="28">
        <v>42411.942291666666</v>
      </c>
      <c r="T602" s="28">
        <v>42434.041666666672</v>
      </c>
    </row>
    <row r="603" spans="1:20" ht="30">
      <c r="A603" s="24">
        <v>3549</v>
      </c>
      <c r="B603" s="25" t="s">
        <v>3548</v>
      </c>
      <c r="C603" s="25" t="s">
        <v>7659</v>
      </c>
      <c r="D603" s="26">
        <v>1000</v>
      </c>
      <c r="E603" s="26">
        <v>1020</v>
      </c>
      <c r="F603" s="24" t="s">
        <v>8218</v>
      </c>
      <c r="G603" s="24" t="s">
        <v>8224</v>
      </c>
      <c r="H603" s="24" t="s">
        <v>8246</v>
      </c>
      <c r="I603" s="24">
        <v>1441358873</v>
      </c>
      <c r="J603" s="24">
        <v>1438939673</v>
      </c>
      <c r="K603" s="24" t="b">
        <v>0</v>
      </c>
      <c r="L603" s="24">
        <v>42</v>
      </c>
      <c r="M603" s="24" t="b">
        <v>1</v>
      </c>
      <c r="N603" s="24" t="s">
        <v>8269</v>
      </c>
      <c r="O603" s="24">
        <v>102</v>
      </c>
      <c r="P603" s="24">
        <v>24.29</v>
      </c>
      <c r="Q603" s="27" t="s">
        <v>8315</v>
      </c>
      <c r="R603" s="24" t="s">
        <v>8316</v>
      </c>
      <c r="S603" s="28">
        <v>42223.394363425927</v>
      </c>
      <c r="T603" s="28">
        <v>42251.394363425927</v>
      </c>
    </row>
    <row r="604" spans="1:20" ht="45">
      <c r="A604" s="24">
        <v>3550</v>
      </c>
      <c r="B604" s="25" t="s">
        <v>3549</v>
      </c>
      <c r="C604" s="25" t="s">
        <v>7660</v>
      </c>
      <c r="D604" s="26">
        <v>2500</v>
      </c>
      <c r="E604" s="26">
        <v>2620</v>
      </c>
      <c r="F604" s="24" t="s">
        <v>8218</v>
      </c>
      <c r="G604" s="24" t="s">
        <v>8224</v>
      </c>
      <c r="H604" s="24" t="s">
        <v>8246</v>
      </c>
      <c r="I604" s="24">
        <v>1462224398</v>
      </c>
      <c r="J604" s="24">
        <v>1459632398</v>
      </c>
      <c r="K604" s="24" t="b">
        <v>0</v>
      </c>
      <c r="L604" s="24">
        <v>64</v>
      </c>
      <c r="M604" s="24" t="b">
        <v>1</v>
      </c>
      <c r="N604" s="24" t="s">
        <v>8269</v>
      </c>
      <c r="O604" s="24">
        <v>105</v>
      </c>
      <c r="P604" s="24">
        <v>40.94</v>
      </c>
      <c r="Q604" s="27" t="s">
        <v>8315</v>
      </c>
      <c r="R604" s="24" t="s">
        <v>8316</v>
      </c>
      <c r="S604" s="28">
        <v>42462.893495370372</v>
      </c>
      <c r="T604" s="28">
        <v>42492.893495370372</v>
      </c>
    </row>
    <row r="605" spans="1:20" ht="45">
      <c r="A605" s="24">
        <v>3551</v>
      </c>
      <c r="B605" s="25" t="s">
        <v>3550</v>
      </c>
      <c r="C605" s="25" t="s">
        <v>7661</v>
      </c>
      <c r="D605" s="26">
        <v>1500</v>
      </c>
      <c r="E605" s="26">
        <v>1527.5</v>
      </c>
      <c r="F605" s="24" t="s">
        <v>8218</v>
      </c>
      <c r="G605" s="24" t="s">
        <v>8223</v>
      </c>
      <c r="H605" s="24" t="s">
        <v>8245</v>
      </c>
      <c r="I605" s="24">
        <v>1400796420</v>
      </c>
      <c r="J605" s="24">
        <v>1398342170</v>
      </c>
      <c r="K605" s="24" t="b">
        <v>0</v>
      </c>
      <c r="L605" s="24">
        <v>25</v>
      </c>
      <c r="M605" s="24" t="b">
        <v>1</v>
      </c>
      <c r="N605" s="24" t="s">
        <v>8269</v>
      </c>
      <c r="O605" s="24">
        <v>102</v>
      </c>
      <c r="P605" s="24">
        <v>61.1</v>
      </c>
      <c r="Q605" s="27" t="s">
        <v>8315</v>
      </c>
      <c r="R605" s="24" t="s">
        <v>8316</v>
      </c>
      <c r="S605" s="28">
        <v>41753.515856481477</v>
      </c>
      <c r="T605" s="28">
        <v>41781.921527777777</v>
      </c>
    </row>
    <row r="606" spans="1:20" ht="45">
      <c r="A606" s="24">
        <v>3552</v>
      </c>
      <c r="B606" s="25" t="s">
        <v>3551</v>
      </c>
      <c r="C606" s="25" t="s">
        <v>7662</v>
      </c>
      <c r="D606" s="26">
        <v>773</v>
      </c>
      <c r="E606" s="26">
        <v>773</v>
      </c>
      <c r="F606" s="24" t="s">
        <v>8218</v>
      </c>
      <c r="G606" s="24" t="s">
        <v>8224</v>
      </c>
      <c r="H606" s="24" t="s">
        <v>8246</v>
      </c>
      <c r="I606" s="24">
        <v>1403964324</v>
      </c>
      <c r="J606" s="24">
        <v>1401372324</v>
      </c>
      <c r="K606" s="24" t="b">
        <v>0</v>
      </c>
      <c r="L606" s="24">
        <v>20</v>
      </c>
      <c r="M606" s="24" t="b">
        <v>1</v>
      </c>
      <c r="N606" s="24" t="s">
        <v>8269</v>
      </c>
      <c r="O606" s="24">
        <v>100</v>
      </c>
      <c r="P606" s="24">
        <v>38.65</v>
      </c>
      <c r="Q606" s="27" t="s">
        <v>8315</v>
      </c>
      <c r="R606" s="24" t="s">
        <v>8316</v>
      </c>
      <c r="S606" s="28">
        <v>41788.587083333332</v>
      </c>
      <c r="T606" s="28">
        <v>41818.587083333332</v>
      </c>
    </row>
    <row r="607" spans="1:20" ht="45">
      <c r="A607" s="24">
        <v>3553</v>
      </c>
      <c r="B607" s="25" t="s">
        <v>3552</v>
      </c>
      <c r="C607" s="25" t="s">
        <v>7663</v>
      </c>
      <c r="D607" s="26">
        <v>5500</v>
      </c>
      <c r="E607" s="26">
        <v>5845</v>
      </c>
      <c r="F607" s="24" t="s">
        <v>8218</v>
      </c>
      <c r="G607" s="24" t="s">
        <v>8223</v>
      </c>
      <c r="H607" s="24" t="s">
        <v>8245</v>
      </c>
      <c r="I607" s="24">
        <v>1439337600</v>
      </c>
      <c r="J607" s="24">
        <v>1436575280</v>
      </c>
      <c r="K607" s="24" t="b">
        <v>0</v>
      </c>
      <c r="L607" s="24">
        <v>104</v>
      </c>
      <c r="M607" s="24" t="b">
        <v>1</v>
      </c>
      <c r="N607" s="24" t="s">
        <v>8269</v>
      </c>
      <c r="O607" s="24">
        <v>106</v>
      </c>
      <c r="P607" s="24">
        <v>56.2</v>
      </c>
      <c r="Q607" s="27" t="s">
        <v>8315</v>
      </c>
      <c r="R607" s="24" t="s">
        <v>8316</v>
      </c>
      <c r="S607" s="28">
        <v>42196.028703703705</v>
      </c>
      <c r="T607" s="28">
        <v>42228</v>
      </c>
    </row>
    <row r="608" spans="1:20" ht="30">
      <c r="A608" s="24">
        <v>3554</v>
      </c>
      <c r="B608" s="25" t="s">
        <v>3553</v>
      </c>
      <c r="C608" s="25" t="s">
        <v>7664</v>
      </c>
      <c r="D608" s="26">
        <v>5000</v>
      </c>
      <c r="E608" s="26">
        <v>5671.11</v>
      </c>
      <c r="F608" s="24" t="s">
        <v>8218</v>
      </c>
      <c r="G608" s="24" t="s">
        <v>8223</v>
      </c>
      <c r="H608" s="24" t="s">
        <v>8245</v>
      </c>
      <c r="I608" s="24">
        <v>1423674000</v>
      </c>
      <c r="J608" s="24">
        <v>1421025159</v>
      </c>
      <c r="K608" s="24" t="b">
        <v>0</v>
      </c>
      <c r="L608" s="24">
        <v>53</v>
      </c>
      <c r="M608" s="24" t="b">
        <v>1</v>
      </c>
      <c r="N608" s="24" t="s">
        <v>8269</v>
      </c>
      <c r="O608" s="24">
        <v>113</v>
      </c>
      <c r="P608" s="24">
        <v>107</v>
      </c>
      <c r="Q608" s="27" t="s">
        <v>8315</v>
      </c>
      <c r="R608" s="24" t="s">
        <v>8316</v>
      </c>
      <c r="S608" s="28">
        <v>42016.050451388888</v>
      </c>
      <c r="T608" s="28">
        <v>42046.708333333328</v>
      </c>
    </row>
    <row r="609" spans="1:20" ht="45">
      <c r="A609" s="24">
        <v>3555</v>
      </c>
      <c r="B609" s="25" t="s">
        <v>3554</v>
      </c>
      <c r="C609" s="25" t="s">
        <v>7665</v>
      </c>
      <c r="D609" s="26">
        <v>2400</v>
      </c>
      <c r="E609" s="26">
        <v>2400</v>
      </c>
      <c r="F609" s="24" t="s">
        <v>8218</v>
      </c>
      <c r="G609" s="24" t="s">
        <v>8236</v>
      </c>
      <c r="H609" s="24" t="s">
        <v>8248</v>
      </c>
      <c r="I609" s="24">
        <v>1479382594</v>
      </c>
      <c r="J609" s="24">
        <v>1476786994</v>
      </c>
      <c r="K609" s="24" t="b">
        <v>0</v>
      </c>
      <c r="L609" s="24">
        <v>14</v>
      </c>
      <c r="M609" s="24" t="b">
        <v>1</v>
      </c>
      <c r="N609" s="24" t="s">
        <v>8269</v>
      </c>
      <c r="O609" s="24">
        <v>100</v>
      </c>
      <c r="P609" s="24">
        <v>171.43</v>
      </c>
      <c r="Q609" s="27" t="s">
        <v>8315</v>
      </c>
      <c r="R609" s="24" t="s">
        <v>8316</v>
      </c>
      <c r="S609" s="28">
        <v>42661.442060185189</v>
      </c>
      <c r="T609" s="28">
        <v>42691.483726851846</v>
      </c>
    </row>
    <row r="610" spans="1:20" ht="45">
      <c r="A610" s="24">
        <v>3556</v>
      </c>
      <c r="B610" s="25" t="s">
        <v>3555</v>
      </c>
      <c r="C610" s="25" t="s">
        <v>7666</v>
      </c>
      <c r="D610" s="26">
        <v>2200</v>
      </c>
      <c r="E610" s="26">
        <v>2210</v>
      </c>
      <c r="F610" s="24" t="s">
        <v>8218</v>
      </c>
      <c r="G610" s="24" t="s">
        <v>8224</v>
      </c>
      <c r="H610" s="24" t="s">
        <v>8246</v>
      </c>
      <c r="I610" s="24">
        <v>1408289724</v>
      </c>
      <c r="J610" s="24">
        <v>1403105724</v>
      </c>
      <c r="K610" s="24" t="b">
        <v>0</v>
      </c>
      <c r="L610" s="24">
        <v>20</v>
      </c>
      <c r="M610" s="24" t="b">
        <v>1</v>
      </c>
      <c r="N610" s="24" t="s">
        <v>8269</v>
      </c>
      <c r="O610" s="24">
        <v>100</v>
      </c>
      <c r="P610" s="24">
        <v>110.5</v>
      </c>
      <c r="Q610" s="27" t="s">
        <v>8315</v>
      </c>
      <c r="R610" s="24" t="s">
        <v>8316</v>
      </c>
      <c r="S610" s="28">
        <v>41808.649583333332</v>
      </c>
      <c r="T610" s="28">
        <v>41868.649583333332</v>
      </c>
    </row>
    <row r="611" spans="1:20" ht="45">
      <c r="A611" s="24">
        <v>3557</v>
      </c>
      <c r="B611" s="25" t="s">
        <v>3556</v>
      </c>
      <c r="C611" s="25" t="s">
        <v>7667</v>
      </c>
      <c r="D611" s="26">
        <v>100000</v>
      </c>
      <c r="E611" s="26">
        <v>100036</v>
      </c>
      <c r="F611" s="24" t="s">
        <v>8218</v>
      </c>
      <c r="G611" s="24" t="s">
        <v>8223</v>
      </c>
      <c r="H611" s="24" t="s">
        <v>8245</v>
      </c>
      <c r="I611" s="24">
        <v>1399271911</v>
      </c>
      <c r="J611" s="24">
        <v>1396334311</v>
      </c>
      <c r="K611" s="24" t="b">
        <v>0</v>
      </c>
      <c r="L611" s="24">
        <v>558</v>
      </c>
      <c r="M611" s="24" t="b">
        <v>1</v>
      </c>
      <c r="N611" s="24" t="s">
        <v>8269</v>
      </c>
      <c r="O611" s="24">
        <v>100</v>
      </c>
      <c r="P611" s="24">
        <v>179.28</v>
      </c>
      <c r="Q611" s="27" t="s">
        <v>8315</v>
      </c>
      <c r="R611" s="24" t="s">
        <v>8316</v>
      </c>
      <c r="S611" s="28">
        <v>41730.276747685188</v>
      </c>
      <c r="T611" s="28">
        <v>41764.276747685188</v>
      </c>
    </row>
    <row r="612" spans="1:20" ht="30">
      <c r="A612" s="24">
        <v>3558</v>
      </c>
      <c r="B612" s="25" t="s">
        <v>3557</v>
      </c>
      <c r="C612" s="25" t="s">
        <v>7668</v>
      </c>
      <c r="D612" s="26">
        <v>350</v>
      </c>
      <c r="E612" s="26">
        <v>504</v>
      </c>
      <c r="F612" s="24" t="s">
        <v>8218</v>
      </c>
      <c r="G612" s="24" t="s">
        <v>8224</v>
      </c>
      <c r="H612" s="24" t="s">
        <v>8246</v>
      </c>
      <c r="I612" s="24">
        <v>1435352400</v>
      </c>
      <c r="J612" s="24">
        <v>1431718575</v>
      </c>
      <c r="K612" s="24" t="b">
        <v>0</v>
      </c>
      <c r="L612" s="24">
        <v>22</v>
      </c>
      <c r="M612" s="24" t="b">
        <v>1</v>
      </c>
      <c r="N612" s="24" t="s">
        <v>8269</v>
      </c>
      <c r="O612" s="24">
        <v>144</v>
      </c>
      <c r="P612" s="24">
        <v>22.91</v>
      </c>
      <c r="Q612" s="27" t="s">
        <v>8315</v>
      </c>
      <c r="R612" s="24" t="s">
        <v>8316</v>
      </c>
      <c r="S612" s="28">
        <v>42139.816840277781</v>
      </c>
      <c r="T612" s="28">
        <v>42181.875</v>
      </c>
    </row>
    <row r="613" spans="1:20" ht="45">
      <c r="A613" s="24">
        <v>3559</v>
      </c>
      <c r="B613" s="25" t="s">
        <v>3558</v>
      </c>
      <c r="C613" s="25" t="s">
        <v>7669</v>
      </c>
      <c r="D613" s="26">
        <v>1000</v>
      </c>
      <c r="E613" s="26">
        <v>1035</v>
      </c>
      <c r="F613" s="24" t="s">
        <v>8218</v>
      </c>
      <c r="G613" s="24" t="s">
        <v>8225</v>
      </c>
      <c r="H613" s="24" t="s">
        <v>8247</v>
      </c>
      <c r="I613" s="24">
        <v>1438333080</v>
      </c>
      <c r="J613" s="24">
        <v>1436408308</v>
      </c>
      <c r="K613" s="24" t="b">
        <v>0</v>
      </c>
      <c r="L613" s="24">
        <v>24</v>
      </c>
      <c r="M613" s="24" t="b">
        <v>1</v>
      </c>
      <c r="N613" s="24" t="s">
        <v>8269</v>
      </c>
      <c r="O613" s="24">
        <v>104</v>
      </c>
      <c r="P613" s="24">
        <v>43.13</v>
      </c>
      <c r="Q613" s="27" t="s">
        <v>8315</v>
      </c>
      <c r="R613" s="24" t="s">
        <v>8316</v>
      </c>
      <c r="S613" s="28">
        <v>42194.096157407403</v>
      </c>
      <c r="T613" s="28">
        <v>42216.373611111107</v>
      </c>
    </row>
    <row r="614" spans="1:20" ht="45">
      <c r="A614" s="24">
        <v>3560</v>
      </c>
      <c r="B614" s="25" t="s">
        <v>3559</v>
      </c>
      <c r="C614" s="25" t="s">
        <v>7670</v>
      </c>
      <c r="D614" s="26">
        <v>3200</v>
      </c>
      <c r="E614" s="26">
        <v>3470</v>
      </c>
      <c r="F614" s="24" t="s">
        <v>8218</v>
      </c>
      <c r="G614" s="24" t="s">
        <v>8228</v>
      </c>
      <c r="H614" s="24" t="s">
        <v>8250</v>
      </c>
      <c r="I614" s="24">
        <v>1432694700</v>
      </c>
      <c r="J614" s="24">
        <v>1429651266</v>
      </c>
      <c r="K614" s="24" t="b">
        <v>0</v>
      </c>
      <c r="L614" s="24">
        <v>74</v>
      </c>
      <c r="M614" s="24" t="b">
        <v>1</v>
      </c>
      <c r="N614" s="24" t="s">
        <v>8269</v>
      </c>
      <c r="O614" s="24">
        <v>108</v>
      </c>
      <c r="P614" s="24">
        <v>46.89</v>
      </c>
      <c r="Q614" s="27" t="s">
        <v>8315</v>
      </c>
      <c r="R614" s="24" t="s">
        <v>8316</v>
      </c>
      <c r="S614" s="28">
        <v>42115.889652777783</v>
      </c>
      <c r="T614" s="28">
        <v>42151.114583333328</v>
      </c>
    </row>
    <row r="615" spans="1:20" ht="105">
      <c r="A615" s="24">
        <v>3561</v>
      </c>
      <c r="B615" s="25" t="s">
        <v>3560</v>
      </c>
      <c r="C615" s="25" t="s">
        <v>7671</v>
      </c>
      <c r="D615" s="26">
        <v>2500</v>
      </c>
      <c r="E615" s="26">
        <v>2560</v>
      </c>
      <c r="F615" s="24" t="s">
        <v>8218</v>
      </c>
      <c r="G615" s="24" t="s">
        <v>8223</v>
      </c>
      <c r="H615" s="24" t="s">
        <v>8245</v>
      </c>
      <c r="I615" s="24">
        <v>1438799760</v>
      </c>
      <c r="J615" s="24">
        <v>1437236378</v>
      </c>
      <c r="K615" s="24" t="b">
        <v>0</v>
      </c>
      <c r="L615" s="24">
        <v>54</v>
      </c>
      <c r="M615" s="24" t="b">
        <v>1</v>
      </c>
      <c r="N615" s="24" t="s">
        <v>8269</v>
      </c>
      <c r="O615" s="24">
        <v>102</v>
      </c>
      <c r="P615" s="24">
        <v>47.41</v>
      </c>
      <c r="Q615" s="27" t="s">
        <v>8315</v>
      </c>
      <c r="R615" s="24" t="s">
        <v>8316</v>
      </c>
      <c r="S615" s="28">
        <v>42203.680300925931</v>
      </c>
      <c r="T615" s="28">
        <v>42221.774999999994</v>
      </c>
    </row>
    <row r="616" spans="1:20" ht="45">
      <c r="A616" s="24">
        <v>3562</v>
      </c>
      <c r="B616" s="25" t="s">
        <v>3561</v>
      </c>
      <c r="C616" s="25" t="s">
        <v>7672</v>
      </c>
      <c r="D616" s="26">
        <v>315</v>
      </c>
      <c r="E616" s="26">
        <v>469</v>
      </c>
      <c r="F616" s="24" t="s">
        <v>8218</v>
      </c>
      <c r="G616" s="24" t="s">
        <v>8224</v>
      </c>
      <c r="H616" s="24" t="s">
        <v>8246</v>
      </c>
      <c r="I616" s="24">
        <v>1457906400</v>
      </c>
      <c r="J616" s="24">
        <v>1457115427</v>
      </c>
      <c r="K616" s="24" t="b">
        <v>0</v>
      </c>
      <c r="L616" s="24">
        <v>31</v>
      </c>
      <c r="M616" s="24" t="b">
        <v>1</v>
      </c>
      <c r="N616" s="24" t="s">
        <v>8269</v>
      </c>
      <c r="O616" s="24">
        <v>149</v>
      </c>
      <c r="P616" s="24">
        <v>15.13</v>
      </c>
      <c r="Q616" s="27" t="s">
        <v>8315</v>
      </c>
      <c r="R616" s="24" t="s">
        <v>8316</v>
      </c>
      <c r="S616" s="28">
        <v>42433.761886574073</v>
      </c>
      <c r="T616" s="28">
        <v>42442.916666666672</v>
      </c>
    </row>
    <row r="617" spans="1:20" ht="45">
      <c r="A617" s="24">
        <v>3563</v>
      </c>
      <c r="B617" s="25" t="s">
        <v>3562</v>
      </c>
      <c r="C617" s="25" t="s">
        <v>7673</v>
      </c>
      <c r="D617" s="26">
        <v>500</v>
      </c>
      <c r="E617" s="26">
        <v>527.45000000000005</v>
      </c>
      <c r="F617" s="24" t="s">
        <v>8218</v>
      </c>
      <c r="G617" s="24" t="s">
        <v>8224</v>
      </c>
      <c r="H617" s="24" t="s">
        <v>8246</v>
      </c>
      <c r="I617" s="24">
        <v>1470078000</v>
      </c>
      <c r="J617" s="24">
        <v>1467648456</v>
      </c>
      <c r="K617" s="24" t="b">
        <v>0</v>
      </c>
      <c r="L617" s="24">
        <v>25</v>
      </c>
      <c r="M617" s="24" t="b">
        <v>1</v>
      </c>
      <c r="N617" s="24" t="s">
        <v>8269</v>
      </c>
      <c r="O617" s="24">
        <v>105</v>
      </c>
      <c r="P617" s="24">
        <v>21.1</v>
      </c>
      <c r="Q617" s="27" t="s">
        <v>8315</v>
      </c>
      <c r="R617" s="24" t="s">
        <v>8316</v>
      </c>
      <c r="S617" s="28">
        <v>42555.671944444446</v>
      </c>
      <c r="T617" s="28">
        <v>42583.791666666672</v>
      </c>
    </row>
    <row r="618" spans="1:20" ht="30">
      <c r="A618" s="24">
        <v>3564</v>
      </c>
      <c r="B618" s="25" t="s">
        <v>3563</v>
      </c>
      <c r="C618" s="25" t="s">
        <v>7674</v>
      </c>
      <c r="D618" s="26">
        <v>1000</v>
      </c>
      <c r="E618" s="26">
        <v>1005</v>
      </c>
      <c r="F618" s="24" t="s">
        <v>8218</v>
      </c>
      <c r="G618" s="24" t="s">
        <v>8224</v>
      </c>
      <c r="H618" s="24" t="s">
        <v>8246</v>
      </c>
      <c r="I618" s="24">
        <v>1444060800</v>
      </c>
      <c r="J618" s="24">
        <v>1440082649</v>
      </c>
      <c r="K618" s="24" t="b">
        <v>0</v>
      </c>
      <c r="L618" s="24">
        <v>17</v>
      </c>
      <c r="M618" s="24" t="b">
        <v>1</v>
      </c>
      <c r="N618" s="24" t="s">
        <v>8269</v>
      </c>
      <c r="O618" s="24">
        <v>101</v>
      </c>
      <c r="P618" s="24">
        <v>59.12</v>
      </c>
      <c r="Q618" s="27" t="s">
        <v>8315</v>
      </c>
      <c r="R618" s="24" t="s">
        <v>8316</v>
      </c>
      <c r="S618" s="28">
        <v>42236.623252314821</v>
      </c>
      <c r="T618" s="28">
        <v>42282.666666666672</v>
      </c>
    </row>
    <row r="619" spans="1:20" ht="45">
      <c r="A619" s="24">
        <v>3565</v>
      </c>
      <c r="B619" s="25" t="s">
        <v>3564</v>
      </c>
      <c r="C619" s="25" t="s">
        <v>7675</v>
      </c>
      <c r="D619" s="26">
        <v>900</v>
      </c>
      <c r="E619" s="26">
        <v>1175</v>
      </c>
      <c r="F619" s="24" t="s">
        <v>8218</v>
      </c>
      <c r="G619" s="24" t="s">
        <v>8223</v>
      </c>
      <c r="H619" s="24" t="s">
        <v>8245</v>
      </c>
      <c r="I619" s="24">
        <v>1420048208</v>
      </c>
      <c r="J619" s="24">
        <v>1417456208</v>
      </c>
      <c r="K619" s="24" t="b">
        <v>0</v>
      </c>
      <c r="L619" s="24">
        <v>12</v>
      </c>
      <c r="M619" s="24" t="b">
        <v>1</v>
      </c>
      <c r="N619" s="24" t="s">
        <v>8269</v>
      </c>
      <c r="O619" s="24">
        <v>131</v>
      </c>
      <c r="P619" s="24">
        <v>97.92</v>
      </c>
      <c r="Q619" s="27" t="s">
        <v>8315</v>
      </c>
      <c r="R619" s="24" t="s">
        <v>8316</v>
      </c>
      <c r="S619" s="28">
        <v>41974.743148148147</v>
      </c>
      <c r="T619" s="28">
        <v>42004.743148148147</v>
      </c>
    </row>
    <row r="620" spans="1:20" ht="45">
      <c r="A620" s="24">
        <v>3566</v>
      </c>
      <c r="B620" s="25" t="s">
        <v>3565</v>
      </c>
      <c r="C620" s="25" t="s">
        <v>7676</v>
      </c>
      <c r="D620" s="26">
        <v>2000</v>
      </c>
      <c r="E620" s="26">
        <v>2095</v>
      </c>
      <c r="F620" s="24" t="s">
        <v>8218</v>
      </c>
      <c r="G620" s="24" t="s">
        <v>8224</v>
      </c>
      <c r="H620" s="24" t="s">
        <v>8246</v>
      </c>
      <c r="I620" s="24">
        <v>1422015083</v>
      </c>
      <c r="J620" s="24">
        <v>1419423083</v>
      </c>
      <c r="K620" s="24" t="b">
        <v>0</v>
      </c>
      <c r="L620" s="24">
        <v>38</v>
      </c>
      <c r="M620" s="24" t="b">
        <v>1</v>
      </c>
      <c r="N620" s="24" t="s">
        <v>8269</v>
      </c>
      <c r="O620" s="24">
        <v>105</v>
      </c>
      <c r="P620" s="24">
        <v>55.13</v>
      </c>
      <c r="Q620" s="27" t="s">
        <v>8315</v>
      </c>
      <c r="R620" s="24" t="s">
        <v>8316</v>
      </c>
      <c r="S620" s="28">
        <v>41997.507905092592</v>
      </c>
      <c r="T620" s="28">
        <v>42027.507905092592</v>
      </c>
    </row>
    <row r="621" spans="1:20" ht="30">
      <c r="A621" s="24">
        <v>3567</v>
      </c>
      <c r="B621" s="25" t="s">
        <v>3566</v>
      </c>
      <c r="C621" s="25" t="s">
        <v>7677</v>
      </c>
      <c r="D621" s="26">
        <v>1000</v>
      </c>
      <c r="E621" s="26">
        <v>1088</v>
      </c>
      <c r="F621" s="24" t="s">
        <v>8218</v>
      </c>
      <c r="G621" s="24" t="s">
        <v>8224</v>
      </c>
      <c r="H621" s="24" t="s">
        <v>8246</v>
      </c>
      <c r="I621" s="24">
        <v>1433964444</v>
      </c>
      <c r="J621" s="24">
        <v>1431372444</v>
      </c>
      <c r="K621" s="24" t="b">
        <v>0</v>
      </c>
      <c r="L621" s="24">
        <v>41</v>
      </c>
      <c r="M621" s="24" t="b">
        <v>1</v>
      </c>
      <c r="N621" s="24" t="s">
        <v>8269</v>
      </c>
      <c r="O621" s="24">
        <v>109</v>
      </c>
      <c r="P621" s="24">
        <v>26.54</v>
      </c>
      <c r="Q621" s="27" t="s">
        <v>8315</v>
      </c>
      <c r="R621" s="24" t="s">
        <v>8316</v>
      </c>
      <c r="S621" s="28">
        <v>42135.810694444444</v>
      </c>
      <c r="T621" s="28">
        <v>42165.810694444444</v>
      </c>
    </row>
    <row r="622" spans="1:20" ht="45">
      <c r="A622" s="24">
        <v>3568</v>
      </c>
      <c r="B622" s="25" t="s">
        <v>3567</v>
      </c>
      <c r="C622" s="25" t="s">
        <v>7678</v>
      </c>
      <c r="D622" s="26">
        <v>1000</v>
      </c>
      <c r="E622" s="26">
        <v>1110</v>
      </c>
      <c r="F622" s="24" t="s">
        <v>8218</v>
      </c>
      <c r="G622" s="24" t="s">
        <v>8223</v>
      </c>
      <c r="H622" s="24" t="s">
        <v>8245</v>
      </c>
      <c r="I622" s="24">
        <v>1410975994</v>
      </c>
      <c r="J622" s="24">
        <v>1408383994</v>
      </c>
      <c r="K622" s="24" t="b">
        <v>0</v>
      </c>
      <c r="L622" s="24">
        <v>19</v>
      </c>
      <c r="M622" s="24" t="b">
        <v>1</v>
      </c>
      <c r="N622" s="24" t="s">
        <v>8269</v>
      </c>
      <c r="O622" s="24">
        <v>111</v>
      </c>
      <c r="P622" s="24">
        <v>58.42</v>
      </c>
      <c r="Q622" s="27" t="s">
        <v>8315</v>
      </c>
      <c r="R622" s="24" t="s">
        <v>8316</v>
      </c>
      <c r="S622" s="28">
        <v>41869.740671296298</v>
      </c>
      <c r="T622" s="28">
        <v>41899.740671296298</v>
      </c>
    </row>
    <row r="623" spans="1:20" ht="30">
      <c r="A623" s="24">
        <v>3569</v>
      </c>
      <c r="B623" s="25" t="s">
        <v>3568</v>
      </c>
      <c r="C623" s="25" t="s">
        <v>7679</v>
      </c>
      <c r="D623" s="26">
        <v>5000</v>
      </c>
      <c r="E623" s="26">
        <v>5024</v>
      </c>
      <c r="F623" s="24" t="s">
        <v>8218</v>
      </c>
      <c r="G623" s="24" t="s">
        <v>8223</v>
      </c>
      <c r="H623" s="24" t="s">
        <v>8245</v>
      </c>
      <c r="I623" s="24">
        <v>1420734696</v>
      </c>
      <c r="J623" s="24">
        <v>1418142696</v>
      </c>
      <c r="K623" s="24" t="b">
        <v>0</v>
      </c>
      <c r="L623" s="24">
        <v>41</v>
      </c>
      <c r="M623" s="24" t="b">
        <v>1</v>
      </c>
      <c r="N623" s="24" t="s">
        <v>8269</v>
      </c>
      <c r="O623" s="24">
        <v>100</v>
      </c>
      <c r="P623" s="24">
        <v>122.54</v>
      </c>
      <c r="Q623" s="27" t="s">
        <v>8315</v>
      </c>
      <c r="R623" s="24" t="s">
        <v>8316</v>
      </c>
      <c r="S623" s="28">
        <v>41982.688611111109</v>
      </c>
      <c r="T623" s="28">
        <v>42012.688611111109</v>
      </c>
    </row>
    <row r="624" spans="1:20" ht="30">
      <c r="A624" s="24">
        <v>3570</v>
      </c>
      <c r="B624" s="25" t="s">
        <v>3569</v>
      </c>
      <c r="C624" s="25" t="s">
        <v>7680</v>
      </c>
      <c r="D624" s="26">
        <v>2000</v>
      </c>
      <c r="E624" s="26">
        <v>2287</v>
      </c>
      <c r="F624" s="24" t="s">
        <v>8218</v>
      </c>
      <c r="G624" s="24" t="s">
        <v>8223</v>
      </c>
      <c r="H624" s="24" t="s">
        <v>8245</v>
      </c>
      <c r="I624" s="24">
        <v>1420009200</v>
      </c>
      <c r="J624" s="24">
        <v>1417593483</v>
      </c>
      <c r="K624" s="24" t="b">
        <v>0</v>
      </c>
      <c r="L624" s="24">
        <v>26</v>
      </c>
      <c r="M624" s="24" t="b">
        <v>1</v>
      </c>
      <c r="N624" s="24" t="s">
        <v>8269</v>
      </c>
      <c r="O624" s="24">
        <v>114</v>
      </c>
      <c r="P624" s="24">
        <v>87.96</v>
      </c>
      <c r="Q624" s="27" t="s">
        <v>8315</v>
      </c>
      <c r="R624" s="24" t="s">
        <v>8316</v>
      </c>
      <c r="S624" s="28">
        <v>41976.331979166673</v>
      </c>
      <c r="T624" s="28">
        <v>42004.291666666672</v>
      </c>
    </row>
    <row r="625" spans="1:20" ht="30">
      <c r="A625" s="24">
        <v>3571</v>
      </c>
      <c r="B625" s="25" t="s">
        <v>3570</v>
      </c>
      <c r="C625" s="25" t="s">
        <v>7681</v>
      </c>
      <c r="D625" s="26">
        <v>1500</v>
      </c>
      <c r="E625" s="26">
        <v>1831</v>
      </c>
      <c r="F625" s="24" t="s">
        <v>8218</v>
      </c>
      <c r="G625" s="24" t="s">
        <v>8224</v>
      </c>
      <c r="H625" s="24" t="s">
        <v>8246</v>
      </c>
      <c r="I625" s="24">
        <v>1414701413</v>
      </c>
      <c r="J625" s="24">
        <v>1412109413</v>
      </c>
      <c r="K625" s="24" t="b">
        <v>0</v>
      </c>
      <c r="L625" s="24">
        <v>25</v>
      </c>
      <c r="M625" s="24" t="b">
        <v>1</v>
      </c>
      <c r="N625" s="24" t="s">
        <v>8269</v>
      </c>
      <c r="O625" s="24">
        <v>122</v>
      </c>
      <c r="P625" s="24">
        <v>73.239999999999995</v>
      </c>
      <c r="Q625" s="27" t="s">
        <v>8315</v>
      </c>
      <c r="R625" s="24" t="s">
        <v>8316</v>
      </c>
      <c r="S625" s="28">
        <v>41912.858946759261</v>
      </c>
      <c r="T625" s="28">
        <v>41942.858946759261</v>
      </c>
    </row>
    <row r="626" spans="1:20" ht="30">
      <c r="A626" s="24">
        <v>3572</v>
      </c>
      <c r="B626" s="25" t="s">
        <v>3571</v>
      </c>
      <c r="C626" s="25" t="s">
        <v>7682</v>
      </c>
      <c r="D626" s="26">
        <v>500</v>
      </c>
      <c r="E626" s="26">
        <v>500</v>
      </c>
      <c r="F626" s="24" t="s">
        <v>8218</v>
      </c>
      <c r="G626" s="24" t="s">
        <v>8224</v>
      </c>
      <c r="H626" s="24" t="s">
        <v>8246</v>
      </c>
      <c r="I626" s="24">
        <v>1434894082</v>
      </c>
      <c r="J626" s="24">
        <v>1432302082</v>
      </c>
      <c r="K626" s="24" t="b">
        <v>0</v>
      </c>
      <c r="L626" s="24">
        <v>9</v>
      </c>
      <c r="M626" s="24" t="b">
        <v>1</v>
      </c>
      <c r="N626" s="24" t="s">
        <v>8269</v>
      </c>
      <c r="O626" s="24">
        <v>100</v>
      </c>
      <c r="P626" s="24">
        <v>55.56</v>
      </c>
      <c r="Q626" s="27" t="s">
        <v>8315</v>
      </c>
      <c r="R626" s="24" t="s">
        <v>8316</v>
      </c>
      <c r="S626" s="28">
        <v>42146.570393518516</v>
      </c>
      <c r="T626" s="28">
        <v>42176.570393518516</v>
      </c>
    </row>
    <row r="627" spans="1:20" ht="30">
      <c r="A627" s="24">
        <v>3573</v>
      </c>
      <c r="B627" s="25" t="s">
        <v>3572</v>
      </c>
      <c r="C627" s="25" t="s">
        <v>7683</v>
      </c>
      <c r="D627" s="26">
        <v>3000</v>
      </c>
      <c r="E627" s="26">
        <v>3084</v>
      </c>
      <c r="F627" s="24" t="s">
        <v>8218</v>
      </c>
      <c r="G627" s="24" t="s">
        <v>8224</v>
      </c>
      <c r="H627" s="24" t="s">
        <v>8246</v>
      </c>
      <c r="I627" s="24">
        <v>1415440846</v>
      </c>
      <c r="J627" s="24">
        <v>1412845246</v>
      </c>
      <c r="K627" s="24" t="b">
        <v>0</v>
      </c>
      <c r="L627" s="24">
        <v>78</v>
      </c>
      <c r="M627" s="24" t="b">
        <v>1</v>
      </c>
      <c r="N627" s="24" t="s">
        <v>8269</v>
      </c>
      <c r="O627" s="24">
        <v>103</v>
      </c>
      <c r="P627" s="24">
        <v>39.54</v>
      </c>
      <c r="Q627" s="27" t="s">
        <v>8315</v>
      </c>
      <c r="R627" s="24" t="s">
        <v>8316</v>
      </c>
      <c r="S627" s="28">
        <v>41921.375532407408</v>
      </c>
      <c r="T627" s="28">
        <v>41951.417199074072</v>
      </c>
    </row>
    <row r="628" spans="1:20" ht="45">
      <c r="A628" s="24">
        <v>3574</v>
      </c>
      <c r="B628" s="25" t="s">
        <v>3573</v>
      </c>
      <c r="C628" s="25" t="s">
        <v>7684</v>
      </c>
      <c r="D628" s="26">
        <v>5800</v>
      </c>
      <c r="E628" s="26">
        <v>6155</v>
      </c>
      <c r="F628" s="24" t="s">
        <v>8218</v>
      </c>
      <c r="G628" s="24" t="s">
        <v>8223</v>
      </c>
      <c r="H628" s="24" t="s">
        <v>8245</v>
      </c>
      <c r="I628" s="24">
        <v>1415921848</v>
      </c>
      <c r="J628" s="24">
        <v>1413326248</v>
      </c>
      <c r="K628" s="24" t="b">
        <v>0</v>
      </c>
      <c r="L628" s="24">
        <v>45</v>
      </c>
      <c r="M628" s="24" t="b">
        <v>1</v>
      </c>
      <c r="N628" s="24" t="s">
        <v>8269</v>
      </c>
      <c r="O628" s="24">
        <v>106</v>
      </c>
      <c r="P628" s="24">
        <v>136.78</v>
      </c>
      <c r="Q628" s="27" t="s">
        <v>8315</v>
      </c>
      <c r="R628" s="24" t="s">
        <v>8316</v>
      </c>
      <c r="S628" s="28">
        <v>41926.942685185182</v>
      </c>
      <c r="T628" s="28">
        <v>41956.984351851846</v>
      </c>
    </row>
    <row r="629" spans="1:20" ht="45">
      <c r="A629" s="24">
        <v>3575</v>
      </c>
      <c r="B629" s="25" t="s">
        <v>3574</v>
      </c>
      <c r="C629" s="25" t="s">
        <v>7685</v>
      </c>
      <c r="D629" s="26">
        <v>10000</v>
      </c>
      <c r="E629" s="26">
        <v>10133</v>
      </c>
      <c r="F629" s="24" t="s">
        <v>8218</v>
      </c>
      <c r="G629" s="24" t="s">
        <v>8223</v>
      </c>
      <c r="H629" s="24" t="s">
        <v>8245</v>
      </c>
      <c r="I629" s="24">
        <v>1470887940</v>
      </c>
      <c r="J629" s="24">
        <v>1468176527</v>
      </c>
      <c r="K629" s="24" t="b">
        <v>0</v>
      </c>
      <c r="L629" s="24">
        <v>102</v>
      </c>
      <c r="M629" s="24" t="b">
        <v>1</v>
      </c>
      <c r="N629" s="24" t="s">
        <v>8269</v>
      </c>
      <c r="O629" s="24">
        <v>101</v>
      </c>
      <c r="P629" s="24">
        <v>99.34</v>
      </c>
      <c r="Q629" s="27" t="s">
        <v>8315</v>
      </c>
      <c r="R629" s="24" t="s">
        <v>8316</v>
      </c>
      <c r="S629" s="28">
        <v>42561.783877314811</v>
      </c>
      <c r="T629" s="28">
        <v>42593.165972222225</v>
      </c>
    </row>
    <row r="630" spans="1:20" ht="30">
      <c r="A630" s="24">
        <v>3576</v>
      </c>
      <c r="B630" s="25" t="s">
        <v>3575</v>
      </c>
      <c r="C630" s="25" t="s">
        <v>7686</v>
      </c>
      <c r="D630" s="26">
        <v>100</v>
      </c>
      <c r="E630" s="26">
        <v>100</v>
      </c>
      <c r="F630" s="24" t="s">
        <v>8218</v>
      </c>
      <c r="G630" s="24" t="s">
        <v>8223</v>
      </c>
      <c r="H630" s="24" t="s">
        <v>8245</v>
      </c>
      <c r="I630" s="24">
        <v>1480947054</v>
      </c>
      <c r="J630" s="24">
        <v>1475759454</v>
      </c>
      <c r="K630" s="24" t="b">
        <v>0</v>
      </c>
      <c r="L630" s="24">
        <v>5</v>
      </c>
      <c r="M630" s="24" t="b">
        <v>1</v>
      </c>
      <c r="N630" s="24" t="s">
        <v>8269</v>
      </c>
      <c r="O630" s="24">
        <v>100</v>
      </c>
      <c r="P630" s="24">
        <v>20</v>
      </c>
      <c r="Q630" s="27" t="s">
        <v>8315</v>
      </c>
      <c r="R630" s="24" t="s">
        <v>8316</v>
      </c>
      <c r="S630" s="28">
        <v>42649.54923611111</v>
      </c>
      <c r="T630" s="28">
        <v>42709.590902777782</v>
      </c>
    </row>
    <row r="631" spans="1:20" ht="30">
      <c r="A631" s="24">
        <v>3577</v>
      </c>
      <c r="B631" s="25" t="s">
        <v>3576</v>
      </c>
      <c r="C631" s="25" t="s">
        <v>7687</v>
      </c>
      <c r="D631" s="26">
        <v>600</v>
      </c>
      <c r="E631" s="26">
        <v>780</v>
      </c>
      <c r="F631" s="24" t="s">
        <v>8218</v>
      </c>
      <c r="G631" s="24" t="s">
        <v>8223</v>
      </c>
      <c r="H631" s="24" t="s">
        <v>8245</v>
      </c>
      <c r="I631" s="24">
        <v>1430029680</v>
      </c>
      <c r="J631" s="24">
        <v>1427741583</v>
      </c>
      <c r="K631" s="24" t="b">
        <v>0</v>
      </c>
      <c r="L631" s="24">
        <v>27</v>
      </c>
      <c r="M631" s="24" t="b">
        <v>1</v>
      </c>
      <c r="N631" s="24" t="s">
        <v>8269</v>
      </c>
      <c r="O631" s="24">
        <v>130</v>
      </c>
      <c r="P631" s="24">
        <v>28.89</v>
      </c>
      <c r="Q631" s="27" t="s">
        <v>8315</v>
      </c>
      <c r="R631" s="24" t="s">
        <v>8316</v>
      </c>
      <c r="S631" s="28">
        <v>42093.786840277782</v>
      </c>
      <c r="T631" s="28">
        <v>42120.26944444445</v>
      </c>
    </row>
    <row r="632" spans="1:20" ht="30">
      <c r="A632" s="24">
        <v>3578</v>
      </c>
      <c r="B632" s="25" t="s">
        <v>3577</v>
      </c>
      <c r="C632" s="25" t="s">
        <v>7688</v>
      </c>
      <c r="D632" s="26">
        <v>1500</v>
      </c>
      <c r="E632" s="26">
        <v>1500.2</v>
      </c>
      <c r="F632" s="24" t="s">
        <v>8218</v>
      </c>
      <c r="G632" s="24" t="s">
        <v>8224</v>
      </c>
      <c r="H632" s="24" t="s">
        <v>8246</v>
      </c>
      <c r="I632" s="24">
        <v>1462037777</v>
      </c>
      <c r="J632" s="24">
        <v>1459445777</v>
      </c>
      <c r="K632" s="24" t="b">
        <v>0</v>
      </c>
      <c r="L632" s="24">
        <v>37</v>
      </c>
      <c r="M632" s="24" t="b">
        <v>1</v>
      </c>
      <c r="N632" s="24" t="s">
        <v>8269</v>
      </c>
      <c r="O632" s="24">
        <v>100</v>
      </c>
      <c r="P632" s="24">
        <v>40.549999999999997</v>
      </c>
      <c r="Q632" s="27" t="s">
        <v>8315</v>
      </c>
      <c r="R632" s="24" t="s">
        <v>8316</v>
      </c>
      <c r="S632" s="28">
        <v>42460.733530092592</v>
      </c>
      <c r="T632" s="28">
        <v>42490.733530092592</v>
      </c>
    </row>
    <row r="633" spans="1:20" ht="45">
      <c r="A633" s="24">
        <v>3579</v>
      </c>
      <c r="B633" s="25" t="s">
        <v>3578</v>
      </c>
      <c r="C633" s="25" t="s">
        <v>7689</v>
      </c>
      <c r="D633" s="26">
        <v>500</v>
      </c>
      <c r="E633" s="26">
        <v>500</v>
      </c>
      <c r="F633" s="24" t="s">
        <v>8218</v>
      </c>
      <c r="G633" s="24" t="s">
        <v>8224</v>
      </c>
      <c r="H633" s="24" t="s">
        <v>8246</v>
      </c>
      <c r="I633" s="24">
        <v>1459444656</v>
      </c>
      <c r="J633" s="24">
        <v>1456856256</v>
      </c>
      <c r="K633" s="24" t="b">
        <v>0</v>
      </c>
      <c r="L633" s="24">
        <v>14</v>
      </c>
      <c r="M633" s="24" t="b">
        <v>1</v>
      </c>
      <c r="N633" s="24" t="s">
        <v>8269</v>
      </c>
      <c r="O633" s="24">
        <v>100</v>
      </c>
      <c r="P633" s="24">
        <v>35.71</v>
      </c>
      <c r="Q633" s="27" t="s">
        <v>8315</v>
      </c>
      <c r="R633" s="24" t="s">
        <v>8316</v>
      </c>
      <c r="S633" s="28">
        <v>42430.762222222227</v>
      </c>
      <c r="T633" s="28">
        <v>42460.720555555556</v>
      </c>
    </row>
    <row r="634" spans="1:20" ht="30">
      <c r="A634" s="24">
        <v>3580</v>
      </c>
      <c r="B634" s="25" t="s">
        <v>3579</v>
      </c>
      <c r="C634" s="25" t="s">
        <v>7690</v>
      </c>
      <c r="D634" s="26">
        <v>900</v>
      </c>
      <c r="E634" s="26">
        <v>1025</v>
      </c>
      <c r="F634" s="24" t="s">
        <v>8218</v>
      </c>
      <c r="G634" s="24" t="s">
        <v>8223</v>
      </c>
      <c r="H634" s="24" t="s">
        <v>8245</v>
      </c>
      <c r="I634" s="24">
        <v>1425185940</v>
      </c>
      <c r="J634" s="24">
        <v>1421900022</v>
      </c>
      <c r="K634" s="24" t="b">
        <v>0</v>
      </c>
      <c r="L634" s="24">
        <v>27</v>
      </c>
      <c r="M634" s="24" t="b">
        <v>1</v>
      </c>
      <c r="N634" s="24" t="s">
        <v>8269</v>
      </c>
      <c r="O634" s="24">
        <v>114</v>
      </c>
      <c r="P634" s="24">
        <v>37.96</v>
      </c>
      <c r="Q634" s="27" t="s">
        <v>8315</v>
      </c>
      <c r="R634" s="24" t="s">
        <v>8316</v>
      </c>
      <c r="S634" s="28">
        <v>42026.176180555558</v>
      </c>
      <c r="T634" s="28">
        <v>42064.207638888889</v>
      </c>
    </row>
    <row r="635" spans="1:20" ht="45">
      <c r="A635" s="24">
        <v>3581</v>
      </c>
      <c r="B635" s="25" t="s">
        <v>3580</v>
      </c>
      <c r="C635" s="25" t="s">
        <v>7691</v>
      </c>
      <c r="D635" s="26">
        <v>1500</v>
      </c>
      <c r="E635" s="26">
        <v>1500</v>
      </c>
      <c r="F635" s="24" t="s">
        <v>8218</v>
      </c>
      <c r="G635" s="24" t="s">
        <v>8224</v>
      </c>
      <c r="H635" s="24" t="s">
        <v>8246</v>
      </c>
      <c r="I635" s="24">
        <v>1406719110</v>
      </c>
      <c r="J635" s="24">
        <v>1405509510</v>
      </c>
      <c r="K635" s="24" t="b">
        <v>0</v>
      </c>
      <c r="L635" s="24">
        <v>45</v>
      </c>
      <c r="M635" s="24" t="b">
        <v>1</v>
      </c>
      <c r="N635" s="24" t="s">
        <v>8269</v>
      </c>
      <c r="O635" s="24">
        <v>100</v>
      </c>
      <c r="P635" s="24">
        <v>33.33</v>
      </c>
      <c r="Q635" s="27" t="s">
        <v>8315</v>
      </c>
      <c r="R635" s="24" t="s">
        <v>8316</v>
      </c>
      <c r="S635" s="28">
        <v>41836.471180555556</v>
      </c>
      <c r="T635" s="28">
        <v>41850.471180555556</v>
      </c>
    </row>
    <row r="636" spans="1:20" ht="30">
      <c r="A636" s="24">
        <v>3582</v>
      </c>
      <c r="B636" s="25" t="s">
        <v>3581</v>
      </c>
      <c r="C636" s="25" t="s">
        <v>7692</v>
      </c>
      <c r="D636" s="26">
        <v>1000</v>
      </c>
      <c r="E636" s="26">
        <v>2870</v>
      </c>
      <c r="F636" s="24" t="s">
        <v>8218</v>
      </c>
      <c r="G636" s="24" t="s">
        <v>8223</v>
      </c>
      <c r="H636" s="24" t="s">
        <v>8245</v>
      </c>
      <c r="I636" s="24">
        <v>1459822682</v>
      </c>
      <c r="J636" s="24">
        <v>1458613082</v>
      </c>
      <c r="K636" s="24" t="b">
        <v>0</v>
      </c>
      <c r="L636" s="24">
        <v>49</v>
      </c>
      <c r="M636" s="24" t="b">
        <v>1</v>
      </c>
      <c r="N636" s="24" t="s">
        <v>8269</v>
      </c>
      <c r="O636" s="24">
        <v>287</v>
      </c>
      <c r="P636" s="24">
        <v>58.57</v>
      </c>
      <c r="Q636" s="27" t="s">
        <v>8315</v>
      </c>
      <c r="R636" s="24" t="s">
        <v>8316</v>
      </c>
      <c r="S636" s="28">
        <v>42451.095856481479</v>
      </c>
      <c r="T636" s="28">
        <v>42465.095856481479</v>
      </c>
    </row>
    <row r="637" spans="1:20" ht="30">
      <c r="A637" s="24">
        <v>3583</v>
      </c>
      <c r="B637" s="25" t="s">
        <v>3582</v>
      </c>
      <c r="C637" s="25" t="s">
        <v>7693</v>
      </c>
      <c r="D637" s="26">
        <v>3000</v>
      </c>
      <c r="E637" s="26">
        <v>3255</v>
      </c>
      <c r="F637" s="24" t="s">
        <v>8218</v>
      </c>
      <c r="G637" s="24" t="s">
        <v>8223</v>
      </c>
      <c r="H637" s="24" t="s">
        <v>8245</v>
      </c>
      <c r="I637" s="24">
        <v>1460970805</v>
      </c>
      <c r="J637" s="24">
        <v>1455790405</v>
      </c>
      <c r="K637" s="24" t="b">
        <v>0</v>
      </c>
      <c r="L637" s="24">
        <v>24</v>
      </c>
      <c r="M637" s="24" t="b">
        <v>1</v>
      </c>
      <c r="N637" s="24" t="s">
        <v>8269</v>
      </c>
      <c r="O637" s="24">
        <v>109</v>
      </c>
      <c r="P637" s="24">
        <v>135.63</v>
      </c>
      <c r="Q637" s="27" t="s">
        <v>8315</v>
      </c>
      <c r="R637" s="24" t="s">
        <v>8316</v>
      </c>
      <c r="S637" s="28">
        <v>42418.425983796296</v>
      </c>
      <c r="T637" s="28">
        <v>42478.384317129632</v>
      </c>
    </row>
    <row r="638" spans="1:20" ht="60">
      <c r="A638" s="24">
        <v>3584</v>
      </c>
      <c r="B638" s="25" t="s">
        <v>3583</v>
      </c>
      <c r="C638" s="25" t="s">
        <v>7694</v>
      </c>
      <c r="D638" s="26">
        <v>3000</v>
      </c>
      <c r="E638" s="26">
        <v>3465</v>
      </c>
      <c r="F638" s="24" t="s">
        <v>8218</v>
      </c>
      <c r="G638" s="24" t="s">
        <v>8224</v>
      </c>
      <c r="H638" s="24" t="s">
        <v>8246</v>
      </c>
      <c r="I638" s="24">
        <v>1436772944</v>
      </c>
      <c r="J638" s="24">
        <v>1434180944</v>
      </c>
      <c r="K638" s="24" t="b">
        <v>0</v>
      </c>
      <c r="L638" s="24">
        <v>112</v>
      </c>
      <c r="M638" s="24" t="b">
        <v>1</v>
      </c>
      <c r="N638" s="24" t="s">
        <v>8269</v>
      </c>
      <c r="O638" s="24">
        <v>116</v>
      </c>
      <c r="P638" s="24">
        <v>30.94</v>
      </c>
      <c r="Q638" s="27" t="s">
        <v>8315</v>
      </c>
      <c r="R638" s="24" t="s">
        <v>8316</v>
      </c>
      <c r="S638" s="28">
        <v>42168.316481481481</v>
      </c>
      <c r="T638" s="28">
        <v>42198.316481481481</v>
      </c>
    </row>
    <row r="639" spans="1:20" ht="30">
      <c r="A639" s="24">
        <v>3585</v>
      </c>
      <c r="B639" s="25" t="s">
        <v>3584</v>
      </c>
      <c r="C639" s="25" t="s">
        <v>7695</v>
      </c>
      <c r="D639" s="26">
        <v>3400</v>
      </c>
      <c r="E639" s="26">
        <v>4050</v>
      </c>
      <c r="F639" s="24" t="s">
        <v>8218</v>
      </c>
      <c r="G639" s="24" t="s">
        <v>8223</v>
      </c>
      <c r="H639" s="24" t="s">
        <v>8245</v>
      </c>
      <c r="I639" s="24">
        <v>1419181890</v>
      </c>
      <c r="J639" s="24">
        <v>1416589890</v>
      </c>
      <c r="K639" s="24" t="b">
        <v>0</v>
      </c>
      <c r="L639" s="24">
        <v>23</v>
      </c>
      <c r="M639" s="24" t="b">
        <v>1</v>
      </c>
      <c r="N639" s="24" t="s">
        <v>8269</v>
      </c>
      <c r="O639" s="24">
        <v>119</v>
      </c>
      <c r="P639" s="24">
        <v>176.09</v>
      </c>
      <c r="Q639" s="27" t="s">
        <v>8315</v>
      </c>
      <c r="R639" s="24" t="s">
        <v>8316</v>
      </c>
      <c r="S639" s="28">
        <v>41964.716319444444</v>
      </c>
      <c r="T639" s="28">
        <v>41994.716319444444</v>
      </c>
    </row>
    <row r="640" spans="1:20">
      <c r="A640" s="24">
        <v>3586</v>
      </c>
      <c r="B640" s="25" t="s">
        <v>3585</v>
      </c>
      <c r="C640" s="25" t="s">
        <v>7696</v>
      </c>
      <c r="D640" s="26">
        <v>7500</v>
      </c>
      <c r="E640" s="26">
        <v>8207</v>
      </c>
      <c r="F640" s="24" t="s">
        <v>8218</v>
      </c>
      <c r="G640" s="24" t="s">
        <v>8223</v>
      </c>
      <c r="H640" s="24" t="s">
        <v>8245</v>
      </c>
      <c r="I640" s="24">
        <v>1474649070</v>
      </c>
      <c r="J640" s="24">
        <v>1469465070</v>
      </c>
      <c r="K640" s="24" t="b">
        <v>0</v>
      </c>
      <c r="L640" s="24">
        <v>54</v>
      </c>
      <c r="M640" s="24" t="b">
        <v>1</v>
      </c>
      <c r="N640" s="24" t="s">
        <v>8269</v>
      </c>
      <c r="O640" s="24">
        <v>109</v>
      </c>
      <c r="P640" s="24">
        <v>151.97999999999999</v>
      </c>
      <c r="Q640" s="27" t="s">
        <v>8315</v>
      </c>
      <c r="R640" s="24" t="s">
        <v>8316</v>
      </c>
      <c r="S640" s="28">
        <v>42576.697569444441</v>
      </c>
      <c r="T640" s="28">
        <v>42636.697569444441</v>
      </c>
    </row>
    <row r="641" spans="1:20" ht="30">
      <c r="A641" s="24">
        <v>3587</v>
      </c>
      <c r="B641" s="25" t="s">
        <v>3586</v>
      </c>
      <c r="C641" s="25" t="s">
        <v>7697</v>
      </c>
      <c r="D641" s="26">
        <v>500</v>
      </c>
      <c r="E641" s="26">
        <v>633</v>
      </c>
      <c r="F641" s="24" t="s">
        <v>8218</v>
      </c>
      <c r="G641" s="24" t="s">
        <v>8224</v>
      </c>
      <c r="H641" s="24" t="s">
        <v>8246</v>
      </c>
      <c r="I641" s="24">
        <v>1467054000</v>
      </c>
      <c r="J641" s="24">
        <v>1463144254</v>
      </c>
      <c r="K641" s="24" t="b">
        <v>0</v>
      </c>
      <c r="L641" s="24">
        <v>28</v>
      </c>
      <c r="M641" s="24" t="b">
        <v>1</v>
      </c>
      <c r="N641" s="24" t="s">
        <v>8269</v>
      </c>
      <c r="O641" s="24">
        <v>127</v>
      </c>
      <c r="P641" s="24">
        <v>22.61</v>
      </c>
      <c r="Q641" s="27" t="s">
        <v>8315</v>
      </c>
      <c r="R641" s="24" t="s">
        <v>8316</v>
      </c>
      <c r="S641" s="28">
        <v>42503.539976851855</v>
      </c>
      <c r="T641" s="28">
        <v>42548.791666666672</v>
      </c>
    </row>
    <row r="642" spans="1:20" ht="30">
      <c r="A642" s="24">
        <v>3588</v>
      </c>
      <c r="B642" s="25" t="s">
        <v>3587</v>
      </c>
      <c r="C642" s="25" t="s">
        <v>7698</v>
      </c>
      <c r="D642" s="26">
        <v>200</v>
      </c>
      <c r="E642" s="26">
        <v>201</v>
      </c>
      <c r="F642" s="24" t="s">
        <v>8218</v>
      </c>
      <c r="G642" s="24" t="s">
        <v>8224</v>
      </c>
      <c r="H642" s="24" t="s">
        <v>8246</v>
      </c>
      <c r="I642" s="24">
        <v>1430348400</v>
      </c>
      <c r="J642" s="24">
        <v>1428436410</v>
      </c>
      <c r="K642" s="24" t="b">
        <v>0</v>
      </c>
      <c r="L642" s="24">
        <v>11</v>
      </c>
      <c r="M642" s="24" t="b">
        <v>1</v>
      </c>
      <c r="N642" s="24" t="s">
        <v>8269</v>
      </c>
      <c r="O642" s="24">
        <v>101</v>
      </c>
      <c r="P642" s="24">
        <v>18.27</v>
      </c>
      <c r="Q642" s="27" t="s">
        <v>8315</v>
      </c>
      <c r="R642" s="24" t="s">
        <v>8316</v>
      </c>
      <c r="S642" s="28">
        <v>42101.828819444447</v>
      </c>
      <c r="T642" s="28">
        <v>42123.958333333328</v>
      </c>
    </row>
    <row r="643" spans="1:20" ht="30">
      <c r="A643" s="24">
        <v>3589</v>
      </c>
      <c r="B643" s="25" t="s">
        <v>3588</v>
      </c>
      <c r="C643" s="25" t="s">
        <v>7699</v>
      </c>
      <c r="D643" s="26">
        <v>4000</v>
      </c>
      <c r="E643" s="26">
        <v>5100</v>
      </c>
      <c r="F643" s="24" t="s">
        <v>8218</v>
      </c>
      <c r="G643" s="24" t="s">
        <v>8223</v>
      </c>
      <c r="H643" s="24" t="s">
        <v>8245</v>
      </c>
      <c r="I643" s="24">
        <v>1432654347</v>
      </c>
      <c r="J643" s="24">
        <v>1430494347</v>
      </c>
      <c r="K643" s="24" t="b">
        <v>0</v>
      </c>
      <c r="L643" s="24">
        <v>62</v>
      </c>
      <c r="M643" s="24" t="b">
        <v>1</v>
      </c>
      <c r="N643" s="24" t="s">
        <v>8269</v>
      </c>
      <c r="O643" s="24">
        <v>128</v>
      </c>
      <c r="P643" s="24">
        <v>82.26</v>
      </c>
      <c r="Q643" s="27" t="s">
        <v>8315</v>
      </c>
      <c r="R643" s="24" t="s">
        <v>8316</v>
      </c>
      <c r="S643" s="28">
        <v>42125.647534722222</v>
      </c>
      <c r="T643" s="28">
        <v>42150.647534722222</v>
      </c>
    </row>
    <row r="644" spans="1:20" ht="45">
      <c r="A644" s="24">
        <v>3590</v>
      </c>
      <c r="B644" s="25" t="s">
        <v>3589</v>
      </c>
      <c r="C644" s="25" t="s">
        <v>7700</v>
      </c>
      <c r="D644" s="26">
        <v>5000</v>
      </c>
      <c r="E644" s="26">
        <v>5003</v>
      </c>
      <c r="F644" s="24" t="s">
        <v>8218</v>
      </c>
      <c r="G644" s="24" t="s">
        <v>8224</v>
      </c>
      <c r="H644" s="24" t="s">
        <v>8246</v>
      </c>
      <c r="I644" s="24">
        <v>1413792034</v>
      </c>
      <c r="J644" s="24">
        <v>1411200034</v>
      </c>
      <c r="K644" s="24" t="b">
        <v>0</v>
      </c>
      <c r="L644" s="24">
        <v>73</v>
      </c>
      <c r="M644" s="24" t="b">
        <v>1</v>
      </c>
      <c r="N644" s="24" t="s">
        <v>8269</v>
      </c>
      <c r="O644" s="24">
        <v>100</v>
      </c>
      <c r="P644" s="24">
        <v>68.53</v>
      </c>
      <c r="Q644" s="27" t="s">
        <v>8315</v>
      </c>
      <c r="R644" s="24" t="s">
        <v>8316</v>
      </c>
      <c r="S644" s="28">
        <v>41902.333726851852</v>
      </c>
      <c r="T644" s="28">
        <v>41932.333726851852</v>
      </c>
    </row>
    <row r="645" spans="1:20" ht="30">
      <c r="A645" s="24">
        <v>3591</v>
      </c>
      <c r="B645" s="25" t="s">
        <v>3590</v>
      </c>
      <c r="C645" s="25" t="s">
        <v>7701</v>
      </c>
      <c r="D645" s="26">
        <v>700</v>
      </c>
      <c r="E645" s="26">
        <v>1225</v>
      </c>
      <c r="F645" s="24" t="s">
        <v>8218</v>
      </c>
      <c r="G645" s="24" t="s">
        <v>8223</v>
      </c>
      <c r="H645" s="24" t="s">
        <v>8245</v>
      </c>
      <c r="I645" s="24">
        <v>1422075540</v>
      </c>
      <c r="J645" s="24">
        <v>1419979544</v>
      </c>
      <c r="K645" s="24" t="b">
        <v>0</v>
      </c>
      <c r="L645" s="24">
        <v>18</v>
      </c>
      <c r="M645" s="24" t="b">
        <v>1</v>
      </c>
      <c r="N645" s="24" t="s">
        <v>8269</v>
      </c>
      <c r="O645" s="24">
        <v>175</v>
      </c>
      <c r="P645" s="24">
        <v>68.06</v>
      </c>
      <c r="Q645" s="27" t="s">
        <v>8315</v>
      </c>
      <c r="R645" s="24" t="s">
        <v>8316</v>
      </c>
      <c r="S645" s="28">
        <v>42003.948425925926</v>
      </c>
      <c r="T645" s="28">
        <v>42028.207638888889</v>
      </c>
    </row>
    <row r="646" spans="1:20" ht="30">
      <c r="A646" s="24">
        <v>3592</v>
      </c>
      <c r="B646" s="25" t="s">
        <v>3591</v>
      </c>
      <c r="C646" s="25" t="s">
        <v>7702</v>
      </c>
      <c r="D646" s="26">
        <v>2000</v>
      </c>
      <c r="E646" s="26">
        <v>2545</v>
      </c>
      <c r="F646" s="24" t="s">
        <v>8218</v>
      </c>
      <c r="G646" s="24" t="s">
        <v>8223</v>
      </c>
      <c r="H646" s="24" t="s">
        <v>8245</v>
      </c>
      <c r="I646" s="24">
        <v>1423630740</v>
      </c>
      <c r="J646" s="24">
        <v>1418673307</v>
      </c>
      <c r="K646" s="24" t="b">
        <v>0</v>
      </c>
      <c r="L646" s="24">
        <v>35</v>
      </c>
      <c r="M646" s="24" t="b">
        <v>1</v>
      </c>
      <c r="N646" s="24" t="s">
        <v>8269</v>
      </c>
      <c r="O646" s="24">
        <v>127</v>
      </c>
      <c r="P646" s="24">
        <v>72.709999999999994</v>
      </c>
      <c r="Q646" s="27" t="s">
        <v>8315</v>
      </c>
      <c r="R646" s="24" t="s">
        <v>8316</v>
      </c>
      <c r="S646" s="28">
        <v>41988.829942129625</v>
      </c>
      <c r="T646" s="28">
        <v>42046.207638888889</v>
      </c>
    </row>
    <row r="647" spans="1:20" ht="30">
      <c r="A647" s="24">
        <v>3593</v>
      </c>
      <c r="B647" s="25" t="s">
        <v>3592</v>
      </c>
      <c r="C647" s="25" t="s">
        <v>7703</v>
      </c>
      <c r="D647" s="26">
        <v>3000</v>
      </c>
      <c r="E647" s="26">
        <v>3319</v>
      </c>
      <c r="F647" s="24" t="s">
        <v>8218</v>
      </c>
      <c r="G647" s="24" t="s">
        <v>8223</v>
      </c>
      <c r="H647" s="24" t="s">
        <v>8245</v>
      </c>
      <c r="I647" s="24">
        <v>1420489560</v>
      </c>
      <c r="J647" s="24">
        <v>1417469639</v>
      </c>
      <c r="K647" s="24" t="b">
        <v>0</v>
      </c>
      <c r="L647" s="24">
        <v>43</v>
      </c>
      <c r="M647" s="24" t="b">
        <v>1</v>
      </c>
      <c r="N647" s="24" t="s">
        <v>8269</v>
      </c>
      <c r="O647" s="24">
        <v>111</v>
      </c>
      <c r="P647" s="24">
        <v>77.19</v>
      </c>
      <c r="Q647" s="27" t="s">
        <v>8315</v>
      </c>
      <c r="R647" s="24" t="s">
        <v>8316</v>
      </c>
      <c r="S647" s="28">
        <v>41974.898599537039</v>
      </c>
      <c r="T647" s="28">
        <v>42009.851388888885</v>
      </c>
    </row>
    <row r="648" spans="1:20" ht="45">
      <c r="A648" s="24">
        <v>3594</v>
      </c>
      <c r="B648" s="25" t="s">
        <v>3593</v>
      </c>
      <c r="C648" s="25" t="s">
        <v>7704</v>
      </c>
      <c r="D648" s="26">
        <v>1600</v>
      </c>
      <c r="E648" s="26">
        <v>2015</v>
      </c>
      <c r="F648" s="24" t="s">
        <v>8218</v>
      </c>
      <c r="G648" s="24" t="s">
        <v>8223</v>
      </c>
      <c r="H648" s="24" t="s">
        <v>8245</v>
      </c>
      <c r="I648" s="24">
        <v>1472952982</v>
      </c>
      <c r="J648" s="24">
        <v>1470792982</v>
      </c>
      <c r="K648" s="24" t="b">
        <v>0</v>
      </c>
      <c r="L648" s="24">
        <v>36</v>
      </c>
      <c r="M648" s="24" t="b">
        <v>1</v>
      </c>
      <c r="N648" s="24" t="s">
        <v>8269</v>
      </c>
      <c r="O648" s="24">
        <v>126</v>
      </c>
      <c r="P648" s="24">
        <v>55.97</v>
      </c>
      <c r="Q648" s="27" t="s">
        <v>8315</v>
      </c>
      <c r="R648" s="24" t="s">
        <v>8316</v>
      </c>
      <c r="S648" s="28">
        <v>42592.066921296297</v>
      </c>
      <c r="T648" s="28">
        <v>42617.066921296297</v>
      </c>
    </row>
    <row r="649" spans="1:20" ht="30">
      <c r="A649" s="24">
        <v>3595</v>
      </c>
      <c r="B649" s="25" t="s">
        <v>3594</v>
      </c>
      <c r="C649" s="25" t="s">
        <v>7705</v>
      </c>
      <c r="D649" s="26">
        <v>2600</v>
      </c>
      <c r="E649" s="26">
        <v>3081</v>
      </c>
      <c r="F649" s="24" t="s">
        <v>8218</v>
      </c>
      <c r="G649" s="24" t="s">
        <v>8223</v>
      </c>
      <c r="H649" s="24" t="s">
        <v>8245</v>
      </c>
      <c r="I649" s="24">
        <v>1426229940</v>
      </c>
      <c r="J649" s="24">
        <v>1423959123</v>
      </c>
      <c r="K649" s="24" t="b">
        <v>0</v>
      </c>
      <c r="L649" s="24">
        <v>62</v>
      </c>
      <c r="M649" s="24" t="b">
        <v>1</v>
      </c>
      <c r="N649" s="24" t="s">
        <v>8269</v>
      </c>
      <c r="O649" s="24">
        <v>119</v>
      </c>
      <c r="P649" s="24">
        <v>49.69</v>
      </c>
      <c r="Q649" s="27" t="s">
        <v>8315</v>
      </c>
      <c r="R649" s="24" t="s">
        <v>8316</v>
      </c>
      <c r="S649" s="28">
        <v>42050.008368055554</v>
      </c>
      <c r="T649" s="28">
        <v>42076.290972222225</v>
      </c>
    </row>
    <row r="650" spans="1:20" ht="30">
      <c r="A650" s="24">
        <v>3596</v>
      </c>
      <c r="B650" s="25" t="s">
        <v>3595</v>
      </c>
      <c r="C650" s="25" t="s">
        <v>7706</v>
      </c>
      <c r="D650" s="26">
        <v>1100</v>
      </c>
      <c r="E650" s="26">
        <v>1185</v>
      </c>
      <c r="F650" s="24" t="s">
        <v>8218</v>
      </c>
      <c r="G650" s="24" t="s">
        <v>8228</v>
      </c>
      <c r="H650" s="24" t="s">
        <v>8250</v>
      </c>
      <c r="I650" s="24">
        <v>1409072982</v>
      </c>
      <c r="J650" s="24">
        <v>1407258582</v>
      </c>
      <c r="K650" s="24" t="b">
        <v>0</v>
      </c>
      <c r="L650" s="24">
        <v>15</v>
      </c>
      <c r="M650" s="24" t="b">
        <v>1</v>
      </c>
      <c r="N650" s="24" t="s">
        <v>8269</v>
      </c>
      <c r="O650" s="24">
        <v>108</v>
      </c>
      <c r="P650" s="24">
        <v>79</v>
      </c>
      <c r="Q650" s="27" t="s">
        <v>8315</v>
      </c>
      <c r="R650" s="24" t="s">
        <v>8316</v>
      </c>
      <c r="S650" s="28">
        <v>41856.715069444443</v>
      </c>
      <c r="T650" s="28">
        <v>41877.715069444443</v>
      </c>
    </row>
    <row r="651" spans="1:20" ht="30">
      <c r="A651" s="24">
        <v>3597</v>
      </c>
      <c r="B651" s="25" t="s">
        <v>3596</v>
      </c>
      <c r="C651" s="25" t="s">
        <v>7707</v>
      </c>
      <c r="D651" s="26">
        <v>2500</v>
      </c>
      <c r="E651" s="26">
        <v>2565</v>
      </c>
      <c r="F651" s="24" t="s">
        <v>8218</v>
      </c>
      <c r="G651" s="24" t="s">
        <v>8223</v>
      </c>
      <c r="H651" s="24" t="s">
        <v>8245</v>
      </c>
      <c r="I651" s="24">
        <v>1456984740</v>
      </c>
      <c r="J651" s="24">
        <v>1455717790</v>
      </c>
      <c r="K651" s="24" t="b">
        <v>0</v>
      </c>
      <c r="L651" s="24">
        <v>33</v>
      </c>
      <c r="M651" s="24" t="b">
        <v>1</v>
      </c>
      <c r="N651" s="24" t="s">
        <v>8269</v>
      </c>
      <c r="O651" s="24">
        <v>103</v>
      </c>
      <c r="P651" s="24">
        <v>77.73</v>
      </c>
      <c r="Q651" s="27" t="s">
        <v>8315</v>
      </c>
      <c r="R651" s="24" t="s">
        <v>8316</v>
      </c>
      <c r="S651" s="28">
        <v>42417.585532407407</v>
      </c>
      <c r="T651" s="28">
        <v>42432.249305555553</v>
      </c>
    </row>
    <row r="652" spans="1:20" ht="30">
      <c r="A652" s="24">
        <v>3598</v>
      </c>
      <c r="B652" s="25" t="s">
        <v>3597</v>
      </c>
      <c r="C652" s="25" t="s">
        <v>7708</v>
      </c>
      <c r="D652" s="26">
        <v>1000</v>
      </c>
      <c r="E652" s="26">
        <v>1101</v>
      </c>
      <c r="F652" s="24" t="s">
        <v>8218</v>
      </c>
      <c r="G652" s="24" t="s">
        <v>8223</v>
      </c>
      <c r="H652" s="24" t="s">
        <v>8245</v>
      </c>
      <c r="I652" s="24">
        <v>1409720340</v>
      </c>
      <c r="J652" s="24">
        <v>1408129822</v>
      </c>
      <c r="K652" s="24" t="b">
        <v>0</v>
      </c>
      <c r="L652" s="24">
        <v>27</v>
      </c>
      <c r="M652" s="24" t="b">
        <v>1</v>
      </c>
      <c r="N652" s="24" t="s">
        <v>8269</v>
      </c>
      <c r="O652" s="24">
        <v>110</v>
      </c>
      <c r="P652" s="24">
        <v>40.78</v>
      </c>
      <c r="Q652" s="27" t="s">
        <v>8315</v>
      </c>
      <c r="R652" s="24" t="s">
        <v>8316</v>
      </c>
      <c r="S652" s="28">
        <v>41866.79886574074</v>
      </c>
      <c r="T652" s="28">
        <v>41885.207638888889</v>
      </c>
    </row>
    <row r="653" spans="1:20" ht="30">
      <c r="A653" s="24">
        <v>3599</v>
      </c>
      <c r="B653" s="25" t="s">
        <v>3598</v>
      </c>
      <c r="C653" s="25" t="s">
        <v>7709</v>
      </c>
      <c r="D653" s="26">
        <v>500</v>
      </c>
      <c r="E653" s="26">
        <v>1010</v>
      </c>
      <c r="F653" s="24" t="s">
        <v>8218</v>
      </c>
      <c r="G653" s="24" t="s">
        <v>8223</v>
      </c>
      <c r="H653" s="24" t="s">
        <v>8245</v>
      </c>
      <c r="I653" s="24">
        <v>1440892800</v>
      </c>
      <c r="J653" s="24">
        <v>1438715077</v>
      </c>
      <c r="K653" s="24" t="b">
        <v>0</v>
      </c>
      <c r="L653" s="24">
        <v>17</v>
      </c>
      <c r="M653" s="24" t="b">
        <v>1</v>
      </c>
      <c r="N653" s="24" t="s">
        <v>8269</v>
      </c>
      <c r="O653" s="24">
        <v>202</v>
      </c>
      <c r="P653" s="24">
        <v>59.41</v>
      </c>
      <c r="Q653" s="27" t="s">
        <v>8315</v>
      </c>
      <c r="R653" s="24" t="s">
        <v>8316</v>
      </c>
      <c r="S653" s="28">
        <v>42220.79487268519</v>
      </c>
      <c r="T653" s="28">
        <v>42246</v>
      </c>
    </row>
    <row r="654" spans="1:20" ht="30">
      <c r="A654" s="24">
        <v>3600</v>
      </c>
      <c r="B654" s="25" t="s">
        <v>3599</v>
      </c>
      <c r="C654" s="25" t="s">
        <v>7710</v>
      </c>
      <c r="D654" s="26">
        <v>10</v>
      </c>
      <c r="E654" s="26">
        <v>13</v>
      </c>
      <c r="F654" s="24" t="s">
        <v>8218</v>
      </c>
      <c r="G654" s="24" t="s">
        <v>8223</v>
      </c>
      <c r="H654" s="24" t="s">
        <v>8245</v>
      </c>
      <c r="I654" s="24">
        <v>1476390164</v>
      </c>
      <c r="J654" s="24">
        <v>1473970964</v>
      </c>
      <c r="K654" s="24" t="b">
        <v>0</v>
      </c>
      <c r="L654" s="24">
        <v>4</v>
      </c>
      <c r="M654" s="24" t="b">
        <v>1</v>
      </c>
      <c r="N654" s="24" t="s">
        <v>8269</v>
      </c>
      <c r="O654" s="24">
        <v>130</v>
      </c>
      <c r="P654" s="24">
        <v>3.25</v>
      </c>
      <c r="Q654" s="27" t="s">
        <v>8315</v>
      </c>
      <c r="R654" s="24" t="s">
        <v>8316</v>
      </c>
      <c r="S654" s="28">
        <v>42628.849120370374</v>
      </c>
      <c r="T654" s="28">
        <v>42656.849120370374</v>
      </c>
    </row>
    <row r="655" spans="1:20" ht="30">
      <c r="A655" s="24">
        <v>3601</v>
      </c>
      <c r="B655" s="25" t="s">
        <v>3600</v>
      </c>
      <c r="C655" s="25" t="s">
        <v>7711</v>
      </c>
      <c r="D655" s="26">
        <v>2000</v>
      </c>
      <c r="E655" s="26">
        <v>2087</v>
      </c>
      <c r="F655" s="24" t="s">
        <v>8218</v>
      </c>
      <c r="G655" s="24" t="s">
        <v>8224</v>
      </c>
      <c r="H655" s="24" t="s">
        <v>8246</v>
      </c>
      <c r="I655" s="24">
        <v>1421452682</v>
      </c>
      <c r="J655" s="24">
        <v>1418860682</v>
      </c>
      <c r="K655" s="24" t="b">
        <v>0</v>
      </c>
      <c r="L655" s="24">
        <v>53</v>
      </c>
      <c r="M655" s="24" t="b">
        <v>1</v>
      </c>
      <c r="N655" s="24" t="s">
        <v>8269</v>
      </c>
      <c r="O655" s="24">
        <v>104</v>
      </c>
      <c r="P655" s="24">
        <v>39.380000000000003</v>
      </c>
      <c r="Q655" s="27" t="s">
        <v>8315</v>
      </c>
      <c r="R655" s="24" t="s">
        <v>8316</v>
      </c>
      <c r="S655" s="28">
        <v>41990.99863425926</v>
      </c>
      <c r="T655" s="28">
        <v>42020.99863425926</v>
      </c>
    </row>
    <row r="656" spans="1:20" ht="45">
      <c r="A656" s="24">
        <v>3602</v>
      </c>
      <c r="B656" s="25" t="s">
        <v>3601</v>
      </c>
      <c r="C656" s="25" t="s">
        <v>7712</v>
      </c>
      <c r="D656" s="26">
        <v>4000</v>
      </c>
      <c r="E656" s="26">
        <v>4002</v>
      </c>
      <c r="F656" s="24" t="s">
        <v>8218</v>
      </c>
      <c r="G656" s="24" t="s">
        <v>8223</v>
      </c>
      <c r="H656" s="24" t="s">
        <v>8245</v>
      </c>
      <c r="I656" s="24">
        <v>1463520479</v>
      </c>
      <c r="J656" s="24">
        <v>1458336479</v>
      </c>
      <c r="K656" s="24" t="b">
        <v>0</v>
      </c>
      <c r="L656" s="24">
        <v>49</v>
      </c>
      <c r="M656" s="24" t="b">
        <v>1</v>
      </c>
      <c r="N656" s="24" t="s">
        <v>8269</v>
      </c>
      <c r="O656" s="24">
        <v>100</v>
      </c>
      <c r="P656" s="24">
        <v>81.67</v>
      </c>
      <c r="Q656" s="27" t="s">
        <v>8315</v>
      </c>
      <c r="R656" s="24" t="s">
        <v>8316</v>
      </c>
      <c r="S656" s="28">
        <v>42447.894432870366</v>
      </c>
      <c r="T656" s="28">
        <v>42507.894432870366</v>
      </c>
    </row>
    <row r="657" spans="1:20" ht="30">
      <c r="A657" s="24">
        <v>3603</v>
      </c>
      <c r="B657" s="25" t="s">
        <v>3602</v>
      </c>
      <c r="C657" s="25" t="s">
        <v>7713</v>
      </c>
      <c r="D657" s="26">
        <v>1500</v>
      </c>
      <c r="E657" s="26">
        <v>2560</v>
      </c>
      <c r="F657" s="24" t="s">
        <v>8218</v>
      </c>
      <c r="G657" s="24" t="s">
        <v>8223</v>
      </c>
      <c r="H657" s="24" t="s">
        <v>8245</v>
      </c>
      <c r="I657" s="24">
        <v>1446759880</v>
      </c>
      <c r="J657" s="24">
        <v>1444164280</v>
      </c>
      <c r="K657" s="24" t="b">
        <v>0</v>
      </c>
      <c r="L657" s="24">
        <v>57</v>
      </c>
      <c r="M657" s="24" t="b">
        <v>1</v>
      </c>
      <c r="N657" s="24" t="s">
        <v>8269</v>
      </c>
      <c r="O657" s="24">
        <v>171</v>
      </c>
      <c r="P657" s="24">
        <v>44.91</v>
      </c>
      <c r="Q657" s="27" t="s">
        <v>8315</v>
      </c>
      <c r="R657" s="24" t="s">
        <v>8316</v>
      </c>
      <c r="S657" s="28">
        <v>42283.864351851851</v>
      </c>
      <c r="T657" s="28">
        <v>42313.906018518523</v>
      </c>
    </row>
    <row r="658" spans="1:20" ht="45">
      <c r="A658" s="24">
        <v>3604</v>
      </c>
      <c r="B658" s="25" t="s">
        <v>3603</v>
      </c>
      <c r="C658" s="25" t="s">
        <v>7714</v>
      </c>
      <c r="D658" s="26">
        <v>3000</v>
      </c>
      <c r="E658" s="26">
        <v>3385</v>
      </c>
      <c r="F658" s="24" t="s">
        <v>8218</v>
      </c>
      <c r="G658" s="24" t="s">
        <v>8223</v>
      </c>
      <c r="H658" s="24" t="s">
        <v>8245</v>
      </c>
      <c r="I658" s="24">
        <v>1461913140</v>
      </c>
      <c r="J658" s="24">
        <v>1461370956</v>
      </c>
      <c r="K658" s="24" t="b">
        <v>0</v>
      </c>
      <c r="L658" s="24">
        <v>69</v>
      </c>
      <c r="M658" s="24" t="b">
        <v>1</v>
      </c>
      <c r="N658" s="24" t="s">
        <v>8269</v>
      </c>
      <c r="O658" s="24">
        <v>113</v>
      </c>
      <c r="P658" s="24">
        <v>49.06</v>
      </c>
      <c r="Q658" s="27" t="s">
        <v>8315</v>
      </c>
      <c r="R658" s="24" t="s">
        <v>8316</v>
      </c>
      <c r="S658" s="28">
        <v>42483.015694444446</v>
      </c>
      <c r="T658" s="28">
        <v>42489.290972222225</v>
      </c>
    </row>
    <row r="659" spans="1:20" ht="45">
      <c r="A659" s="24">
        <v>3605</v>
      </c>
      <c r="B659" s="25" t="s">
        <v>3604</v>
      </c>
      <c r="C659" s="25" t="s">
        <v>7715</v>
      </c>
      <c r="D659" s="26">
        <v>250</v>
      </c>
      <c r="E659" s="26">
        <v>460</v>
      </c>
      <c r="F659" s="24" t="s">
        <v>8218</v>
      </c>
      <c r="G659" s="24" t="s">
        <v>8224</v>
      </c>
      <c r="H659" s="24" t="s">
        <v>8246</v>
      </c>
      <c r="I659" s="24">
        <v>1455390126</v>
      </c>
      <c r="J659" s="24">
        <v>1452798126</v>
      </c>
      <c r="K659" s="24" t="b">
        <v>0</v>
      </c>
      <c r="L659" s="24">
        <v>15</v>
      </c>
      <c r="M659" s="24" t="b">
        <v>1</v>
      </c>
      <c r="N659" s="24" t="s">
        <v>8269</v>
      </c>
      <c r="O659" s="24">
        <v>184</v>
      </c>
      <c r="P659" s="24">
        <v>30.67</v>
      </c>
      <c r="Q659" s="27" t="s">
        <v>8315</v>
      </c>
      <c r="R659" s="24" t="s">
        <v>8316</v>
      </c>
      <c r="S659" s="28">
        <v>42383.793124999997</v>
      </c>
      <c r="T659" s="28">
        <v>42413.793124999997</v>
      </c>
    </row>
    <row r="660" spans="1:20" ht="30">
      <c r="A660" s="24">
        <v>3606</v>
      </c>
      <c r="B660" s="25" t="s">
        <v>3605</v>
      </c>
      <c r="C660" s="25" t="s">
        <v>7716</v>
      </c>
      <c r="D660" s="26">
        <v>3000</v>
      </c>
      <c r="E660" s="26">
        <v>3908</v>
      </c>
      <c r="F660" s="24" t="s">
        <v>8218</v>
      </c>
      <c r="G660" s="24" t="s">
        <v>8224</v>
      </c>
      <c r="H660" s="24" t="s">
        <v>8246</v>
      </c>
      <c r="I660" s="24">
        <v>1471185057</v>
      </c>
      <c r="J660" s="24">
        <v>1468593057</v>
      </c>
      <c r="K660" s="24" t="b">
        <v>0</v>
      </c>
      <c r="L660" s="24">
        <v>64</v>
      </c>
      <c r="M660" s="24" t="b">
        <v>1</v>
      </c>
      <c r="N660" s="24" t="s">
        <v>8269</v>
      </c>
      <c r="O660" s="24">
        <v>130</v>
      </c>
      <c r="P660" s="24">
        <v>61.06</v>
      </c>
      <c r="Q660" s="27" t="s">
        <v>8315</v>
      </c>
      <c r="R660" s="24" t="s">
        <v>8316</v>
      </c>
      <c r="S660" s="28">
        <v>42566.604826388888</v>
      </c>
      <c r="T660" s="28">
        <v>42596.604826388888</v>
      </c>
    </row>
    <row r="661" spans="1:20" ht="30">
      <c r="A661" s="24">
        <v>3607</v>
      </c>
      <c r="B661" s="25" t="s">
        <v>3606</v>
      </c>
      <c r="C661" s="25" t="s">
        <v>7717</v>
      </c>
      <c r="D661" s="26">
        <v>550</v>
      </c>
      <c r="E661" s="26">
        <v>580</v>
      </c>
      <c r="F661" s="24" t="s">
        <v>8218</v>
      </c>
      <c r="G661" s="24" t="s">
        <v>8224</v>
      </c>
      <c r="H661" s="24" t="s">
        <v>8246</v>
      </c>
      <c r="I661" s="24">
        <v>1450137600</v>
      </c>
      <c r="J661" s="24">
        <v>1448924882</v>
      </c>
      <c r="K661" s="24" t="b">
        <v>0</v>
      </c>
      <c r="L661" s="24">
        <v>20</v>
      </c>
      <c r="M661" s="24" t="b">
        <v>1</v>
      </c>
      <c r="N661" s="24" t="s">
        <v>8269</v>
      </c>
      <c r="O661" s="24">
        <v>105</v>
      </c>
      <c r="P661" s="24">
        <v>29</v>
      </c>
      <c r="Q661" s="27" t="s">
        <v>8315</v>
      </c>
      <c r="R661" s="24" t="s">
        <v>8316</v>
      </c>
      <c r="S661" s="28">
        <v>42338.963912037041</v>
      </c>
      <c r="T661" s="28">
        <v>42353</v>
      </c>
    </row>
    <row r="662" spans="1:20" ht="30">
      <c r="A662" s="24">
        <v>3608</v>
      </c>
      <c r="B662" s="25" t="s">
        <v>3607</v>
      </c>
      <c r="C662" s="25" t="s">
        <v>7718</v>
      </c>
      <c r="D662" s="26">
        <v>800</v>
      </c>
      <c r="E662" s="26">
        <v>800</v>
      </c>
      <c r="F662" s="24" t="s">
        <v>8218</v>
      </c>
      <c r="G662" s="24" t="s">
        <v>8224</v>
      </c>
      <c r="H662" s="24" t="s">
        <v>8246</v>
      </c>
      <c r="I662" s="24">
        <v>1466172000</v>
      </c>
      <c r="J662" s="24">
        <v>1463418090</v>
      </c>
      <c r="K662" s="24" t="b">
        <v>0</v>
      </c>
      <c r="L662" s="24">
        <v>27</v>
      </c>
      <c r="M662" s="24" t="b">
        <v>1</v>
      </c>
      <c r="N662" s="24" t="s">
        <v>8269</v>
      </c>
      <c r="O662" s="24">
        <v>100</v>
      </c>
      <c r="P662" s="24">
        <v>29.63</v>
      </c>
      <c r="Q662" s="27" t="s">
        <v>8315</v>
      </c>
      <c r="R662" s="24" t="s">
        <v>8316</v>
      </c>
      <c r="S662" s="28">
        <v>42506.709375000006</v>
      </c>
      <c r="T662" s="28">
        <v>42538.583333333328</v>
      </c>
    </row>
    <row r="663" spans="1:20" ht="45">
      <c r="A663" s="24">
        <v>3609</v>
      </c>
      <c r="B663" s="25" t="s">
        <v>3608</v>
      </c>
      <c r="C663" s="25" t="s">
        <v>7719</v>
      </c>
      <c r="D663" s="26">
        <v>1960</v>
      </c>
      <c r="E663" s="26">
        <v>3005</v>
      </c>
      <c r="F663" s="24" t="s">
        <v>8218</v>
      </c>
      <c r="G663" s="24" t="s">
        <v>8224</v>
      </c>
      <c r="H663" s="24" t="s">
        <v>8246</v>
      </c>
      <c r="I663" s="24">
        <v>1459378085</v>
      </c>
      <c r="J663" s="24">
        <v>1456789685</v>
      </c>
      <c r="K663" s="24" t="b">
        <v>0</v>
      </c>
      <c r="L663" s="24">
        <v>21</v>
      </c>
      <c r="M663" s="24" t="b">
        <v>1</v>
      </c>
      <c r="N663" s="24" t="s">
        <v>8269</v>
      </c>
      <c r="O663" s="24">
        <v>153</v>
      </c>
      <c r="P663" s="24">
        <v>143.1</v>
      </c>
      <c r="Q663" s="27" t="s">
        <v>8315</v>
      </c>
      <c r="R663" s="24" t="s">
        <v>8316</v>
      </c>
      <c r="S663" s="28">
        <v>42429.991724537031</v>
      </c>
      <c r="T663" s="28">
        <v>42459.950057870374</v>
      </c>
    </row>
    <row r="664" spans="1:20" ht="30">
      <c r="A664" s="24">
        <v>3610</v>
      </c>
      <c r="B664" s="25" t="s">
        <v>3609</v>
      </c>
      <c r="C664" s="25" t="s">
        <v>7720</v>
      </c>
      <c r="D664" s="26">
        <v>1000</v>
      </c>
      <c r="E664" s="26">
        <v>1623</v>
      </c>
      <c r="F664" s="24" t="s">
        <v>8218</v>
      </c>
      <c r="G664" s="24" t="s">
        <v>8224</v>
      </c>
      <c r="H664" s="24" t="s">
        <v>8246</v>
      </c>
      <c r="I664" s="24">
        <v>1439806936</v>
      </c>
      <c r="J664" s="24">
        <v>1437214936</v>
      </c>
      <c r="K664" s="24" t="b">
        <v>0</v>
      </c>
      <c r="L664" s="24">
        <v>31</v>
      </c>
      <c r="M664" s="24" t="b">
        <v>1</v>
      </c>
      <c r="N664" s="24" t="s">
        <v>8269</v>
      </c>
      <c r="O664" s="24">
        <v>162</v>
      </c>
      <c r="P664" s="24">
        <v>52.35</v>
      </c>
      <c r="Q664" s="27" t="s">
        <v>8315</v>
      </c>
      <c r="R664" s="24" t="s">
        <v>8316</v>
      </c>
      <c r="S664" s="28">
        <v>42203.432129629626</v>
      </c>
      <c r="T664" s="28">
        <v>42233.432129629626</v>
      </c>
    </row>
    <row r="665" spans="1:20" ht="45">
      <c r="A665" s="24">
        <v>3611</v>
      </c>
      <c r="B665" s="25" t="s">
        <v>3610</v>
      </c>
      <c r="C665" s="25" t="s">
        <v>7721</v>
      </c>
      <c r="D665" s="26">
        <v>2500</v>
      </c>
      <c r="E665" s="26">
        <v>3400</v>
      </c>
      <c r="F665" s="24" t="s">
        <v>8218</v>
      </c>
      <c r="G665" s="24" t="s">
        <v>8224</v>
      </c>
      <c r="H665" s="24" t="s">
        <v>8246</v>
      </c>
      <c r="I665" s="24">
        <v>1428483201</v>
      </c>
      <c r="J665" s="24">
        <v>1425891201</v>
      </c>
      <c r="K665" s="24" t="b">
        <v>0</v>
      </c>
      <c r="L665" s="24">
        <v>51</v>
      </c>
      <c r="M665" s="24" t="b">
        <v>1</v>
      </c>
      <c r="N665" s="24" t="s">
        <v>8269</v>
      </c>
      <c r="O665" s="24">
        <v>136</v>
      </c>
      <c r="P665" s="24">
        <v>66.67</v>
      </c>
      <c r="Q665" s="27" t="s">
        <v>8315</v>
      </c>
      <c r="R665" s="24" t="s">
        <v>8316</v>
      </c>
      <c r="S665" s="28">
        <v>42072.370381944449</v>
      </c>
      <c r="T665" s="28">
        <v>42102.370381944449</v>
      </c>
    </row>
    <row r="666" spans="1:20" ht="30">
      <c r="A666" s="24">
        <v>3612</v>
      </c>
      <c r="B666" s="25" t="s">
        <v>3611</v>
      </c>
      <c r="C666" s="25" t="s">
        <v>7722</v>
      </c>
      <c r="D666" s="26">
        <v>5000</v>
      </c>
      <c r="E666" s="26">
        <v>7220</v>
      </c>
      <c r="F666" s="24" t="s">
        <v>8218</v>
      </c>
      <c r="G666" s="24" t="s">
        <v>8228</v>
      </c>
      <c r="H666" s="24" t="s">
        <v>8250</v>
      </c>
      <c r="I666" s="24">
        <v>1402334811</v>
      </c>
      <c r="J666" s="24">
        <v>1401470811</v>
      </c>
      <c r="K666" s="24" t="b">
        <v>0</v>
      </c>
      <c r="L666" s="24">
        <v>57</v>
      </c>
      <c r="M666" s="24" t="b">
        <v>1</v>
      </c>
      <c r="N666" s="24" t="s">
        <v>8269</v>
      </c>
      <c r="O666" s="24">
        <v>144</v>
      </c>
      <c r="P666" s="24">
        <v>126.67</v>
      </c>
      <c r="Q666" s="27" t="s">
        <v>8315</v>
      </c>
      <c r="R666" s="24" t="s">
        <v>8316</v>
      </c>
      <c r="S666" s="28">
        <v>41789.726979166669</v>
      </c>
      <c r="T666" s="28">
        <v>41799.726979166669</v>
      </c>
    </row>
    <row r="667" spans="1:20" ht="30">
      <c r="A667" s="24">
        <v>3613</v>
      </c>
      <c r="B667" s="25" t="s">
        <v>3612</v>
      </c>
      <c r="C667" s="25" t="s">
        <v>7723</v>
      </c>
      <c r="D667" s="26">
        <v>1250</v>
      </c>
      <c r="E667" s="26">
        <v>1250</v>
      </c>
      <c r="F667" s="24" t="s">
        <v>8218</v>
      </c>
      <c r="G667" s="24" t="s">
        <v>8223</v>
      </c>
      <c r="H667" s="24" t="s">
        <v>8245</v>
      </c>
      <c r="I667" s="24">
        <v>1403964574</v>
      </c>
      <c r="J667" s="24">
        <v>1401372574</v>
      </c>
      <c r="K667" s="24" t="b">
        <v>0</v>
      </c>
      <c r="L667" s="24">
        <v>20</v>
      </c>
      <c r="M667" s="24" t="b">
        <v>1</v>
      </c>
      <c r="N667" s="24" t="s">
        <v>8269</v>
      </c>
      <c r="O667" s="24">
        <v>100</v>
      </c>
      <c r="P667" s="24">
        <v>62.5</v>
      </c>
      <c r="Q667" s="27" t="s">
        <v>8315</v>
      </c>
      <c r="R667" s="24" t="s">
        <v>8316</v>
      </c>
      <c r="S667" s="28">
        <v>41788.58997685185</v>
      </c>
      <c r="T667" s="28">
        <v>41818.58997685185</v>
      </c>
    </row>
    <row r="668" spans="1:20" ht="30">
      <c r="A668" s="24">
        <v>3614</v>
      </c>
      <c r="B668" s="25" t="s">
        <v>3439</v>
      </c>
      <c r="C668" s="25" t="s">
        <v>7724</v>
      </c>
      <c r="D668" s="26">
        <v>2500</v>
      </c>
      <c r="E668" s="26">
        <v>2520</v>
      </c>
      <c r="F668" s="24" t="s">
        <v>8218</v>
      </c>
      <c r="G668" s="24" t="s">
        <v>8223</v>
      </c>
      <c r="H668" s="24" t="s">
        <v>8245</v>
      </c>
      <c r="I668" s="24">
        <v>1434675616</v>
      </c>
      <c r="J668" s="24">
        <v>1432083616</v>
      </c>
      <c r="K668" s="24" t="b">
        <v>0</v>
      </c>
      <c r="L668" s="24">
        <v>71</v>
      </c>
      <c r="M668" s="24" t="b">
        <v>1</v>
      </c>
      <c r="N668" s="24" t="s">
        <v>8269</v>
      </c>
      <c r="O668" s="24">
        <v>101</v>
      </c>
      <c r="P668" s="24">
        <v>35.49</v>
      </c>
      <c r="Q668" s="27" t="s">
        <v>8315</v>
      </c>
      <c r="R668" s="24" t="s">
        <v>8316</v>
      </c>
      <c r="S668" s="28">
        <v>42144.041851851856</v>
      </c>
      <c r="T668" s="28">
        <v>42174.041851851856</v>
      </c>
    </row>
    <row r="669" spans="1:20" ht="45">
      <c r="A669" s="24">
        <v>3615</v>
      </c>
      <c r="B669" s="25" t="s">
        <v>3613</v>
      </c>
      <c r="C669" s="25" t="s">
        <v>7725</v>
      </c>
      <c r="D669" s="26">
        <v>2500</v>
      </c>
      <c r="E669" s="26">
        <v>2670</v>
      </c>
      <c r="F669" s="24" t="s">
        <v>8218</v>
      </c>
      <c r="G669" s="24" t="s">
        <v>8224</v>
      </c>
      <c r="H669" s="24" t="s">
        <v>8246</v>
      </c>
      <c r="I669" s="24">
        <v>1449756896</v>
      </c>
      <c r="J669" s="24">
        <v>1447164896</v>
      </c>
      <c r="K669" s="24" t="b">
        <v>0</v>
      </c>
      <c r="L669" s="24">
        <v>72</v>
      </c>
      <c r="M669" s="24" t="b">
        <v>1</v>
      </c>
      <c r="N669" s="24" t="s">
        <v>8269</v>
      </c>
      <c r="O669" s="24">
        <v>107</v>
      </c>
      <c r="P669" s="24">
        <v>37.08</v>
      </c>
      <c r="Q669" s="27" t="s">
        <v>8315</v>
      </c>
      <c r="R669" s="24" t="s">
        <v>8316</v>
      </c>
      <c r="S669" s="28">
        <v>42318.593703703707</v>
      </c>
      <c r="T669" s="28">
        <v>42348.593703703707</v>
      </c>
    </row>
    <row r="670" spans="1:20" ht="30">
      <c r="A670" s="24">
        <v>3616</v>
      </c>
      <c r="B670" s="25" t="s">
        <v>3614</v>
      </c>
      <c r="C670" s="25" t="s">
        <v>7726</v>
      </c>
      <c r="D670" s="26">
        <v>2500</v>
      </c>
      <c r="E670" s="26">
        <v>3120</v>
      </c>
      <c r="F670" s="24" t="s">
        <v>8218</v>
      </c>
      <c r="G670" s="24" t="s">
        <v>8224</v>
      </c>
      <c r="H670" s="24" t="s">
        <v>8246</v>
      </c>
      <c r="I670" s="24">
        <v>1426801664</v>
      </c>
      <c r="J670" s="24">
        <v>1424213264</v>
      </c>
      <c r="K670" s="24" t="b">
        <v>0</v>
      </c>
      <c r="L670" s="24">
        <v>45</v>
      </c>
      <c r="M670" s="24" t="b">
        <v>1</v>
      </c>
      <c r="N670" s="24" t="s">
        <v>8269</v>
      </c>
      <c r="O670" s="24">
        <v>125</v>
      </c>
      <c r="P670" s="24">
        <v>69.33</v>
      </c>
      <c r="Q670" s="27" t="s">
        <v>8315</v>
      </c>
      <c r="R670" s="24" t="s">
        <v>8316</v>
      </c>
      <c r="S670" s="28">
        <v>42052.949814814812</v>
      </c>
      <c r="T670" s="28">
        <v>42082.908148148148</v>
      </c>
    </row>
    <row r="671" spans="1:20" ht="30">
      <c r="A671" s="24">
        <v>3617</v>
      </c>
      <c r="B671" s="25" t="s">
        <v>3615</v>
      </c>
      <c r="C671" s="25" t="s">
        <v>7727</v>
      </c>
      <c r="D671" s="26">
        <v>740</v>
      </c>
      <c r="E671" s="26">
        <v>880</v>
      </c>
      <c r="F671" s="24" t="s">
        <v>8218</v>
      </c>
      <c r="G671" s="24" t="s">
        <v>8224</v>
      </c>
      <c r="H671" s="24" t="s">
        <v>8246</v>
      </c>
      <c r="I671" s="24">
        <v>1488240000</v>
      </c>
      <c r="J671" s="24">
        <v>1486996729</v>
      </c>
      <c r="K671" s="24" t="b">
        <v>0</v>
      </c>
      <c r="L671" s="24">
        <v>51</v>
      </c>
      <c r="M671" s="24" t="b">
        <v>1</v>
      </c>
      <c r="N671" s="24" t="s">
        <v>8269</v>
      </c>
      <c r="O671" s="24">
        <v>119</v>
      </c>
      <c r="P671" s="24">
        <v>17.25</v>
      </c>
      <c r="Q671" s="27" t="s">
        <v>8315</v>
      </c>
      <c r="R671" s="24" t="s">
        <v>8316</v>
      </c>
      <c r="S671" s="28">
        <v>42779.610289351855</v>
      </c>
      <c r="T671" s="28">
        <v>42794</v>
      </c>
    </row>
    <row r="672" spans="1:20" ht="45">
      <c r="A672" s="24">
        <v>3618</v>
      </c>
      <c r="B672" s="25" t="s">
        <v>3616</v>
      </c>
      <c r="C672" s="25" t="s">
        <v>7728</v>
      </c>
      <c r="D672" s="26">
        <v>2000</v>
      </c>
      <c r="E672" s="26">
        <v>2020</v>
      </c>
      <c r="F672" s="24" t="s">
        <v>8218</v>
      </c>
      <c r="G672" s="24" t="s">
        <v>8224</v>
      </c>
      <c r="H672" s="24" t="s">
        <v>8246</v>
      </c>
      <c r="I672" s="24">
        <v>1433343850</v>
      </c>
      <c r="J672" s="24">
        <v>1430751850</v>
      </c>
      <c r="K672" s="24" t="b">
        <v>0</v>
      </c>
      <c r="L672" s="24">
        <v>56</v>
      </c>
      <c r="M672" s="24" t="b">
        <v>1</v>
      </c>
      <c r="N672" s="24" t="s">
        <v>8269</v>
      </c>
      <c r="O672" s="24">
        <v>101</v>
      </c>
      <c r="P672" s="24">
        <v>36.07</v>
      </c>
      <c r="Q672" s="27" t="s">
        <v>8315</v>
      </c>
      <c r="R672" s="24" t="s">
        <v>8316</v>
      </c>
      <c r="S672" s="28">
        <v>42128.627893518518</v>
      </c>
      <c r="T672" s="28">
        <v>42158.627893518518</v>
      </c>
    </row>
    <row r="673" spans="1:20" ht="30">
      <c r="A673" s="24">
        <v>3619</v>
      </c>
      <c r="B673" s="25" t="s">
        <v>3617</v>
      </c>
      <c r="C673" s="25" t="s">
        <v>7729</v>
      </c>
      <c r="D673" s="26">
        <v>1000</v>
      </c>
      <c r="E673" s="26">
        <v>1130</v>
      </c>
      <c r="F673" s="24" t="s">
        <v>8218</v>
      </c>
      <c r="G673" s="24" t="s">
        <v>8223</v>
      </c>
      <c r="H673" s="24" t="s">
        <v>8245</v>
      </c>
      <c r="I673" s="24">
        <v>1479592800</v>
      </c>
      <c r="J673" s="24">
        <v>1476760226</v>
      </c>
      <c r="K673" s="24" t="b">
        <v>0</v>
      </c>
      <c r="L673" s="24">
        <v>17</v>
      </c>
      <c r="M673" s="24" t="b">
        <v>1</v>
      </c>
      <c r="N673" s="24" t="s">
        <v>8269</v>
      </c>
      <c r="O673" s="24">
        <v>113</v>
      </c>
      <c r="P673" s="24">
        <v>66.47</v>
      </c>
      <c r="Q673" s="27" t="s">
        <v>8315</v>
      </c>
      <c r="R673" s="24" t="s">
        <v>8316</v>
      </c>
      <c r="S673" s="28">
        <v>42661.132245370376</v>
      </c>
      <c r="T673" s="28">
        <v>42693.916666666672</v>
      </c>
    </row>
    <row r="674" spans="1:20" ht="45">
      <c r="A674" s="24">
        <v>3620</v>
      </c>
      <c r="B674" s="25" t="s">
        <v>3618</v>
      </c>
      <c r="C674" s="25" t="s">
        <v>7730</v>
      </c>
      <c r="D674" s="26">
        <v>10500</v>
      </c>
      <c r="E674" s="26">
        <v>11045</v>
      </c>
      <c r="F674" s="24" t="s">
        <v>8218</v>
      </c>
      <c r="G674" s="24" t="s">
        <v>8223</v>
      </c>
      <c r="H674" s="24" t="s">
        <v>8245</v>
      </c>
      <c r="I674" s="24">
        <v>1425528000</v>
      </c>
      <c r="J674" s="24">
        <v>1422916261</v>
      </c>
      <c r="K674" s="24" t="b">
        <v>0</v>
      </c>
      <c r="L674" s="24">
        <v>197</v>
      </c>
      <c r="M674" s="24" t="b">
        <v>1</v>
      </c>
      <c r="N674" s="24" t="s">
        <v>8269</v>
      </c>
      <c r="O674" s="24">
        <v>105</v>
      </c>
      <c r="P674" s="24">
        <v>56.07</v>
      </c>
      <c r="Q674" s="27" t="s">
        <v>8315</v>
      </c>
      <c r="R674" s="24" t="s">
        <v>8316</v>
      </c>
      <c r="S674" s="28">
        <v>42037.938206018516</v>
      </c>
      <c r="T674" s="28">
        <v>42068.166666666672</v>
      </c>
    </row>
    <row r="675" spans="1:20" ht="30">
      <c r="A675" s="24">
        <v>3621</v>
      </c>
      <c r="B675" s="25" t="s">
        <v>3619</v>
      </c>
      <c r="C675" s="25" t="s">
        <v>7731</v>
      </c>
      <c r="D675" s="26">
        <v>3000</v>
      </c>
      <c r="E675" s="26">
        <v>3292</v>
      </c>
      <c r="F675" s="24" t="s">
        <v>8218</v>
      </c>
      <c r="G675" s="24" t="s">
        <v>8223</v>
      </c>
      <c r="H675" s="24" t="s">
        <v>8245</v>
      </c>
      <c r="I675" s="24">
        <v>1475269200</v>
      </c>
      <c r="J675" s="24">
        <v>1473200844</v>
      </c>
      <c r="K675" s="24" t="b">
        <v>0</v>
      </c>
      <c r="L675" s="24">
        <v>70</v>
      </c>
      <c r="M675" s="24" t="b">
        <v>1</v>
      </c>
      <c r="N675" s="24" t="s">
        <v>8269</v>
      </c>
      <c r="O675" s="24">
        <v>110</v>
      </c>
      <c r="P675" s="24">
        <v>47.03</v>
      </c>
      <c r="Q675" s="27" t="s">
        <v>8315</v>
      </c>
      <c r="R675" s="24" t="s">
        <v>8316</v>
      </c>
      <c r="S675" s="28">
        <v>42619.935694444444</v>
      </c>
      <c r="T675" s="28">
        <v>42643.875</v>
      </c>
    </row>
    <row r="676" spans="1:20" ht="30">
      <c r="A676" s="24">
        <v>3622</v>
      </c>
      <c r="B676" s="25" t="s">
        <v>3620</v>
      </c>
      <c r="C676" s="25" t="s">
        <v>7732</v>
      </c>
      <c r="D676" s="26">
        <v>1000</v>
      </c>
      <c r="E676" s="26">
        <v>1000.99</v>
      </c>
      <c r="F676" s="24" t="s">
        <v>8218</v>
      </c>
      <c r="G676" s="24" t="s">
        <v>8223</v>
      </c>
      <c r="H676" s="24" t="s">
        <v>8245</v>
      </c>
      <c r="I676" s="24">
        <v>1411874580</v>
      </c>
      <c r="J676" s="24">
        <v>1409030371</v>
      </c>
      <c r="K676" s="24" t="b">
        <v>0</v>
      </c>
      <c r="L676" s="24">
        <v>21</v>
      </c>
      <c r="M676" s="24" t="b">
        <v>1</v>
      </c>
      <c r="N676" s="24" t="s">
        <v>8269</v>
      </c>
      <c r="O676" s="24">
        <v>100</v>
      </c>
      <c r="P676" s="24">
        <v>47.67</v>
      </c>
      <c r="Q676" s="27" t="s">
        <v>8315</v>
      </c>
      <c r="R676" s="24" t="s">
        <v>8316</v>
      </c>
      <c r="S676" s="28">
        <v>41877.221886574072</v>
      </c>
      <c r="T676" s="28">
        <v>41910.140972222223</v>
      </c>
    </row>
    <row r="677" spans="1:20" ht="30">
      <c r="A677" s="24">
        <v>3623</v>
      </c>
      <c r="B677" s="25" t="s">
        <v>3621</v>
      </c>
      <c r="C677" s="25" t="s">
        <v>7733</v>
      </c>
      <c r="D677" s="26">
        <v>2500</v>
      </c>
      <c r="E677" s="26">
        <v>3000</v>
      </c>
      <c r="F677" s="24" t="s">
        <v>8218</v>
      </c>
      <c r="G677" s="24" t="s">
        <v>8223</v>
      </c>
      <c r="H677" s="24" t="s">
        <v>8245</v>
      </c>
      <c r="I677" s="24">
        <v>1406358000</v>
      </c>
      <c r="J677" s="24">
        <v>1404841270</v>
      </c>
      <c r="K677" s="24" t="b">
        <v>0</v>
      </c>
      <c r="L677" s="24">
        <v>34</v>
      </c>
      <c r="M677" s="24" t="b">
        <v>1</v>
      </c>
      <c r="N677" s="24" t="s">
        <v>8269</v>
      </c>
      <c r="O677" s="24">
        <v>120</v>
      </c>
      <c r="P677" s="24">
        <v>88.24</v>
      </c>
      <c r="Q677" s="27" t="s">
        <v>8315</v>
      </c>
      <c r="R677" s="24" t="s">
        <v>8316</v>
      </c>
      <c r="S677" s="28">
        <v>41828.736921296295</v>
      </c>
      <c r="T677" s="28">
        <v>41846.291666666664</v>
      </c>
    </row>
    <row r="678" spans="1:20" ht="60">
      <c r="A678" s="24">
        <v>3624</v>
      </c>
      <c r="B678" s="25" t="s">
        <v>3622</v>
      </c>
      <c r="C678" s="25" t="s">
        <v>7734</v>
      </c>
      <c r="D678" s="26">
        <v>3000</v>
      </c>
      <c r="E678" s="26">
        <v>3148</v>
      </c>
      <c r="F678" s="24" t="s">
        <v>8218</v>
      </c>
      <c r="G678" s="24" t="s">
        <v>8223</v>
      </c>
      <c r="H678" s="24" t="s">
        <v>8245</v>
      </c>
      <c r="I678" s="24">
        <v>1471977290</v>
      </c>
      <c r="J678" s="24">
        <v>1466793290</v>
      </c>
      <c r="K678" s="24" t="b">
        <v>0</v>
      </c>
      <c r="L678" s="24">
        <v>39</v>
      </c>
      <c r="M678" s="24" t="b">
        <v>1</v>
      </c>
      <c r="N678" s="24" t="s">
        <v>8269</v>
      </c>
      <c r="O678" s="24">
        <v>105</v>
      </c>
      <c r="P678" s="24">
        <v>80.72</v>
      </c>
      <c r="Q678" s="27" t="s">
        <v>8315</v>
      </c>
      <c r="R678" s="24" t="s">
        <v>8316</v>
      </c>
      <c r="S678" s="28">
        <v>42545.774189814809</v>
      </c>
      <c r="T678" s="28">
        <v>42605.774189814809</v>
      </c>
    </row>
    <row r="679" spans="1:20" ht="45">
      <c r="A679" s="24">
        <v>3625</v>
      </c>
      <c r="B679" s="25" t="s">
        <v>3623</v>
      </c>
      <c r="C679" s="25" t="s">
        <v>7735</v>
      </c>
      <c r="D679" s="26">
        <v>3000</v>
      </c>
      <c r="E679" s="26">
        <v>3080</v>
      </c>
      <c r="F679" s="24" t="s">
        <v>8218</v>
      </c>
      <c r="G679" s="24" t="s">
        <v>8224</v>
      </c>
      <c r="H679" s="24" t="s">
        <v>8246</v>
      </c>
      <c r="I679" s="24">
        <v>1435851577</v>
      </c>
      <c r="J679" s="24">
        <v>1433259577</v>
      </c>
      <c r="K679" s="24" t="b">
        <v>0</v>
      </c>
      <c r="L679" s="24">
        <v>78</v>
      </c>
      <c r="M679" s="24" t="b">
        <v>1</v>
      </c>
      <c r="N679" s="24" t="s">
        <v>8269</v>
      </c>
      <c r="O679" s="24">
        <v>103</v>
      </c>
      <c r="P679" s="24">
        <v>39.49</v>
      </c>
      <c r="Q679" s="27" t="s">
        <v>8315</v>
      </c>
      <c r="R679" s="24" t="s">
        <v>8316</v>
      </c>
      <c r="S679" s="28">
        <v>42157.652511574073</v>
      </c>
      <c r="T679" s="28">
        <v>42187.652511574073</v>
      </c>
    </row>
    <row r="680" spans="1:20" ht="45">
      <c r="A680" s="24">
        <v>3626</v>
      </c>
      <c r="B680" s="25" t="s">
        <v>3624</v>
      </c>
      <c r="C680" s="25" t="s">
        <v>7736</v>
      </c>
      <c r="D680" s="26">
        <v>4000</v>
      </c>
      <c r="E680" s="26">
        <v>4073</v>
      </c>
      <c r="F680" s="24" t="s">
        <v>8218</v>
      </c>
      <c r="G680" s="24" t="s">
        <v>8224</v>
      </c>
      <c r="H680" s="24" t="s">
        <v>8246</v>
      </c>
      <c r="I680" s="24">
        <v>1408204857</v>
      </c>
      <c r="J680" s="24">
        <v>1406390457</v>
      </c>
      <c r="K680" s="24" t="b">
        <v>0</v>
      </c>
      <c r="L680" s="24">
        <v>48</v>
      </c>
      <c r="M680" s="24" t="b">
        <v>1</v>
      </c>
      <c r="N680" s="24" t="s">
        <v>8269</v>
      </c>
      <c r="O680" s="24">
        <v>102</v>
      </c>
      <c r="P680" s="24">
        <v>84.85</v>
      </c>
      <c r="Q680" s="27" t="s">
        <v>8315</v>
      </c>
      <c r="R680" s="24" t="s">
        <v>8316</v>
      </c>
      <c r="S680" s="28">
        <v>41846.667326388888</v>
      </c>
      <c r="T680" s="28">
        <v>41867.667326388888</v>
      </c>
    </row>
    <row r="681" spans="1:20" ht="45">
      <c r="A681" s="24">
        <v>3627</v>
      </c>
      <c r="B681" s="25" t="s">
        <v>3625</v>
      </c>
      <c r="C681" s="25" t="s">
        <v>7737</v>
      </c>
      <c r="D681" s="26">
        <v>2000</v>
      </c>
      <c r="E681" s="26">
        <v>2000</v>
      </c>
      <c r="F681" s="24" t="s">
        <v>8218</v>
      </c>
      <c r="G681" s="24" t="s">
        <v>8223</v>
      </c>
      <c r="H681" s="24" t="s">
        <v>8245</v>
      </c>
      <c r="I681" s="24">
        <v>1463803140</v>
      </c>
      <c r="J681" s="24">
        <v>1459446487</v>
      </c>
      <c r="K681" s="24" t="b">
        <v>0</v>
      </c>
      <c r="L681" s="24">
        <v>29</v>
      </c>
      <c r="M681" s="24" t="b">
        <v>1</v>
      </c>
      <c r="N681" s="24" t="s">
        <v>8269</v>
      </c>
      <c r="O681" s="24">
        <v>100</v>
      </c>
      <c r="P681" s="24">
        <v>68.97</v>
      </c>
      <c r="Q681" s="27" t="s">
        <v>8315</v>
      </c>
      <c r="R681" s="24" t="s">
        <v>8316</v>
      </c>
      <c r="S681" s="28">
        <v>42460.741747685184</v>
      </c>
      <c r="T681" s="28">
        <v>42511.165972222225</v>
      </c>
    </row>
    <row r="682" spans="1:20" ht="30">
      <c r="A682" s="24">
        <v>3648</v>
      </c>
      <c r="B682" s="25" t="s">
        <v>3646</v>
      </c>
      <c r="C682" s="25" t="s">
        <v>7758</v>
      </c>
      <c r="D682" s="26">
        <v>40000</v>
      </c>
      <c r="E682" s="26">
        <v>40153</v>
      </c>
      <c r="F682" s="24" t="s">
        <v>8218</v>
      </c>
      <c r="G682" s="24" t="s">
        <v>8223</v>
      </c>
      <c r="H682" s="24" t="s">
        <v>8245</v>
      </c>
      <c r="I682" s="24">
        <v>1412492445</v>
      </c>
      <c r="J682" s="24">
        <v>1409900445</v>
      </c>
      <c r="K682" s="24" t="b">
        <v>0</v>
      </c>
      <c r="L682" s="24">
        <v>73</v>
      </c>
      <c r="M682" s="24" t="b">
        <v>1</v>
      </c>
      <c r="N682" s="24" t="s">
        <v>8269</v>
      </c>
      <c r="O682" s="24">
        <v>100</v>
      </c>
      <c r="P682" s="24">
        <v>550.04</v>
      </c>
      <c r="Q682" s="27" t="s">
        <v>8315</v>
      </c>
      <c r="R682" s="24" t="s">
        <v>8316</v>
      </c>
      <c r="S682" s="28">
        <v>41887.292187500003</v>
      </c>
      <c r="T682" s="28">
        <v>41917.292187500003</v>
      </c>
    </row>
    <row r="683" spans="1:20" ht="30">
      <c r="A683" s="24">
        <v>3649</v>
      </c>
      <c r="B683" s="25" t="s">
        <v>3647</v>
      </c>
      <c r="C683" s="25" t="s">
        <v>7759</v>
      </c>
      <c r="D683" s="26">
        <v>750</v>
      </c>
      <c r="E683" s="26">
        <v>780</v>
      </c>
      <c r="F683" s="24" t="s">
        <v>8218</v>
      </c>
      <c r="G683" s="24" t="s">
        <v>8228</v>
      </c>
      <c r="H683" s="24" t="s">
        <v>8250</v>
      </c>
      <c r="I683" s="24">
        <v>1402938394</v>
      </c>
      <c r="J683" s="24">
        <v>1400691994</v>
      </c>
      <c r="K683" s="24" t="b">
        <v>0</v>
      </c>
      <c r="L683" s="24">
        <v>8</v>
      </c>
      <c r="M683" s="24" t="b">
        <v>1</v>
      </c>
      <c r="N683" s="24" t="s">
        <v>8269</v>
      </c>
      <c r="O683" s="24">
        <v>104</v>
      </c>
      <c r="P683" s="24">
        <v>97.5</v>
      </c>
      <c r="Q683" s="27" t="s">
        <v>8315</v>
      </c>
      <c r="R683" s="24" t="s">
        <v>8316</v>
      </c>
      <c r="S683" s="28">
        <v>41780.712893518517</v>
      </c>
      <c r="T683" s="28">
        <v>41806.712893518517</v>
      </c>
    </row>
    <row r="684" spans="1:20" ht="45">
      <c r="A684" s="24">
        <v>3650</v>
      </c>
      <c r="B684" s="25" t="s">
        <v>3648</v>
      </c>
      <c r="C684" s="25" t="s">
        <v>7760</v>
      </c>
      <c r="D684" s="26">
        <v>500</v>
      </c>
      <c r="E684" s="26">
        <v>500</v>
      </c>
      <c r="F684" s="24" t="s">
        <v>8218</v>
      </c>
      <c r="G684" s="24" t="s">
        <v>8224</v>
      </c>
      <c r="H684" s="24" t="s">
        <v>8246</v>
      </c>
      <c r="I684" s="24">
        <v>1454412584</v>
      </c>
      <c r="J684" s="24">
        <v>1452598184</v>
      </c>
      <c r="K684" s="24" t="b">
        <v>0</v>
      </c>
      <c r="L684" s="24">
        <v>17</v>
      </c>
      <c r="M684" s="24" t="b">
        <v>1</v>
      </c>
      <c r="N684" s="24" t="s">
        <v>8269</v>
      </c>
      <c r="O684" s="24">
        <v>100</v>
      </c>
      <c r="P684" s="24">
        <v>29.41</v>
      </c>
      <c r="Q684" s="27" t="s">
        <v>8315</v>
      </c>
      <c r="R684" s="24" t="s">
        <v>8316</v>
      </c>
      <c r="S684" s="28">
        <v>42381.478981481487</v>
      </c>
      <c r="T684" s="28">
        <v>42402.478981481487</v>
      </c>
    </row>
    <row r="685" spans="1:20" ht="30">
      <c r="A685" s="24">
        <v>3651</v>
      </c>
      <c r="B685" s="25" t="s">
        <v>3649</v>
      </c>
      <c r="C685" s="25" t="s">
        <v>7761</v>
      </c>
      <c r="D685" s="26">
        <v>500</v>
      </c>
      <c r="E685" s="26">
        <v>520</v>
      </c>
      <c r="F685" s="24" t="s">
        <v>8218</v>
      </c>
      <c r="G685" s="24" t="s">
        <v>8223</v>
      </c>
      <c r="H685" s="24" t="s">
        <v>8245</v>
      </c>
      <c r="I685" s="24">
        <v>1407686340</v>
      </c>
      <c r="J685" s="24">
        <v>1404833442</v>
      </c>
      <c r="K685" s="24" t="b">
        <v>0</v>
      </c>
      <c r="L685" s="24">
        <v>9</v>
      </c>
      <c r="M685" s="24" t="b">
        <v>1</v>
      </c>
      <c r="N685" s="24" t="s">
        <v>8269</v>
      </c>
      <c r="O685" s="24">
        <v>104</v>
      </c>
      <c r="P685" s="24">
        <v>57.78</v>
      </c>
      <c r="Q685" s="27" t="s">
        <v>8315</v>
      </c>
      <c r="R685" s="24" t="s">
        <v>8316</v>
      </c>
      <c r="S685" s="28">
        <v>41828.646319444444</v>
      </c>
      <c r="T685" s="28">
        <v>41861.665972222225</v>
      </c>
    </row>
    <row r="686" spans="1:20" ht="45">
      <c r="A686" s="24">
        <v>3652</v>
      </c>
      <c r="B686" s="25" t="s">
        <v>2867</v>
      </c>
      <c r="C686" s="25" t="s">
        <v>7762</v>
      </c>
      <c r="D686" s="26">
        <v>300</v>
      </c>
      <c r="E686" s="26">
        <v>752</v>
      </c>
      <c r="F686" s="24" t="s">
        <v>8218</v>
      </c>
      <c r="G686" s="24" t="s">
        <v>8228</v>
      </c>
      <c r="H686" s="24" t="s">
        <v>8250</v>
      </c>
      <c r="I686" s="24">
        <v>1472097540</v>
      </c>
      <c r="J686" s="24">
        <v>1471188502</v>
      </c>
      <c r="K686" s="24" t="b">
        <v>0</v>
      </c>
      <c r="L686" s="24">
        <v>17</v>
      </c>
      <c r="M686" s="24" t="b">
        <v>1</v>
      </c>
      <c r="N686" s="24" t="s">
        <v>8269</v>
      </c>
      <c r="O686" s="24">
        <v>251</v>
      </c>
      <c r="P686" s="24">
        <v>44.24</v>
      </c>
      <c r="Q686" s="27" t="s">
        <v>8315</v>
      </c>
      <c r="R686" s="24" t="s">
        <v>8316</v>
      </c>
      <c r="S686" s="28">
        <v>42596.644699074073</v>
      </c>
      <c r="T686" s="28">
        <v>42607.165972222225</v>
      </c>
    </row>
    <row r="687" spans="1:20" ht="45">
      <c r="A687" s="24">
        <v>3653</v>
      </c>
      <c r="B687" s="25" t="s">
        <v>3650</v>
      </c>
      <c r="C687" s="25" t="s">
        <v>7763</v>
      </c>
      <c r="D687" s="26">
        <v>2000</v>
      </c>
      <c r="E687" s="26">
        <v>2010</v>
      </c>
      <c r="F687" s="24" t="s">
        <v>8218</v>
      </c>
      <c r="G687" s="24" t="s">
        <v>8224</v>
      </c>
      <c r="H687" s="24" t="s">
        <v>8246</v>
      </c>
      <c r="I687" s="24">
        <v>1438764207</v>
      </c>
      <c r="J687" s="24">
        <v>1436172207</v>
      </c>
      <c r="K687" s="24" t="b">
        <v>0</v>
      </c>
      <c r="L687" s="24">
        <v>33</v>
      </c>
      <c r="M687" s="24" t="b">
        <v>1</v>
      </c>
      <c r="N687" s="24" t="s">
        <v>8269</v>
      </c>
      <c r="O687" s="24">
        <v>101</v>
      </c>
      <c r="P687" s="24">
        <v>60.91</v>
      </c>
      <c r="Q687" s="27" t="s">
        <v>8315</v>
      </c>
      <c r="R687" s="24" t="s">
        <v>8316</v>
      </c>
      <c r="S687" s="28">
        <v>42191.363506944443</v>
      </c>
      <c r="T687" s="28">
        <v>42221.363506944443</v>
      </c>
    </row>
    <row r="688" spans="1:20" ht="45">
      <c r="A688" s="24">
        <v>3654</v>
      </c>
      <c r="B688" s="25" t="s">
        <v>3651</v>
      </c>
      <c r="C688" s="25" t="s">
        <v>7764</v>
      </c>
      <c r="D688" s="26">
        <v>1500</v>
      </c>
      <c r="E688" s="26">
        <v>2616</v>
      </c>
      <c r="F688" s="24" t="s">
        <v>8218</v>
      </c>
      <c r="G688" s="24" t="s">
        <v>8224</v>
      </c>
      <c r="H688" s="24" t="s">
        <v>8246</v>
      </c>
      <c r="I688" s="24">
        <v>1459702800</v>
      </c>
      <c r="J688" s="24">
        <v>1457690386</v>
      </c>
      <c r="K688" s="24" t="b">
        <v>0</v>
      </c>
      <c r="L688" s="24">
        <v>38</v>
      </c>
      <c r="M688" s="24" t="b">
        <v>1</v>
      </c>
      <c r="N688" s="24" t="s">
        <v>8269</v>
      </c>
      <c r="O688" s="24">
        <v>174</v>
      </c>
      <c r="P688" s="24">
        <v>68.84</v>
      </c>
      <c r="Q688" s="27" t="s">
        <v>8315</v>
      </c>
      <c r="R688" s="24" t="s">
        <v>8316</v>
      </c>
      <c r="S688" s="28">
        <v>42440.416504629626</v>
      </c>
      <c r="T688" s="28">
        <v>42463.708333333328</v>
      </c>
    </row>
    <row r="689" spans="1:20" ht="45">
      <c r="A689" s="24">
        <v>3655</v>
      </c>
      <c r="B689" s="25" t="s">
        <v>3652</v>
      </c>
      <c r="C689" s="25" t="s">
        <v>7765</v>
      </c>
      <c r="D689" s="26">
        <v>5000</v>
      </c>
      <c r="E689" s="26">
        <v>5813</v>
      </c>
      <c r="F689" s="24" t="s">
        <v>8218</v>
      </c>
      <c r="G689" s="24" t="s">
        <v>8223</v>
      </c>
      <c r="H689" s="24" t="s">
        <v>8245</v>
      </c>
      <c r="I689" s="24">
        <v>1437202740</v>
      </c>
      <c r="J689" s="24">
        <v>1434654998</v>
      </c>
      <c r="K689" s="24" t="b">
        <v>0</v>
      </c>
      <c r="L689" s="24">
        <v>79</v>
      </c>
      <c r="M689" s="24" t="b">
        <v>1</v>
      </c>
      <c r="N689" s="24" t="s">
        <v>8269</v>
      </c>
      <c r="O689" s="24">
        <v>116</v>
      </c>
      <c r="P689" s="24">
        <v>73.58</v>
      </c>
      <c r="Q689" s="27" t="s">
        <v>8315</v>
      </c>
      <c r="R689" s="24" t="s">
        <v>8316</v>
      </c>
      <c r="S689" s="28">
        <v>42173.803217592591</v>
      </c>
      <c r="T689" s="28">
        <v>42203.290972222225</v>
      </c>
    </row>
    <row r="690" spans="1:20" ht="30">
      <c r="A690" s="24">
        <v>3656</v>
      </c>
      <c r="B690" s="25" t="s">
        <v>3653</v>
      </c>
      <c r="C690" s="25" t="s">
        <v>7766</v>
      </c>
      <c r="D690" s="26">
        <v>5000</v>
      </c>
      <c r="E690" s="26">
        <v>5291</v>
      </c>
      <c r="F690" s="24" t="s">
        <v>8218</v>
      </c>
      <c r="G690" s="24" t="s">
        <v>8239</v>
      </c>
      <c r="H690" s="24" t="s">
        <v>8256</v>
      </c>
      <c r="I690" s="24">
        <v>1485989940</v>
      </c>
      <c r="J690" s="24">
        <v>1483393836</v>
      </c>
      <c r="K690" s="24" t="b">
        <v>0</v>
      </c>
      <c r="L690" s="24">
        <v>46</v>
      </c>
      <c r="M690" s="24" t="b">
        <v>1</v>
      </c>
      <c r="N690" s="24" t="s">
        <v>8269</v>
      </c>
      <c r="O690" s="24">
        <v>106</v>
      </c>
      <c r="P690" s="24">
        <v>115.02</v>
      </c>
      <c r="Q690" s="27" t="s">
        <v>8315</v>
      </c>
      <c r="R690" s="24" t="s">
        <v>8316</v>
      </c>
      <c r="S690" s="28">
        <v>42737.910138888896</v>
      </c>
      <c r="T690" s="28">
        <v>42767.957638888889</v>
      </c>
    </row>
    <row r="691" spans="1:20" ht="45">
      <c r="A691" s="24">
        <v>3657</v>
      </c>
      <c r="B691" s="25" t="s">
        <v>3654</v>
      </c>
      <c r="C691" s="25" t="s">
        <v>7767</v>
      </c>
      <c r="D691" s="26">
        <v>2000</v>
      </c>
      <c r="E691" s="26">
        <v>2215</v>
      </c>
      <c r="F691" s="24" t="s">
        <v>8218</v>
      </c>
      <c r="G691" s="24" t="s">
        <v>8231</v>
      </c>
      <c r="H691" s="24" t="s">
        <v>8252</v>
      </c>
      <c r="I691" s="24">
        <v>1464817320</v>
      </c>
      <c r="J691" s="24">
        <v>1462806419</v>
      </c>
      <c r="K691" s="24" t="b">
        <v>0</v>
      </c>
      <c r="L691" s="24">
        <v>20</v>
      </c>
      <c r="M691" s="24" t="b">
        <v>1</v>
      </c>
      <c r="N691" s="24" t="s">
        <v>8269</v>
      </c>
      <c r="O691" s="24">
        <v>111</v>
      </c>
      <c r="P691" s="24">
        <v>110.75</v>
      </c>
      <c r="Q691" s="27" t="s">
        <v>8315</v>
      </c>
      <c r="R691" s="24" t="s">
        <v>8316</v>
      </c>
      <c r="S691" s="28">
        <v>42499.629849537043</v>
      </c>
      <c r="T691" s="28">
        <v>42522.904166666667</v>
      </c>
    </row>
    <row r="692" spans="1:20" ht="30">
      <c r="A692" s="24">
        <v>3658</v>
      </c>
      <c r="B692" s="25" t="s">
        <v>3655</v>
      </c>
      <c r="C692" s="25" t="s">
        <v>7768</v>
      </c>
      <c r="D692" s="26">
        <v>1500</v>
      </c>
      <c r="E692" s="26">
        <v>1510</v>
      </c>
      <c r="F692" s="24" t="s">
        <v>8218</v>
      </c>
      <c r="G692" s="24" t="s">
        <v>8223</v>
      </c>
      <c r="H692" s="24" t="s">
        <v>8245</v>
      </c>
      <c r="I692" s="24">
        <v>1404273540</v>
      </c>
      <c r="J692" s="24">
        <v>1400272580</v>
      </c>
      <c r="K692" s="24" t="b">
        <v>0</v>
      </c>
      <c r="L692" s="24">
        <v>20</v>
      </c>
      <c r="M692" s="24" t="b">
        <v>1</v>
      </c>
      <c r="N692" s="24" t="s">
        <v>8269</v>
      </c>
      <c r="O692" s="24">
        <v>101</v>
      </c>
      <c r="P692" s="24">
        <v>75.5</v>
      </c>
      <c r="Q692" s="27" t="s">
        <v>8315</v>
      </c>
      <c r="R692" s="24" t="s">
        <v>8316</v>
      </c>
      <c r="S692" s="28">
        <v>41775.858564814815</v>
      </c>
      <c r="T692" s="28">
        <v>41822.165972222225</v>
      </c>
    </row>
    <row r="693" spans="1:20" ht="30">
      <c r="A693" s="24">
        <v>3659</v>
      </c>
      <c r="B693" s="25" t="s">
        <v>3656</v>
      </c>
      <c r="C693" s="25" t="s">
        <v>7769</v>
      </c>
      <c r="D693" s="26">
        <v>3000</v>
      </c>
      <c r="E693" s="26">
        <v>3061</v>
      </c>
      <c r="F693" s="24" t="s">
        <v>8218</v>
      </c>
      <c r="G693" s="24" t="s">
        <v>8223</v>
      </c>
      <c r="H693" s="24" t="s">
        <v>8245</v>
      </c>
      <c r="I693" s="24">
        <v>1426775940</v>
      </c>
      <c r="J693" s="24">
        <v>1424414350</v>
      </c>
      <c r="K693" s="24" t="b">
        <v>0</v>
      </c>
      <c r="L693" s="24">
        <v>13</v>
      </c>
      <c r="M693" s="24" t="b">
        <v>1</v>
      </c>
      <c r="N693" s="24" t="s">
        <v>8269</v>
      </c>
      <c r="O693" s="24">
        <v>102</v>
      </c>
      <c r="P693" s="24">
        <v>235.46</v>
      </c>
      <c r="Q693" s="27" t="s">
        <v>8315</v>
      </c>
      <c r="R693" s="24" t="s">
        <v>8316</v>
      </c>
      <c r="S693" s="28">
        <v>42055.277199074073</v>
      </c>
      <c r="T693" s="28">
        <v>42082.610416666663</v>
      </c>
    </row>
    <row r="694" spans="1:20" ht="45">
      <c r="A694" s="24">
        <v>3660</v>
      </c>
      <c r="B694" s="25" t="s">
        <v>3657</v>
      </c>
      <c r="C694" s="25" t="s">
        <v>7770</v>
      </c>
      <c r="D694" s="26">
        <v>250</v>
      </c>
      <c r="E694" s="26">
        <v>250</v>
      </c>
      <c r="F694" s="24" t="s">
        <v>8218</v>
      </c>
      <c r="G694" s="24" t="s">
        <v>8224</v>
      </c>
      <c r="H694" s="24" t="s">
        <v>8246</v>
      </c>
      <c r="I694" s="24">
        <v>1419368925</v>
      </c>
      <c r="J694" s="24">
        <v>1417208925</v>
      </c>
      <c r="K694" s="24" t="b">
        <v>0</v>
      </c>
      <c r="L694" s="24">
        <v>22</v>
      </c>
      <c r="M694" s="24" t="b">
        <v>1</v>
      </c>
      <c r="N694" s="24" t="s">
        <v>8269</v>
      </c>
      <c r="O694" s="24">
        <v>100</v>
      </c>
      <c r="P694" s="24">
        <v>11.36</v>
      </c>
      <c r="Q694" s="27" t="s">
        <v>8315</v>
      </c>
      <c r="R694" s="24" t="s">
        <v>8316</v>
      </c>
      <c r="S694" s="28">
        <v>41971.881076388891</v>
      </c>
      <c r="T694" s="28">
        <v>41996.881076388891</v>
      </c>
    </row>
    <row r="695" spans="1:20" ht="45">
      <c r="A695" s="24">
        <v>3661</v>
      </c>
      <c r="B695" s="25" t="s">
        <v>3658</v>
      </c>
      <c r="C695" s="25" t="s">
        <v>7771</v>
      </c>
      <c r="D695" s="26">
        <v>3000</v>
      </c>
      <c r="E695" s="26">
        <v>3330</v>
      </c>
      <c r="F695" s="24" t="s">
        <v>8218</v>
      </c>
      <c r="G695" s="24" t="s">
        <v>8223</v>
      </c>
      <c r="H695" s="24" t="s">
        <v>8245</v>
      </c>
      <c r="I695" s="24">
        <v>1460260800</v>
      </c>
      <c r="J695" s="24">
        <v>1458336672</v>
      </c>
      <c r="K695" s="24" t="b">
        <v>0</v>
      </c>
      <c r="L695" s="24">
        <v>36</v>
      </c>
      <c r="M695" s="24" t="b">
        <v>1</v>
      </c>
      <c r="N695" s="24" t="s">
        <v>8269</v>
      </c>
      <c r="O695" s="24">
        <v>111</v>
      </c>
      <c r="P695" s="24">
        <v>92.5</v>
      </c>
      <c r="Q695" s="27" t="s">
        <v>8315</v>
      </c>
      <c r="R695" s="24" t="s">
        <v>8316</v>
      </c>
      <c r="S695" s="28">
        <v>42447.896666666667</v>
      </c>
      <c r="T695" s="28">
        <v>42470.166666666672</v>
      </c>
    </row>
    <row r="696" spans="1:20" ht="45">
      <c r="A696" s="24">
        <v>3662</v>
      </c>
      <c r="B696" s="25" t="s">
        <v>3659</v>
      </c>
      <c r="C696" s="25" t="s">
        <v>7772</v>
      </c>
      <c r="D696" s="26">
        <v>8000</v>
      </c>
      <c r="E696" s="26">
        <v>8114</v>
      </c>
      <c r="F696" s="24" t="s">
        <v>8218</v>
      </c>
      <c r="G696" s="24" t="s">
        <v>8228</v>
      </c>
      <c r="H696" s="24" t="s">
        <v>8250</v>
      </c>
      <c r="I696" s="24">
        <v>1427775414</v>
      </c>
      <c r="J696" s="24">
        <v>1425187014</v>
      </c>
      <c r="K696" s="24" t="b">
        <v>0</v>
      </c>
      <c r="L696" s="24">
        <v>40</v>
      </c>
      <c r="M696" s="24" t="b">
        <v>1</v>
      </c>
      <c r="N696" s="24" t="s">
        <v>8269</v>
      </c>
      <c r="O696" s="24">
        <v>101</v>
      </c>
      <c r="P696" s="24">
        <v>202.85</v>
      </c>
      <c r="Q696" s="27" t="s">
        <v>8315</v>
      </c>
      <c r="R696" s="24" t="s">
        <v>8316</v>
      </c>
      <c r="S696" s="28">
        <v>42064.220069444447</v>
      </c>
      <c r="T696" s="28">
        <v>42094.178402777776</v>
      </c>
    </row>
    <row r="697" spans="1:20" ht="45">
      <c r="A697" s="24">
        <v>3663</v>
      </c>
      <c r="B697" s="25" t="s">
        <v>3660</v>
      </c>
      <c r="C697" s="25" t="s">
        <v>7773</v>
      </c>
      <c r="D697" s="26">
        <v>225</v>
      </c>
      <c r="E697" s="26">
        <v>234</v>
      </c>
      <c r="F697" s="24" t="s">
        <v>8218</v>
      </c>
      <c r="G697" s="24" t="s">
        <v>8224</v>
      </c>
      <c r="H697" s="24" t="s">
        <v>8246</v>
      </c>
      <c r="I697" s="24">
        <v>1482321030</v>
      </c>
      <c r="J697" s="24">
        <v>1477133430</v>
      </c>
      <c r="K697" s="24" t="b">
        <v>0</v>
      </c>
      <c r="L697" s="24">
        <v>9</v>
      </c>
      <c r="M697" s="24" t="b">
        <v>1</v>
      </c>
      <c r="N697" s="24" t="s">
        <v>8269</v>
      </c>
      <c r="O697" s="24">
        <v>104</v>
      </c>
      <c r="P697" s="24">
        <v>26</v>
      </c>
      <c r="Q697" s="27" t="s">
        <v>8315</v>
      </c>
      <c r="R697" s="24" t="s">
        <v>8316</v>
      </c>
      <c r="S697" s="28">
        <v>42665.451736111107</v>
      </c>
      <c r="T697" s="28">
        <v>42725.493402777778</v>
      </c>
    </row>
    <row r="698" spans="1:20" ht="45">
      <c r="A698" s="24">
        <v>3664</v>
      </c>
      <c r="B698" s="25" t="s">
        <v>3661</v>
      </c>
      <c r="C698" s="25" t="s">
        <v>7774</v>
      </c>
      <c r="D698" s="26">
        <v>800</v>
      </c>
      <c r="E698" s="26">
        <v>875</v>
      </c>
      <c r="F698" s="24" t="s">
        <v>8218</v>
      </c>
      <c r="G698" s="24" t="s">
        <v>8223</v>
      </c>
      <c r="H698" s="24" t="s">
        <v>8245</v>
      </c>
      <c r="I698" s="24">
        <v>1466056689</v>
      </c>
      <c r="J698" s="24">
        <v>1464847089</v>
      </c>
      <c r="K698" s="24" t="b">
        <v>0</v>
      </c>
      <c r="L698" s="24">
        <v>19</v>
      </c>
      <c r="M698" s="24" t="b">
        <v>1</v>
      </c>
      <c r="N698" s="24" t="s">
        <v>8269</v>
      </c>
      <c r="O698" s="24">
        <v>109</v>
      </c>
      <c r="P698" s="24">
        <v>46.05</v>
      </c>
      <c r="Q698" s="27" t="s">
        <v>8315</v>
      </c>
      <c r="R698" s="24" t="s">
        <v>8316</v>
      </c>
      <c r="S698" s="28">
        <v>42523.248715277776</v>
      </c>
      <c r="T698" s="28">
        <v>42537.248715277776</v>
      </c>
    </row>
    <row r="699" spans="1:20" ht="45">
      <c r="A699" s="24">
        <v>3665</v>
      </c>
      <c r="B699" s="25" t="s">
        <v>3662</v>
      </c>
      <c r="C699" s="25" t="s">
        <v>7775</v>
      </c>
      <c r="D699" s="26">
        <v>620</v>
      </c>
      <c r="E699" s="26">
        <v>714</v>
      </c>
      <c r="F699" s="24" t="s">
        <v>8218</v>
      </c>
      <c r="G699" s="24" t="s">
        <v>8229</v>
      </c>
      <c r="H699" s="24" t="s">
        <v>8248</v>
      </c>
      <c r="I699" s="24">
        <v>1446062040</v>
      </c>
      <c r="J699" s="24">
        <v>1445109822</v>
      </c>
      <c r="K699" s="24" t="b">
        <v>0</v>
      </c>
      <c r="L699" s="24">
        <v>14</v>
      </c>
      <c r="M699" s="24" t="b">
        <v>1</v>
      </c>
      <c r="N699" s="24" t="s">
        <v>8269</v>
      </c>
      <c r="O699" s="24">
        <v>115</v>
      </c>
      <c r="P699" s="24">
        <v>51</v>
      </c>
      <c r="Q699" s="27" t="s">
        <v>8315</v>
      </c>
      <c r="R699" s="24" t="s">
        <v>8316</v>
      </c>
      <c r="S699" s="28">
        <v>42294.808124999996</v>
      </c>
      <c r="T699" s="28">
        <v>42305.829166666663</v>
      </c>
    </row>
    <row r="700" spans="1:20">
      <c r="A700" s="24">
        <v>3666</v>
      </c>
      <c r="B700" s="25" t="s">
        <v>3663</v>
      </c>
      <c r="C700" s="25" t="s">
        <v>7776</v>
      </c>
      <c r="D700" s="26">
        <v>1200</v>
      </c>
      <c r="E700" s="26">
        <v>1200</v>
      </c>
      <c r="F700" s="24" t="s">
        <v>8218</v>
      </c>
      <c r="G700" s="24" t="s">
        <v>8223</v>
      </c>
      <c r="H700" s="24" t="s">
        <v>8245</v>
      </c>
      <c r="I700" s="24">
        <v>1406185200</v>
      </c>
      <c r="J700" s="24">
        <v>1404337382</v>
      </c>
      <c r="K700" s="24" t="b">
        <v>0</v>
      </c>
      <c r="L700" s="24">
        <v>38</v>
      </c>
      <c r="M700" s="24" t="b">
        <v>1</v>
      </c>
      <c r="N700" s="24" t="s">
        <v>8269</v>
      </c>
      <c r="O700" s="24">
        <v>100</v>
      </c>
      <c r="P700" s="24">
        <v>31.58</v>
      </c>
      <c r="Q700" s="27" t="s">
        <v>8315</v>
      </c>
      <c r="R700" s="24" t="s">
        <v>8316</v>
      </c>
      <c r="S700" s="28">
        <v>41822.90488425926</v>
      </c>
      <c r="T700" s="28">
        <v>41844.291666666664</v>
      </c>
    </row>
    <row r="701" spans="1:20" ht="30">
      <c r="A701" s="24">
        <v>3667</v>
      </c>
      <c r="B701" s="25" t="s">
        <v>3664</v>
      </c>
      <c r="C701" s="25" t="s">
        <v>7777</v>
      </c>
      <c r="D701" s="26">
        <v>3000</v>
      </c>
      <c r="E701" s="26">
        <v>3095.11</v>
      </c>
      <c r="F701" s="24" t="s">
        <v>8218</v>
      </c>
      <c r="G701" s="24" t="s">
        <v>8224</v>
      </c>
      <c r="H701" s="24" t="s">
        <v>8246</v>
      </c>
      <c r="I701" s="24">
        <v>1437261419</v>
      </c>
      <c r="J701" s="24">
        <v>1434669419</v>
      </c>
      <c r="K701" s="24" t="b">
        <v>0</v>
      </c>
      <c r="L701" s="24">
        <v>58</v>
      </c>
      <c r="M701" s="24" t="b">
        <v>1</v>
      </c>
      <c r="N701" s="24" t="s">
        <v>8269</v>
      </c>
      <c r="O701" s="24">
        <v>103</v>
      </c>
      <c r="P701" s="24">
        <v>53.36</v>
      </c>
      <c r="Q701" s="27" t="s">
        <v>8315</v>
      </c>
      <c r="R701" s="24" t="s">
        <v>8316</v>
      </c>
      <c r="S701" s="28">
        <v>42173.970127314817</v>
      </c>
      <c r="T701" s="28">
        <v>42203.970127314817</v>
      </c>
    </row>
    <row r="702" spans="1:20" ht="45">
      <c r="A702" s="24">
        <v>3668</v>
      </c>
      <c r="B702" s="25" t="s">
        <v>3665</v>
      </c>
      <c r="C702" s="25" t="s">
        <v>7778</v>
      </c>
      <c r="D702" s="26">
        <v>1000</v>
      </c>
      <c r="E702" s="26">
        <v>1035</v>
      </c>
      <c r="F702" s="24" t="s">
        <v>8218</v>
      </c>
      <c r="G702" s="24" t="s">
        <v>8223</v>
      </c>
      <c r="H702" s="24" t="s">
        <v>8245</v>
      </c>
      <c r="I702" s="24">
        <v>1437676380</v>
      </c>
      <c r="J702" s="24">
        <v>1435670452</v>
      </c>
      <c r="K702" s="24" t="b">
        <v>0</v>
      </c>
      <c r="L702" s="24">
        <v>28</v>
      </c>
      <c r="M702" s="24" t="b">
        <v>1</v>
      </c>
      <c r="N702" s="24" t="s">
        <v>8269</v>
      </c>
      <c r="O702" s="24">
        <v>104</v>
      </c>
      <c r="P702" s="24">
        <v>36.96</v>
      </c>
      <c r="Q702" s="27" t="s">
        <v>8315</v>
      </c>
      <c r="R702" s="24" t="s">
        <v>8316</v>
      </c>
      <c r="S702" s="28">
        <v>42185.556157407409</v>
      </c>
      <c r="T702" s="28">
        <v>42208.772916666669</v>
      </c>
    </row>
    <row r="703" spans="1:20" ht="45">
      <c r="A703" s="24">
        <v>3669</v>
      </c>
      <c r="B703" s="25" t="s">
        <v>3666</v>
      </c>
      <c r="C703" s="25" t="s">
        <v>7779</v>
      </c>
      <c r="D703" s="26">
        <v>1000</v>
      </c>
      <c r="E703" s="26">
        <v>1382</v>
      </c>
      <c r="F703" s="24" t="s">
        <v>8218</v>
      </c>
      <c r="G703" s="24" t="s">
        <v>8224</v>
      </c>
      <c r="H703" s="24" t="s">
        <v>8246</v>
      </c>
      <c r="I703" s="24">
        <v>1434039137</v>
      </c>
      <c r="J703" s="24">
        <v>1431447137</v>
      </c>
      <c r="K703" s="24" t="b">
        <v>0</v>
      </c>
      <c r="L703" s="24">
        <v>17</v>
      </c>
      <c r="M703" s="24" t="b">
        <v>1</v>
      </c>
      <c r="N703" s="24" t="s">
        <v>8269</v>
      </c>
      <c r="O703" s="24">
        <v>138</v>
      </c>
      <c r="P703" s="24">
        <v>81.290000000000006</v>
      </c>
      <c r="Q703" s="27" t="s">
        <v>8315</v>
      </c>
      <c r="R703" s="24" t="s">
        <v>8316</v>
      </c>
      <c r="S703" s="28">
        <v>42136.675196759257</v>
      </c>
      <c r="T703" s="28">
        <v>42166.675196759257</v>
      </c>
    </row>
    <row r="704" spans="1:20" ht="30">
      <c r="A704" s="24">
        <v>3670</v>
      </c>
      <c r="B704" s="25" t="s">
        <v>3667</v>
      </c>
      <c r="C704" s="25" t="s">
        <v>7780</v>
      </c>
      <c r="D704" s="26">
        <v>220</v>
      </c>
      <c r="E704" s="26">
        <v>241</v>
      </c>
      <c r="F704" s="24" t="s">
        <v>8218</v>
      </c>
      <c r="G704" s="24" t="s">
        <v>8224</v>
      </c>
      <c r="H704" s="24" t="s">
        <v>8246</v>
      </c>
      <c r="I704" s="24">
        <v>1433113200</v>
      </c>
      <c r="J704" s="24">
        <v>1431951611</v>
      </c>
      <c r="K704" s="24" t="b">
        <v>0</v>
      </c>
      <c r="L704" s="24">
        <v>12</v>
      </c>
      <c r="M704" s="24" t="b">
        <v>1</v>
      </c>
      <c r="N704" s="24" t="s">
        <v>8269</v>
      </c>
      <c r="O704" s="24">
        <v>110</v>
      </c>
      <c r="P704" s="24">
        <v>20.079999999999998</v>
      </c>
      <c r="Q704" s="27" t="s">
        <v>8315</v>
      </c>
      <c r="R704" s="24" t="s">
        <v>8316</v>
      </c>
      <c r="S704" s="28">
        <v>42142.514016203699</v>
      </c>
      <c r="T704" s="28">
        <v>42155.958333333328</v>
      </c>
    </row>
    <row r="705" spans="1:20" ht="45">
      <c r="A705" s="24">
        <v>3671</v>
      </c>
      <c r="B705" s="25" t="s">
        <v>3668</v>
      </c>
      <c r="C705" s="25" t="s">
        <v>7781</v>
      </c>
      <c r="D705" s="26">
        <v>3500</v>
      </c>
      <c r="E705" s="26">
        <v>3530</v>
      </c>
      <c r="F705" s="24" t="s">
        <v>8218</v>
      </c>
      <c r="G705" s="24" t="s">
        <v>8223</v>
      </c>
      <c r="H705" s="24" t="s">
        <v>8245</v>
      </c>
      <c r="I705" s="24">
        <v>1405915140</v>
      </c>
      <c r="J705" s="24">
        <v>1404140667</v>
      </c>
      <c r="K705" s="24" t="b">
        <v>0</v>
      </c>
      <c r="L705" s="24">
        <v>40</v>
      </c>
      <c r="M705" s="24" t="b">
        <v>1</v>
      </c>
      <c r="N705" s="24" t="s">
        <v>8269</v>
      </c>
      <c r="O705" s="24">
        <v>101</v>
      </c>
      <c r="P705" s="24">
        <v>88.25</v>
      </c>
      <c r="Q705" s="27" t="s">
        <v>8315</v>
      </c>
      <c r="R705" s="24" t="s">
        <v>8316</v>
      </c>
      <c r="S705" s="28">
        <v>41820.62809027778</v>
      </c>
      <c r="T705" s="28">
        <v>41841.165972222225</v>
      </c>
    </row>
    <row r="706" spans="1:20" ht="45">
      <c r="A706" s="24">
        <v>3672</v>
      </c>
      <c r="B706" s="25" t="s">
        <v>3669</v>
      </c>
      <c r="C706" s="25" t="s">
        <v>7782</v>
      </c>
      <c r="D706" s="26">
        <v>3000</v>
      </c>
      <c r="E706" s="26">
        <v>3046</v>
      </c>
      <c r="F706" s="24" t="s">
        <v>8218</v>
      </c>
      <c r="G706" s="24" t="s">
        <v>8224</v>
      </c>
      <c r="H706" s="24" t="s">
        <v>8246</v>
      </c>
      <c r="I706" s="24">
        <v>1411771384</v>
      </c>
      <c r="J706" s="24">
        <v>1409179384</v>
      </c>
      <c r="K706" s="24" t="b">
        <v>0</v>
      </c>
      <c r="L706" s="24">
        <v>57</v>
      </c>
      <c r="M706" s="24" t="b">
        <v>1</v>
      </c>
      <c r="N706" s="24" t="s">
        <v>8269</v>
      </c>
      <c r="O706" s="24">
        <v>102</v>
      </c>
      <c r="P706" s="24">
        <v>53.44</v>
      </c>
      <c r="Q706" s="27" t="s">
        <v>8315</v>
      </c>
      <c r="R706" s="24" t="s">
        <v>8316</v>
      </c>
      <c r="S706" s="28">
        <v>41878.946574074071</v>
      </c>
      <c r="T706" s="28">
        <v>41908.946574074071</v>
      </c>
    </row>
    <row r="707" spans="1:20" ht="30">
      <c r="A707" s="24">
        <v>3673</v>
      </c>
      <c r="B707" s="25" t="s">
        <v>3670</v>
      </c>
      <c r="C707" s="25" t="s">
        <v>7783</v>
      </c>
      <c r="D707" s="26">
        <v>4000</v>
      </c>
      <c r="E707" s="26">
        <v>4545</v>
      </c>
      <c r="F707" s="24" t="s">
        <v>8218</v>
      </c>
      <c r="G707" s="24" t="s">
        <v>8224</v>
      </c>
      <c r="H707" s="24" t="s">
        <v>8246</v>
      </c>
      <c r="I707" s="24">
        <v>1415191920</v>
      </c>
      <c r="J707" s="24">
        <v>1412233497</v>
      </c>
      <c r="K707" s="24" t="b">
        <v>0</v>
      </c>
      <c r="L707" s="24">
        <v>114</v>
      </c>
      <c r="M707" s="24" t="b">
        <v>1</v>
      </c>
      <c r="N707" s="24" t="s">
        <v>8269</v>
      </c>
      <c r="O707" s="24">
        <v>114</v>
      </c>
      <c r="P707" s="24">
        <v>39.869999999999997</v>
      </c>
      <c r="Q707" s="27" t="s">
        <v>8315</v>
      </c>
      <c r="R707" s="24" t="s">
        <v>8316</v>
      </c>
      <c r="S707" s="28">
        <v>41914.295104166667</v>
      </c>
      <c r="T707" s="28">
        <v>41948.536111111112</v>
      </c>
    </row>
    <row r="708" spans="1:20" ht="45">
      <c r="A708" s="24">
        <v>3674</v>
      </c>
      <c r="B708" s="25" t="s">
        <v>3671</v>
      </c>
      <c r="C708" s="25" t="s">
        <v>7784</v>
      </c>
      <c r="D708" s="26">
        <v>4500</v>
      </c>
      <c r="E708" s="26">
        <v>4500</v>
      </c>
      <c r="F708" s="24" t="s">
        <v>8218</v>
      </c>
      <c r="G708" s="24" t="s">
        <v>8235</v>
      </c>
      <c r="H708" s="24" t="s">
        <v>8248</v>
      </c>
      <c r="I708" s="24">
        <v>1472936229</v>
      </c>
      <c r="J708" s="24">
        <v>1467752229</v>
      </c>
      <c r="K708" s="24" t="b">
        <v>0</v>
      </c>
      <c r="L708" s="24">
        <v>31</v>
      </c>
      <c r="M708" s="24" t="b">
        <v>1</v>
      </c>
      <c r="N708" s="24" t="s">
        <v>8269</v>
      </c>
      <c r="O708" s="24">
        <v>100</v>
      </c>
      <c r="P708" s="24">
        <v>145.16</v>
      </c>
      <c r="Q708" s="27" t="s">
        <v>8315</v>
      </c>
      <c r="R708" s="24" t="s">
        <v>8316</v>
      </c>
      <c r="S708" s="28">
        <v>42556.873020833329</v>
      </c>
      <c r="T708" s="28">
        <v>42616.873020833329</v>
      </c>
    </row>
    <row r="709" spans="1:20" ht="45">
      <c r="A709" s="24">
        <v>3675</v>
      </c>
      <c r="B709" s="25" t="s">
        <v>3672</v>
      </c>
      <c r="C709" s="25" t="s">
        <v>7785</v>
      </c>
      <c r="D709" s="26">
        <v>50</v>
      </c>
      <c r="E709" s="26">
        <v>70</v>
      </c>
      <c r="F709" s="24" t="s">
        <v>8218</v>
      </c>
      <c r="G709" s="24" t="s">
        <v>8224</v>
      </c>
      <c r="H709" s="24" t="s">
        <v>8246</v>
      </c>
      <c r="I709" s="24">
        <v>1463353200</v>
      </c>
      <c r="J709" s="24">
        <v>1462285182</v>
      </c>
      <c r="K709" s="24" t="b">
        <v>0</v>
      </c>
      <c r="L709" s="24">
        <v>3</v>
      </c>
      <c r="M709" s="24" t="b">
        <v>1</v>
      </c>
      <c r="N709" s="24" t="s">
        <v>8269</v>
      </c>
      <c r="O709" s="24">
        <v>140</v>
      </c>
      <c r="P709" s="24">
        <v>23.33</v>
      </c>
      <c r="Q709" s="27" t="s">
        <v>8315</v>
      </c>
      <c r="R709" s="24" t="s">
        <v>8316</v>
      </c>
      <c r="S709" s="28">
        <v>42493.597013888888</v>
      </c>
      <c r="T709" s="28">
        <v>42505.958333333328</v>
      </c>
    </row>
    <row r="710" spans="1:20" ht="45">
      <c r="A710" s="24">
        <v>3676</v>
      </c>
      <c r="B710" s="25" t="s">
        <v>3673</v>
      </c>
      <c r="C710" s="25" t="s">
        <v>7786</v>
      </c>
      <c r="D710" s="26">
        <v>800</v>
      </c>
      <c r="E710" s="26">
        <v>1030</v>
      </c>
      <c r="F710" s="24" t="s">
        <v>8218</v>
      </c>
      <c r="G710" s="24" t="s">
        <v>8223</v>
      </c>
      <c r="H710" s="24" t="s">
        <v>8245</v>
      </c>
      <c r="I710" s="24">
        <v>1410550484</v>
      </c>
      <c r="J710" s="24">
        <v>1408995284</v>
      </c>
      <c r="K710" s="24" t="b">
        <v>0</v>
      </c>
      <c r="L710" s="24">
        <v>16</v>
      </c>
      <c r="M710" s="24" t="b">
        <v>1</v>
      </c>
      <c r="N710" s="24" t="s">
        <v>8269</v>
      </c>
      <c r="O710" s="24">
        <v>129</v>
      </c>
      <c r="P710" s="24">
        <v>64.38</v>
      </c>
      <c r="Q710" s="27" t="s">
        <v>8315</v>
      </c>
      <c r="R710" s="24" t="s">
        <v>8316</v>
      </c>
      <c r="S710" s="28">
        <v>41876.815787037034</v>
      </c>
      <c r="T710" s="28">
        <v>41894.815787037034</v>
      </c>
    </row>
    <row r="711" spans="1:20" ht="30">
      <c r="A711" s="24">
        <v>3677</v>
      </c>
      <c r="B711" s="25" t="s">
        <v>3674</v>
      </c>
      <c r="C711" s="25" t="s">
        <v>7787</v>
      </c>
      <c r="D711" s="26">
        <v>12000</v>
      </c>
      <c r="E711" s="26">
        <v>12348.5</v>
      </c>
      <c r="F711" s="24" t="s">
        <v>8218</v>
      </c>
      <c r="G711" s="24" t="s">
        <v>8223</v>
      </c>
      <c r="H711" s="24" t="s">
        <v>8245</v>
      </c>
      <c r="I711" s="24">
        <v>1404359940</v>
      </c>
      <c r="J711" s="24">
        <v>1402580818</v>
      </c>
      <c r="K711" s="24" t="b">
        <v>0</v>
      </c>
      <c r="L711" s="24">
        <v>199</v>
      </c>
      <c r="M711" s="24" t="b">
        <v>1</v>
      </c>
      <c r="N711" s="24" t="s">
        <v>8269</v>
      </c>
      <c r="O711" s="24">
        <v>103</v>
      </c>
      <c r="P711" s="24">
        <v>62.05</v>
      </c>
      <c r="Q711" s="27" t="s">
        <v>8315</v>
      </c>
      <c r="R711" s="24" t="s">
        <v>8316</v>
      </c>
      <c r="S711" s="28">
        <v>41802.574282407404</v>
      </c>
      <c r="T711" s="28">
        <v>41823.165972222225</v>
      </c>
    </row>
    <row r="712" spans="1:20" ht="30">
      <c r="A712" s="24">
        <v>3678</v>
      </c>
      <c r="B712" s="25" t="s">
        <v>3675</v>
      </c>
      <c r="C712" s="25" t="s">
        <v>7788</v>
      </c>
      <c r="D712" s="26">
        <v>2000</v>
      </c>
      <c r="E712" s="26">
        <v>2050</v>
      </c>
      <c r="F712" s="24" t="s">
        <v>8218</v>
      </c>
      <c r="G712" s="24" t="s">
        <v>8224</v>
      </c>
      <c r="H712" s="24" t="s">
        <v>8246</v>
      </c>
      <c r="I712" s="24">
        <v>1433076298</v>
      </c>
      <c r="J712" s="24">
        <v>1430052298</v>
      </c>
      <c r="K712" s="24" t="b">
        <v>0</v>
      </c>
      <c r="L712" s="24">
        <v>31</v>
      </c>
      <c r="M712" s="24" t="b">
        <v>1</v>
      </c>
      <c r="N712" s="24" t="s">
        <v>8269</v>
      </c>
      <c r="O712" s="24">
        <v>103</v>
      </c>
      <c r="P712" s="24">
        <v>66.13</v>
      </c>
      <c r="Q712" s="27" t="s">
        <v>8315</v>
      </c>
      <c r="R712" s="24" t="s">
        <v>8316</v>
      </c>
      <c r="S712" s="28">
        <v>42120.531226851846</v>
      </c>
      <c r="T712" s="28">
        <v>42155.531226851846</v>
      </c>
    </row>
    <row r="713" spans="1:20" ht="30">
      <c r="A713" s="24">
        <v>3679</v>
      </c>
      <c r="B713" s="25" t="s">
        <v>3676</v>
      </c>
      <c r="C713" s="25" t="s">
        <v>7789</v>
      </c>
      <c r="D713" s="26">
        <v>2000</v>
      </c>
      <c r="E713" s="26">
        <v>2202</v>
      </c>
      <c r="F713" s="24" t="s">
        <v>8218</v>
      </c>
      <c r="G713" s="24" t="s">
        <v>8223</v>
      </c>
      <c r="H713" s="24" t="s">
        <v>8245</v>
      </c>
      <c r="I713" s="24">
        <v>1404190740</v>
      </c>
      <c r="J713" s="24">
        <v>1401214581</v>
      </c>
      <c r="K713" s="24" t="b">
        <v>0</v>
      </c>
      <c r="L713" s="24">
        <v>30</v>
      </c>
      <c r="M713" s="24" t="b">
        <v>1</v>
      </c>
      <c r="N713" s="24" t="s">
        <v>8269</v>
      </c>
      <c r="O713" s="24">
        <v>110</v>
      </c>
      <c r="P713" s="24">
        <v>73.400000000000006</v>
      </c>
      <c r="Q713" s="27" t="s">
        <v>8315</v>
      </c>
      <c r="R713" s="24" t="s">
        <v>8316</v>
      </c>
      <c r="S713" s="28">
        <v>41786.761354166665</v>
      </c>
      <c r="T713" s="28">
        <v>41821.207638888889</v>
      </c>
    </row>
    <row r="714" spans="1:20" ht="30">
      <c r="A714" s="24">
        <v>3680</v>
      </c>
      <c r="B714" s="25" t="s">
        <v>3677</v>
      </c>
      <c r="C714" s="25" t="s">
        <v>7790</v>
      </c>
      <c r="D714" s="26">
        <v>3000</v>
      </c>
      <c r="E714" s="26">
        <v>3383</v>
      </c>
      <c r="F714" s="24" t="s">
        <v>8218</v>
      </c>
      <c r="G714" s="24" t="s">
        <v>8223</v>
      </c>
      <c r="H714" s="24" t="s">
        <v>8245</v>
      </c>
      <c r="I714" s="24">
        <v>1475664834</v>
      </c>
      <c r="J714" s="24">
        <v>1473850434</v>
      </c>
      <c r="K714" s="24" t="b">
        <v>0</v>
      </c>
      <c r="L714" s="24">
        <v>34</v>
      </c>
      <c r="M714" s="24" t="b">
        <v>1</v>
      </c>
      <c r="N714" s="24" t="s">
        <v>8269</v>
      </c>
      <c r="O714" s="24">
        <v>113</v>
      </c>
      <c r="P714" s="24">
        <v>99.5</v>
      </c>
      <c r="Q714" s="27" t="s">
        <v>8315</v>
      </c>
      <c r="R714" s="24" t="s">
        <v>8316</v>
      </c>
      <c r="S714" s="28">
        <v>42627.454097222217</v>
      </c>
      <c r="T714" s="28">
        <v>42648.454097222217</v>
      </c>
    </row>
    <row r="715" spans="1:20" ht="45">
      <c r="A715" s="24">
        <v>3681</v>
      </c>
      <c r="B715" s="25" t="s">
        <v>3678</v>
      </c>
      <c r="C715" s="25" t="s">
        <v>7791</v>
      </c>
      <c r="D715" s="26">
        <v>1000</v>
      </c>
      <c r="E715" s="26">
        <v>1119</v>
      </c>
      <c r="F715" s="24" t="s">
        <v>8218</v>
      </c>
      <c r="G715" s="24" t="s">
        <v>8223</v>
      </c>
      <c r="H715" s="24" t="s">
        <v>8245</v>
      </c>
      <c r="I715" s="24">
        <v>1452872290</v>
      </c>
      <c r="J715" s="24">
        <v>1452008290</v>
      </c>
      <c r="K715" s="24" t="b">
        <v>0</v>
      </c>
      <c r="L715" s="24">
        <v>18</v>
      </c>
      <c r="M715" s="24" t="b">
        <v>1</v>
      </c>
      <c r="N715" s="24" t="s">
        <v>8269</v>
      </c>
      <c r="O715" s="24">
        <v>112</v>
      </c>
      <c r="P715" s="24">
        <v>62.17</v>
      </c>
      <c r="Q715" s="27" t="s">
        <v>8315</v>
      </c>
      <c r="R715" s="24" t="s">
        <v>8316</v>
      </c>
      <c r="S715" s="28">
        <v>42374.651504629626</v>
      </c>
      <c r="T715" s="28">
        <v>42384.651504629626</v>
      </c>
    </row>
    <row r="716" spans="1:20" ht="30">
      <c r="A716" s="24">
        <v>3682</v>
      </c>
      <c r="B716" s="25" t="s">
        <v>3679</v>
      </c>
      <c r="C716" s="25" t="s">
        <v>7792</v>
      </c>
      <c r="D716" s="26">
        <v>3000</v>
      </c>
      <c r="E716" s="26">
        <v>4176</v>
      </c>
      <c r="F716" s="24" t="s">
        <v>8218</v>
      </c>
      <c r="G716" s="24" t="s">
        <v>8223</v>
      </c>
      <c r="H716" s="24" t="s">
        <v>8245</v>
      </c>
      <c r="I716" s="24">
        <v>1402901940</v>
      </c>
      <c r="J716" s="24">
        <v>1399998418</v>
      </c>
      <c r="K716" s="24" t="b">
        <v>0</v>
      </c>
      <c r="L716" s="24">
        <v>67</v>
      </c>
      <c r="M716" s="24" t="b">
        <v>1</v>
      </c>
      <c r="N716" s="24" t="s">
        <v>8269</v>
      </c>
      <c r="O716" s="24">
        <v>139</v>
      </c>
      <c r="P716" s="24">
        <v>62.33</v>
      </c>
      <c r="Q716" s="27" t="s">
        <v>8315</v>
      </c>
      <c r="R716" s="24" t="s">
        <v>8316</v>
      </c>
      <c r="S716" s="28">
        <v>41772.685393518521</v>
      </c>
      <c r="T716" s="28">
        <v>41806.290972222225</v>
      </c>
    </row>
    <row r="717" spans="1:20" ht="30">
      <c r="A717" s="24">
        <v>3683</v>
      </c>
      <c r="B717" s="25" t="s">
        <v>3680</v>
      </c>
      <c r="C717" s="25" t="s">
        <v>7793</v>
      </c>
      <c r="D717" s="26">
        <v>3500</v>
      </c>
      <c r="E717" s="26">
        <v>3880</v>
      </c>
      <c r="F717" s="24" t="s">
        <v>8218</v>
      </c>
      <c r="G717" s="24" t="s">
        <v>8223</v>
      </c>
      <c r="H717" s="24" t="s">
        <v>8245</v>
      </c>
      <c r="I717" s="24">
        <v>1476931696</v>
      </c>
      <c r="J717" s="24">
        <v>1474339696</v>
      </c>
      <c r="K717" s="24" t="b">
        <v>0</v>
      </c>
      <c r="L717" s="24">
        <v>66</v>
      </c>
      <c r="M717" s="24" t="b">
        <v>1</v>
      </c>
      <c r="N717" s="24" t="s">
        <v>8269</v>
      </c>
      <c r="O717" s="24">
        <v>111</v>
      </c>
      <c r="P717" s="24">
        <v>58.79</v>
      </c>
      <c r="Q717" s="27" t="s">
        <v>8315</v>
      </c>
      <c r="R717" s="24" t="s">
        <v>8316</v>
      </c>
      <c r="S717" s="28">
        <v>42633.116851851853</v>
      </c>
      <c r="T717" s="28">
        <v>42663.116851851853</v>
      </c>
    </row>
    <row r="718" spans="1:20" ht="30">
      <c r="A718" s="24">
        <v>3684</v>
      </c>
      <c r="B718" s="25" t="s">
        <v>3681</v>
      </c>
      <c r="C718" s="25" t="s">
        <v>7794</v>
      </c>
      <c r="D718" s="26">
        <v>750</v>
      </c>
      <c r="E718" s="26">
        <v>1043</v>
      </c>
      <c r="F718" s="24" t="s">
        <v>8218</v>
      </c>
      <c r="G718" s="24" t="s">
        <v>8223</v>
      </c>
      <c r="H718" s="24" t="s">
        <v>8245</v>
      </c>
      <c r="I718" s="24">
        <v>1441167586</v>
      </c>
      <c r="J718" s="24">
        <v>1438575586</v>
      </c>
      <c r="K718" s="24" t="b">
        <v>0</v>
      </c>
      <c r="L718" s="24">
        <v>23</v>
      </c>
      <c r="M718" s="24" t="b">
        <v>1</v>
      </c>
      <c r="N718" s="24" t="s">
        <v>8269</v>
      </c>
      <c r="O718" s="24">
        <v>139</v>
      </c>
      <c r="P718" s="24">
        <v>45.35</v>
      </c>
      <c r="Q718" s="27" t="s">
        <v>8315</v>
      </c>
      <c r="R718" s="24" t="s">
        <v>8316</v>
      </c>
      <c r="S718" s="28">
        <v>42219.180393518516</v>
      </c>
      <c r="T718" s="28">
        <v>42249.180393518516</v>
      </c>
    </row>
    <row r="719" spans="1:20" ht="30">
      <c r="A719" s="24">
        <v>3685</v>
      </c>
      <c r="B719" s="25" t="s">
        <v>3682</v>
      </c>
      <c r="C719" s="25" t="s">
        <v>7795</v>
      </c>
      <c r="D719" s="26">
        <v>5000</v>
      </c>
      <c r="E719" s="26">
        <v>5285</v>
      </c>
      <c r="F719" s="24" t="s">
        <v>8218</v>
      </c>
      <c r="G719" s="24" t="s">
        <v>8223</v>
      </c>
      <c r="H719" s="24" t="s">
        <v>8245</v>
      </c>
      <c r="I719" s="24">
        <v>1400533200</v>
      </c>
      <c r="J719" s="24">
        <v>1398348859</v>
      </c>
      <c r="K719" s="24" t="b">
        <v>0</v>
      </c>
      <c r="L719" s="24">
        <v>126</v>
      </c>
      <c r="M719" s="24" t="b">
        <v>1</v>
      </c>
      <c r="N719" s="24" t="s">
        <v>8269</v>
      </c>
      <c r="O719" s="24">
        <v>106</v>
      </c>
      <c r="P719" s="24">
        <v>41.94</v>
      </c>
      <c r="Q719" s="27" t="s">
        <v>8315</v>
      </c>
      <c r="R719" s="24" t="s">
        <v>8316</v>
      </c>
      <c r="S719" s="28">
        <v>41753.593275462961</v>
      </c>
      <c r="T719" s="28">
        <v>41778.875</v>
      </c>
    </row>
    <row r="720" spans="1:20" ht="30">
      <c r="A720" s="24">
        <v>3686</v>
      </c>
      <c r="B720" s="25" t="s">
        <v>3683</v>
      </c>
      <c r="C720" s="25" t="s">
        <v>7796</v>
      </c>
      <c r="D720" s="26">
        <v>350</v>
      </c>
      <c r="E720" s="26">
        <v>355</v>
      </c>
      <c r="F720" s="24" t="s">
        <v>8218</v>
      </c>
      <c r="G720" s="24" t="s">
        <v>8223</v>
      </c>
      <c r="H720" s="24" t="s">
        <v>8245</v>
      </c>
      <c r="I720" s="24">
        <v>1440820740</v>
      </c>
      <c r="J720" s="24">
        <v>1439567660</v>
      </c>
      <c r="K720" s="24" t="b">
        <v>0</v>
      </c>
      <c r="L720" s="24">
        <v>6</v>
      </c>
      <c r="M720" s="24" t="b">
        <v>1</v>
      </c>
      <c r="N720" s="24" t="s">
        <v>8269</v>
      </c>
      <c r="O720" s="24">
        <v>101</v>
      </c>
      <c r="P720" s="24">
        <v>59.17</v>
      </c>
      <c r="Q720" s="27" t="s">
        <v>8315</v>
      </c>
      <c r="R720" s="24" t="s">
        <v>8316</v>
      </c>
      <c r="S720" s="28">
        <v>42230.662731481483</v>
      </c>
      <c r="T720" s="28">
        <v>42245.165972222225</v>
      </c>
    </row>
    <row r="721" spans="1:20" ht="45">
      <c r="A721" s="24">
        <v>3687</v>
      </c>
      <c r="B721" s="25" t="s">
        <v>3684</v>
      </c>
      <c r="C721" s="25" t="s">
        <v>7797</v>
      </c>
      <c r="D721" s="26">
        <v>5000</v>
      </c>
      <c r="E721" s="26">
        <v>5012.25</v>
      </c>
      <c r="F721" s="24" t="s">
        <v>8218</v>
      </c>
      <c r="G721" s="24" t="s">
        <v>8223</v>
      </c>
      <c r="H721" s="24" t="s">
        <v>8245</v>
      </c>
      <c r="I721" s="24">
        <v>1403846055</v>
      </c>
      <c r="J721" s="24">
        <v>1401254055</v>
      </c>
      <c r="K721" s="24" t="b">
        <v>0</v>
      </c>
      <c r="L721" s="24">
        <v>25</v>
      </c>
      <c r="M721" s="24" t="b">
        <v>1</v>
      </c>
      <c r="N721" s="24" t="s">
        <v>8269</v>
      </c>
      <c r="O721" s="24">
        <v>100</v>
      </c>
      <c r="P721" s="24">
        <v>200.49</v>
      </c>
      <c r="Q721" s="27" t="s">
        <v>8315</v>
      </c>
      <c r="R721" s="24" t="s">
        <v>8316</v>
      </c>
      <c r="S721" s="28">
        <v>41787.218229166669</v>
      </c>
      <c r="T721" s="28">
        <v>41817.218229166669</v>
      </c>
    </row>
    <row r="722" spans="1:20" ht="30">
      <c r="A722" s="24">
        <v>3688</v>
      </c>
      <c r="B722" s="25" t="s">
        <v>3685</v>
      </c>
      <c r="C722" s="25" t="s">
        <v>7798</v>
      </c>
      <c r="D722" s="26">
        <v>3000</v>
      </c>
      <c r="E722" s="26">
        <v>3275</v>
      </c>
      <c r="F722" s="24" t="s">
        <v>8218</v>
      </c>
      <c r="G722" s="24" t="s">
        <v>8224</v>
      </c>
      <c r="H722" s="24" t="s">
        <v>8246</v>
      </c>
      <c r="I722" s="24">
        <v>1407524004</v>
      </c>
      <c r="J722" s="24">
        <v>1404932004</v>
      </c>
      <c r="K722" s="24" t="b">
        <v>0</v>
      </c>
      <c r="L722" s="24">
        <v>39</v>
      </c>
      <c r="M722" s="24" t="b">
        <v>1</v>
      </c>
      <c r="N722" s="24" t="s">
        <v>8269</v>
      </c>
      <c r="O722" s="24">
        <v>109</v>
      </c>
      <c r="P722" s="24">
        <v>83.97</v>
      </c>
      <c r="Q722" s="27" t="s">
        <v>8315</v>
      </c>
      <c r="R722" s="24" t="s">
        <v>8316</v>
      </c>
      <c r="S722" s="28">
        <v>41829.787083333329</v>
      </c>
      <c r="T722" s="28">
        <v>41859.787083333329</v>
      </c>
    </row>
    <row r="723" spans="1:20" ht="45">
      <c r="A723" s="24">
        <v>3689</v>
      </c>
      <c r="B723" s="25" t="s">
        <v>3686</v>
      </c>
      <c r="C723" s="25" t="s">
        <v>7799</v>
      </c>
      <c r="D723" s="26">
        <v>3000</v>
      </c>
      <c r="E723" s="26">
        <v>3550</v>
      </c>
      <c r="F723" s="24" t="s">
        <v>8218</v>
      </c>
      <c r="G723" s="24" t="s">
        <v>8223</v>
      </c>
      <c r="H723" s="24" t="s">
        <v>8245</v>
      </c>
      <c r="I723" s="24">
        <v>1434925500</v>
      </c>
      <c r="J723" s="24">
        <v>1432410639</v>
      </c>
      <c r="K723" s="24" t="b">
        <v>0</v>
      </c>
      <c r="L723" s="24">
        <v>62</v>
      </c>
      <c r="M723" s="24" t="b">
        <v>1</v>
      </c>
      <c r="N723" s="24" t="s">
        <v>8269</v>
      </c>
      <c r="O723" s="24">
        <v>118</v>
      </c>
      <c r="P723" s="24">
        <v>57.26</v>
      </c>
      <c r="Q723" s="27" t="s">
        <v>8315</v>
      </c>
      <c r="R723" s="24" t="s">
        <v>8316</v>
      </c>
      <c r="S723" s="28">
        <v>42147.826840277776</v>
      </c>
      <c r="T723" s="28">
        <v>42176.934027777781</v>
      </c>
    </row>
    <row r="724" spans="1:20" ht="30">
      <c r="A724" s="24">
        <v>3690</v>
      </c>
      <c r="B724" s="25" t="s">
        <v>3687</v>
      </c>
      <c r="C724" s="25" t="s">
        <v>7800</v>
      </c>
      <c r="D724" s="26">
        <v>1500</v>
      </c>
      <c r="E724" s="26">
        <v>1800</v>
      </c>
      <c r="F724" s="24" t="s">
        <v>8218</v>
      </c>
      <c r="G724" s="24" t="s">
        <v>8223</v>
      </c>
      <c r="H724" s="24" t="s">
        <v>8245</v>
      </c>
      <c r="I724" s="24">
        <v>1417101683</v>
      </c>
      <c r="J724" s="24">
        <v>1414506083</v>
      </c>
      <c r="K724" s="24" t="b">
        <v>0</v>
      </c>
      <c r="L724" s="24">
        <v>31</v>
      </c>
      <c r="M724" s="24" t="b">
        <v>1</v>
      </c>
      <c r="N724" s="24" t="s">
        <v>8269</v>
      </c>
      <c r="O724" s="24">
        <v>120</v>
      </c>
      <c r="P724" s="24">
        <v>58.06</v>
      </c>
      <c r="Q724" s="27" t="s">
        <v>8315</v>
      </c>
      <c r="R724" s="24" t="s">
        <v>8316</v>
      </c>
      <c r="S724" s="28">
        <v>41940.598182870373</v>
      </c>
      <c r="T724" s="28">
        <v>41970.639849537038</v>
      </c>
    </row>
    <row r="725" spans="1:20" ht="30">
      <c r="A725" s="24">
        <v>3691</v>
      </c>
      <c r="B725" s="25" t="s">
        <v>3688</v>
      </c>
      <c r="C725" s="25" t="s">
        <v>7801</v>
      </c>
      <c r="D725" s="26">
        <v>40000</v>
      </c>
      <c r="E725" s="26">
        <v>51184</v>
      </c>
      <c r="F725" s="24" t="s">
        <v>8218</v>
      </c>
      <c r="G725" s="24" t="s">
        <v>8223</v>
      </c>
      <c r="H725" s="24" t="s">
        <v>8245</v>
      </c>
      <c r="I725" s="24">
        <v>1425272340</v>
      </c>
      <c r="J725" s="24">
        <v>1421426929</v>
      </c>
      <c r="K725" s="24" t="b">
        <v>0</v>
      </c>
      <c r="L725" s="24">
        <v>274</v>
      </c>
      <c r="M725" s="24" t="b">
        <v>1</v>
      </c>
      <c r="N725" s="24" t="s">
        <v>8269</v>
      </c>
      <c r="O725" s="24">
        <v>128</v>
      </c>
      <c r="P725" s="24">
        <v>186.8</v>
      </c>
      <c r="Q725" s="27" t="s">
        <v>8315</v>
      </c>
      <c r="R725" s="24" t="s">
        <v>8316</v>
      </c>
      <c r="S725" s="28">
        <v>42020.700567129628</v>
      </c>
      <c r="T725" s="28">
        <v>42065.207638888889</v>
      </c>
    </row>
    <row r="726" spans="1:20" ht="30">
      <c r="A726" s="24">
        <v>3692</v>
      </c>
      <c r="B726" s="25" t="s">
        <v>3689</v>
      </c>
      <c r="C726" s="25" t="s">
        <v>7802</v>
      </c>
      <c r="D726" s="26">
        <v>1000</v>
      </c>
      <c r="E726" s="26">
        <v>1260</v>
      </c>
      <c r="F726" s="24" t="s">
        <v>8218</v>
      </c>
      <c r="G726" s="24" t="s">
        <v>8223</v>
      </c>
      <c r="H726" s="24" t="s">
        <v>8245</v>
      </c>
      <c r="I726" s="24">
        <v>1411084800</v>
      </c>
      <c r="J726" s="24">
        <v>1410304179</v>
      </c>
      <c r="K726" s="24" t="b">
        <v>0</v>
      </c>
      <c r="L726" s="24">
        <v>17</v>
      </c>
      <c r="M726" s="24" t="b">
        <v>1</v>
      </c>
      <c r="N726" s="24" t="s">
        <v>8269</v>
      </c>
      <c r="O726" s="24">
        <v>126</v>
      </c>
      <c r="P726" s="24">
        <v>74.12</v>
      </c>
      <c r="Q726" s="27" t="s">
        <v>8315</v>
      </c>
      <c r="R726" s="24" t="s">
        <v>8316</v>
      </c>
      <c r="S726" s="28">
        <v>41891.96503472222</v>
      </c>
      <c r="T726" s="28">
        <v>41901</v>
      </c>
    </row>
    <row r="727" spans="1:20" ht="45">
      <c r="A727" s="24">
        <v>3693</v>
      </c>
      <c r="B727" s="25" t="s">
        <v>3690</v>
      </c>
      <c r="C727" s="25" t="s">
        <v>7803</v>
      </c>
      <c r="D727" s="26">
        <v>333</v>
      </c>
      <c r="E727" s="26">
        <v>430</v>
      </c>
      <c r="F727" s="24" t="s">
        <v>8218</v>
      </c>
      <c r="G727" s="24" t="s">
        <v>8224</v>
      </c>
      <c r="H727" s="24" t="s">
        <v>8246</v>
      </c>
      <c r="I727" s="24">
        <v>1448922600</v>
      </c>
      <c r="J727" s="24">
        <v>1446352529</v>
      </c>
      <c r="K727" s="24" t="b">
        <v>0</v>
      </c>
      <c r="L727" s="24">
        <v>14</v>
      </c>
      <c r="M727" s="24" t="b">
        <v>1</v>
      </c>
      <c r="N727" s="24" t="s">
        <v>8269</v>
      </c>
      <c r="O727" s="24">
        <v>129</v>
      </c>
      <c r="P727" s="24">
        <v>30.71</v>
      </c>
      <c r="Q727" s="27" t="s">
        <v>8315</v>
      </c>
      <c r="R727" s="24" t="s">
        <v>8316</v>
      </c>
      <c r="S727" s="28">
        <v>42309.191307870366</v>
      </c>
      <c r="T727" s="28">
        <v>42338.9375</v>
      </c>
    </row>
    <row r="728" spans="1:20" ht="30">
      <c r="A728" s="24">
        <v>3694</v>
      </c>
      <c r="B728" s="25" t="s">
        <v>3691</v>
      </c>
      <c r="C728" s="25" t="s">
        <v>7804</v>
      </c>
      <c r="D728" s="26">
        <v>3500</v>
      </c>
      <c r="E728" s="26">
        <v>3760</v>
      </c>
      <c r="F728" s="24" t="s">
        <v>8218</v>
      </c>
      <c r="G728" s="24" t="s">
        <v>8223</v>
      </c>
      <c r="H728" s="24" t="s">
        <v>8245</v>
      </c>
      <c r="I728" s="24">
        <v>1465178400</v>
      </c>
      <c r="J728" s="24">
        <v>1461985967</v>
      </c>
      <c r="K728" s="24" t="b">
        <v>0</v>
      </c>
      <c r="L728" s="24">
        <v>60</v>
      </c>
      <c r="M728" s="24" t="b">
        <v>1</v>
      </c>
      <c r="N728" s="24" t="s">
        <v>8269</v>
      </c>
      <c r="O728" s="24">
        <v>107</v>
      </c>
      <c r="P728" s="24">
        <v>62.67</v>
      </c>
      <c r="Q728" s="27" t="s">
        <v>8315</v>
      </c>
      <c r="R728" s="24" t="s">
        <v>8316</v>
      </c>
      <c r="S728" s="28">
        <v>42490.133877314816</v>
      </c>
      <c r="T728" s="28">
        <v>42527.083333333328</v>
      </c>
    </row>
    <row r="729" spans="1:20" ht="45">
      <c r="A729" s="24">
        <v>3695</v>
      </c>
      <c r="B729" s="25" t="s">
        <v>3692</v>
      </c>
      <c r="C729" s="25" t="s">
        <v>7805</v>
      </c>
      <c r="D729" s="26">
        <v>4000</v>
      </c>
      <c r="E729" s="26">
        <v>4005</v>
      </c>
      <c r="F729" s="24" t="s">
        <v>8218</v>
      </c>
      <c r="G729" s="24" t="s">
        <v>8223</v>
      </c>
      <c r="H729" s="24" t="s">
        <v>8245</v>
      </c>
      <c r="I729" s="24">
        <v>1421009610</v>
      </c>
      <c r="J729" s="24">
        <v>1419281610</v>
      </c>
      <c r="K729" s="24" t="b">
        <v>0</v>
      </c>
      <c r="L729" s="24">
        <v>33</v>
      </c>
      <c r="M729" s="24" t="b">
        <v>1</v>
      </c>
      <c r="N729" s="24" t="s">
        <v>8269</v>
      </c>
      <c r="O729" s="24">
        <v>100</v>
      </c>
      <c r="P729" s="24">
        <v>121.36</v>
      </c>
      <c r="Q729" s="27" t="s">
        <v>8315</v>
      </c>
      <c r="R729" s="24" t="s">
        <v>8316</v>
      </c>
      <c r="S729" s="28">
        <v>41995.870486111111</v>
      </c>
      <c r="T729" s="28">
        <v>42015.870486111111</v>
      </c>
    </row>
    <row r="730" spans="1:20" ht="30">
      <c r="A730" s="24">
        <v>3696</v>
      </c>
      <c r="B730" s="25" t="s">
        <v>3693</v>
      </c>
      <c r="C730" s="25" t="s">
        <v>7806</v>
      </c>
      <c r="D730" s="26">
        <v>2000</v>
      </c>
      <c r="E730" s="26">
        <v>3100</v>
      </c>
      <c r="F730" s="24" t="s">
        <v>8218</v>
      </c>
      <c r="G730" s="24" t="s">
        <v>8224</v>
      </c>
      <c r="H730" s="24" t="s">
        <v>8246</v>
      </c>
      <c r="I730" s="24">
        <v>1423838916</v>
      </c>
      <c r="J730" s="24">
        <v>1418654916</v>
      </c>
      <c r="K730" s="24" t="b">
        <v>0</v>
      </c>
      <c r="L730" s="24">
        <v>78</v>
      </c>
      <c r="M730" s="24" t="b">
        <v>1</v>
      </c>
      <c r="N730" s="24" t="s">
        <v>8269</v>
      </c>
      <c r="O730" s="24">
        <v>155</v>
      </c>
      <c r="P730" s="24">
        <v>39.74</v>
      </c>
      <c r="Q730" s="27" t="s">
        <v>8315</v>
      </c>
      <c r="R730" s="24" t="s">
        <v>8316</v>
      </c>
      <c r="S730" s="28">
        <v>41988.617083333331</v>
      </c>
      <c r="T730" s="28">
        <v>42048.617083333331</v>
      </c>
    </row>
    <row r="731" spans="1:20" ht="30">
      <c r="A731" s="24">
        <v>3697</v>
      </c>
      <c r="B731" s="25" t="s">
        <v>3694</v>
      </c>
      <c r="C731" s="25" t="s">
        <v>7807</v>
      </c>
      <c r="D731" s="26">
        <v>2000</v>
      </c>
      <c r="E731" s="26">
        <v>2160</v>
      </c>
      <c r="F731" s="24" t="s">
        <v>8218</v>
      </c>
      <c r="G731" s="24" t="s">
        <v>8224</v>
      </c>
      <c r="H731" s="24" t="s">
        <v>8246</v>
      </c>
      <c r="I731" s="24">
        <v>1462878648</v>
      </c>
      <c r="J731" s="24">
        <v>1461064248</v>
      </c>
      <c r="K731" s="24" t="b">
        <v>0</v>
      </c>
      <c r="L731" s="24">
        <v>30</v>
      </c>
      <c r="M731" s="24" t="b">
        <v>1</v>
      </c>
      <c r="N731" s="24" t="s">
        <v>8269</v>
      </c>
      <c r="O731" s="24">
        <v>108</v>
      </c>
      <c r="P731" s="24">
        <v>72</v>
      </c>
      <c r="Q731" s="27" t="s">
        <v>8315</v>
      </c>
      <c r="R731" s="24" t="s">
        <v>8316</v>
      </c>
      <c r="S731" s="28">
        <v>42479.465833333335</v>
      </c>
      <c r="T731" s="28">
        <v>42500.465833333335</v>
      </c>
    </row>
    <row r="732" spans="1:20" ht="30">
      <c r="A732" s="24">
        <v>3698</v>
      </c>
      <c r="B732" s="25" t="s">
        <v>3695</v>
      </c>
      <c r="C732" s="25" t="s">
        <v>7808</v>
      </c>
      <c r="D732" s="26">
        <v>5000</v>
      </c>
      <c r="E732" s="26">
        <v>5526</v>
      </c>
      <c r="F732" s="24" t="s">
        <v>8218</v>
      </c>
      <c r="G732" s="24" t="s">
        <v>8223</v>
      </c>
      <c r="H732" s="24" t="s">
        <v>8245</v>
      </c>
      <c r="I732" s="24">
        <v>1456946487</v>
      </c>
      <c r="J732" s="24">
        <v>1454354487</v>
      </c>
      <c r="K732" s="24" t="b">
        <v>0</v>
      </c>
      <c r="L732" s="24">
        <v>136</v>
      </c>
      <c r="M732" s="24" t="b">
        <v>1</v>
      </c>
      <c r="N732" s="24" t="s">
        <v>8269</v>
      </c>
      <c r="O732" s="24">
        <v>111</v>
      </c>
      <c r="P732" s="24">
        <v>40.630000000000003</v>
      </c>
      <c r="Q732" s="27" t="s">
        <v>8315</v>
      </c>
      <c r="R732" s="24" t="s">
        <v>8316</v>
      </c>
      <c r="S732" s="28">
        <v>42401.806562500002</v>
      </c>
      <c r="T732" s="28">
        <v>42431.806562500002</v>
      </c>
    </row>
    <row r="733" spans="1:20" ht="45">
      <c r="A733" s="24">
        <v>3699</v>
      </c>
      <c r="B733" s="25" t="s">
        <v>3696</v>
      </c>
      <c r="C733" s="25" t="s">
        <v>7809</v>
      </c>
      <c r="D733" s="26">
        <v>2500</v>
      </c>
      <c r="E733" s="26">
        <v>2520</v>
      </c>
      <c r="F733" s="24" t="s">
        <v>8218</v>
      </c>
      <c r="G733" s="24" t="s">
        <v>8223</v>
      </c>
      <c r="H733" s="24" t="s">
        <v>8245</v>
      </c>
      <c r="I733" s="24">
        <v>1413383216</v>
      </c>
      <c r="J733" s="24">
        <v>1410791216</v>
      </c>
      <c r="K733" s="24" t="b">
        <v>0</v>
      </c>
      <c r="L733" s="24">
        <v>40</v>
      </c>
      <c r="M733" s="24" t="b">
        <v>1</v>
      </c>
      <c r="N733" s="24" t="s">
        <v>8269</v>
      </c>
      <c r="O733" s="24">
        <v>101</v>
      </c>
      <c r="P733" s="24">
        <v>63</v>
      </c>
      <c r="Q733" s="27" t="s">
        <v>8315</v>
      </c>
      <c r="R733" s="24" t="s">
        <v>8316</v>
      </c>
      <c r="S733" s="28">
        <v>41897.602037037039</v>
      </c>
      <c r="T733" s="28">
        <v>41927.602037037039</v>
      </c>
    </row>
    <row r="734" spans="1:20">
      <c r="A734" s="24">
        <v>3700</v>
      </c>
      <c r="B734" s="25" t="s">
        <v>3697</v>
      </c>
      <c r="C734" s="25" t="s">
        <v>7810</v>
      </c>
      <c r="D734" s="26">
        <v>500</v>
      </c>
      <c r="E734" s="26">
        <v>606</v>
      </c>
      <c r="F734" s="24" t="s">
        <v>8218</v>
      </c>
      <c r="G734" s="24" t="s">
        <v>8223</v>
      </c>
      <c r="H734" s="24" t="s">
        <v>8245</v>
      </c>
      <c r="I734" s="24">
        <v>1412092800</v>
      </c>
      <c r="J734" s="24">
        <v>1409493800</v>
      </c>
      <c r="K734" s="24" t="b">
        <v>0</v>
      </c>
      <c r="L734" s="24">
        <v>18</v>
      </c>
      <c r="M734" s="24" t="b">
        <v>1</v>
      </c>
      <c r="N734" s="24" t="s">
        <v>8269</v>
      </c>
      <c r="O734" s="24">
        <v>121</v>
      </c>
      <c r="P734" s="24">
        <v>33.67</v>
      </c>
      <c r="Q734" s="27" t="s">
        <v>8315</v>
      </c>
      <c r="R734" s="24" t="s">
        <v>8316</v>
      </c>
      <c r="S734" s="28">
        <v>41882.585648148146</v>
      </c>
      <c r="T734" s="28">
        <v>41912.666666666664</v>
      </c>
    </row>
    <row r="735" spans="1:20" ht="30">
      <c r="A735" s="24">
        <v>3701</v>
      </c>
      <c r="B735" s="25" t="s">
        <v>3698</v>
      </c>
      <c r="C735" s="25" t="s">
        <v>7811</v>
      </c>
      <c r="D735" s="26">
        <v>1500</v>
      </c>
      <c r="E735" s="26">
        <v>1505</v>
      </c>
      <c r="F735" s="24" t="s">
        <v>8218</v>
      </c>
      <c r="G735" s="24" t="s">
        <v>8224</v>
      </c>
      <c r="H735" s="24" t="s">
        <v>8246</v>
      </c>
      <c r="I735" s="24">
        <v>1433422793</v>
      </c>
      <c r="J735" s="24">
        <v>1430830793</v>
      </c>
      <c r="K735" s="24" t="b">
        <v>0</v>
      </c>
      <c r="L735" s="24">
        <v>39</v>
      </c>
      <c r="M735" s="24" t="b">
        <v>1</v>
      </c>
      <c r="N735" s="24" t="s">
        <v>8269</v>
      </c>
      <c r="O735" s="24">
        <v>100</v>
      </c>
      <c r="P735" s="24">
        <v>38.590000000000003</v>
      </c>
      <c r="Q735" s="27" t="s">
        <v>8315</v>
      </c>
      <c r="R735" s="24" t="s">
        <v>8316</v>
      </c>
      <c r="S735" s="28">
        <v>42129.541585648149</v>
      </c>
      <c r="T735" s="28">
        <v>42159.541585648149</v>
      </c>
    </row>
    <row r="736" spans="1:20" ht="45">
      <c r="A736" s="24">
        <v>3702</v>
      </c>
      <c r="B736" s="25" t="s">
        <v>3699</v>
      </c>
      <c r="C736" s="25" t="s">
        <v>7812</v>
      </c>
      <c r="D736" s="26">
        <v>3000</v>
      </c>
      <c r="E736" s="26">
        <v>3275</v>
      </c>
      <c r="F736" s="24" t="s">
        <v>8218</v>
      </c>
      <c r="G736" s="24" t="s">
        <v>8224</v>
      </c>
      <c r="H736" s="24" t="s">
        <v>8246</v>
      </c>
      <c r="I736" s="24">
        <v>1468191540</v>
      </c>
      <c r="J736" s="24">
        <v>1464958484</v>
      </c>
      <c r="K736" s="24" t="b">
        <v>0</v>
      </c>
      <c r="L736" s="24">
        <v>21</v>
      </c>
      <c r="M736" s="24" t="b">
        <v>1</v>
      </c>
      <c r="N736" s="24" t="s">
        <v>8269</v>
      </c>
      <c r="O736" s="24">
        <v>109</v>
      </c>
      <c r="P736" s="24">
        <v>155.94999999999999</v>
      </c>
      <c r="Q736" s="27" t="s">
        <v>8315</v>
      </c>
      <c r="R736" s="24" t="s">
        <v>8316</v>
      </c>
      <c r="S736" s="28">
        <v>42524.53800925926</v>
      </c>
      <c r="T736" s="28">
        <v>42561.957638888889</v>
      </c>
    </row>
    <row r="737" spans="1:20" ht="45">
      <c r="A737" s="24">
        <v>3703</v>
      </c>
      <c r="B737" s="25" t="s">
        <v>3700</v>
      </c>
      <c r="C737" s="25" t="s">
        <v>7813</v>
      </c>
      <c r="D737" s="26">
        <v>1050</v>
      </c>
      <c r="E737" s="26">
        <v>1296</v>
      </c>
      <c r="F737" s="24" t="s">
        <v>8218</v>
      </c>
      <c r="G737" s="24" t="s">
        <v>8223</v>
      </c>
      <c r="H737" s="24" t="s">
        <v>8245</v>
      </c>
      <c r="I737" s="24">
        <v>1471071540</v>
      </c>
      <c r="J737" s="24">
        <v>1467720388</v>
      </c>
      <c r="K737" s="24" t="b">
        <v>0</v>
      </c>
      <c r="L737" s="24">
        <v>30</v>
      </c>
      <c r="M737" s="24" t="b">
        <v>1</v>
      </c>
      <c r="N737" s="24" t="s">
        <v>8269</v>
      </c>
      <c r="O737" s="24">
        <v>123</v>
      </c>
      <c r="P737" s="24">
        <v>43.2</v>
      </c>
      <c r="Q737" s="27" t="s">
        <v>8315</v>
      </c>
      <c r="R737" s="24" t="s">
        <v>8316</v>
      </c>
      <c r="S737" s="28">
        <v>42556.504490740743</v>
      </c>
      <c r="T737" s="28">
        <v>42595.290972222225</v>
      </c>
    </row>
    <row r="738" spans="1:20" ht="30">
      <c r="A738" s="24">
        <v>3704</v>
      </c>
      <c r="B738" s="25" t="s">
        <v>3701</v>
      </c>
      <c r="C738" s="25" t="s">
        <v>7814</v>
      </c>
      <c r="D738" s="26">
        <v>300</v>
      </c>
      <c r="E738" s="26">
        <v>409.01</v>
      </c>
      <c r="F738" s="24" t="s">
        <v>8218</v>
      </c>
      <c r="G738" s="24" t="s">
        <v>8224</v>
      </c>
      <c r="H738" s="24" t="s">
        <v>8246</v>
      </c>
      <c r="I738" s="24">
        <v>1464712394</v>
      </c>
      <c r="J738" s="24">
        <v>1459528394</v>
      </c>
      <c r="K738" s="24" t="b">
        <v>0</v>
      </c>
      <c r="L738" s="24">
        <v>27</v>
      </c>
      <c r="M738" s="24" t="b">
        <v>1</v>
      </c>
      <c r="N738" s="24" t="s">
        <v>8269</v>
      </c>
      <c r="O738" s="24">
        <v>136</v>
      </c>
      <c r="P738" s="24">
        <v>15.15</v>
      </c>
      <c r="Q738" s="27" t="s">
        <v>8315</v>
      </c>
      <c r="R738" s="24" t="s">
        <v>8316</v>
      </c>
      <c r="S738" s="28">
        <v>42461.689745370371</v>
      </c>
      <c r="T738" s="28">
        <v>42521.689745370371</v>
      </c>
    </row>
    <row r="739" spans="1:20" ht="30">
      <c r="A739" s="24">
        <v>3705</v>
      </c>
      <c r="B739" s="25" t="s">
        <v>3702</v>
      </c>
      <c r="C739" s="25" t="s">
        <v>7815</v>
      </c>
      <c r="D739" s="26">
        <v>2827</v>
      </c>
      <c r="E739" s="26">
        <v>2925</v>
      </c>
      <c r="F739" s="24" t="s">
        <v>8218</v>
      </c>
      <c r="G739" s="24" t="s">
        <v>8223</v>
      </c>
      <c r="H739" s="24" t="s">
        <v>8245</v>
      </c>
      <c r="I739" s="24">
        <v>1403546400</v>
      </c>
      <c r="J739" s="24">
        <v>1401714114</v>
      </c>
      <c r="K739" s="24" t="b">
        <v>0</v>
      </c>
      <c r="L739" s="24">
        <v>35</v>
      </c>
      <c r="M739" s="24" t="b">
        <v>1</v>
      </c>
      <c r="N739" s="24" t="s">
        <v>8269</v>
      </c>
      <c r="O739" s="24">
        <v>103</v>
      </c>
      <c r="P739" s="24">
        <v>83.57</v>
      </c>
      <c r="Q739" s="27" t="s">
        <v>8315</v>
      </c>
      <c r="R739" s="24" t="s">
        <v>8316</v>
      </c>
      <c r="S739" s="28">
        <v>41792.542986111112</v>
      </c>
      <c r="T739" s="28">
        <v>41813.75</v>
      </c>
    </row>
    <row r="740" spans="1:20" ht="30">
      <c r="A740" s="24">
        <v>3706</v>
      </c>
      <c r="B740" s="25" t="s">
        <v>3703</v>
      </c>
      <c r="C740" s="25" t="s">
        <v>7816</v>
      </c>
      <c r="D740" s="26">
        <v>1500</v>
      </c>
      <c r="E740" s="26">
        <v>1820</v>
      </c>
      <c r="F740" s="24" t="s">
        <v>8218</v>
      </c>
      <c r="G740" s="24" t="s">
        <v>8223</v>
      </c>
      <c r="H740" s="24" t="s">
        <v>8245</v>
      </c>
      <c r="I740" s="24">
        <v>1410558949</v>
      </c>
      <c r="J740" s="24">
        <v>1409262949</v>
      </c>
      <c r="K740" s="24" t="b">
        <v>0</v>
      </c>
      <c r="L740" s="24">
        <v>13</v>
      </c>
      <c r="M740" s="24" t="b">
        <v>1</v>
      </c>
      <c r="N740" s="24" t="s">
        <v>8269</v>
      </c>
      <c r="O740" s="24">
        <v>121</v>
      </c>
      <c r="P740" s="24">
        <v>140</v>
      </c>
      <c r="Q740" s="27" t="s">
        <v>8315</v>
      </c>
      <c r="R740" s="24" t="s">
        <v>8316</v>
      </c>
      <c r="S740" s="28">
        <v>41879.913761574076</v>
      </c>
      <c r="T740" s="28">
        <v>41894.913761574076</v>
      </c>
    </row>
    <row r="741" spans="1:20" ht="30">
      <c r="A741" s="24">
        <v>3707</v>
      </c>
      <c r="B741" s="25" t="s">
        <v>3704</v>
      </c>
      <c r="C741" s="25" t="s">
        <v>7817</v>
      </c>
      <c r="D741" s="26">
        <v>1000</v>
      </c>
      <c r="E741" s="26">
        <v>1860</v>
      </c>
      <c r="F741" s="24" t="s">
        <v>8218</v>
      </c>
      <c r="G741" s="24" t="s">
        <v>8223</v>
      </c>
      <c r="H741" s="24" t="s">
        <v>8245</v>
      </c>
      <c r="I741" s="24">
        <v>1469165160</v>
      </c>
      <c r="J741" s="24">
        <v>1467335378</v>
      </c>
      <c r="K741" s="24" t="b">
        <v>0</v>
      </c>
      <c r="L741" s="24">
        <v>23</v>
      </c>
      <c r="M741" s="24" t="b">
        <v>1</v>
      </c>
      <c r="N741" s="24" t="s">
        <v>8269</v>
      </c>
      <c r="O741" s="24">
        <v>186</v>
      </c>
      <c r="P741" s="24">
        <v>80.87</v>
      </c>
      <c r="Q741" s="27" t="s">
        <v>8315</v>
      </c>
      <c r="R741" s="24" t="s">
        <v>8316</v>
      </c>
      <c r="S741" s="28">
        <v>42552.048356481479</v>
      </c>
      <c r="T741" s="28">
        <v>42573.226388888885</v>
      </c>
    </row>
    <row r="742" spans="1:20" ht="45">
      <c r="A742" s="24">
        <v>3708</v>
      </c>
      <c r="B742" s="25" t="s">
        <v>3705</v>
      </c>
      <c r="C742" s="25" t="s">
        <v>7818</v>
      </c>
      <c r="D742" s="26">
        <v>700</v>
      </c>
      <c r="E742" s="26">
        <v>2100</v>
      </c>
      <c r="F742" s="24" t="s">
        <v>8218</v>
      </c>
      <c r="G742" s="24" t="s">
        <v>8223</v>
      </c>
      <c r="H742" s="24" t="s">
        <v>8245</v>
      </c>
      <c r="I742" s="24">
        <v>1404444286</v>
      </c>
      <c r="J742" s="24">
        <v>1403234686</v>
      </c>
      <c r="K742" s="24" t="b">
        <v>0</v>
      </c>
      <c r="L742" s="24">
        <v>39</v>
      </c>
      <c r="M742" s="24" t="b">
        <v>1</v>
      </c>
      <c r="N742" s="24" t="s">
        <v>8269</v>
      </c>
      <c r="O742" s="24">
        <v>300</v>
      </c>
      <c r="P742" s="24">
        <v>53.85</v>
      </c>
      <c r="Q742" s="27" t="s">
        <v>8315</v>
      </c>
      <c r="R742" s="24" t="s">
        <v>8316</v>
      </c>
      <c r="S742" s="28">
        <v>41810.142199074071</v>
      </c>
      <c r="T742" s="28">
        <v>41824.142199074071</v>
      </c>
    </row>
    <row r="743" spans="1:20" ht="30">
      <c r="A743" s="24">
        <v>3709</v>
      </c>
      <c r="B743" s="25" t="s">
        <v>3706</v>
      </c>
      <c r="C743" s="25" t="s">
        <v>7819</v>
      </c>
      <c r="D743" s="26">
        <v>1000</v>
      </c>
      <c r="E743" s="26">
        <v>1082.5</v>
      </c>
      <c r="F743" s="24" t="s">
        <v>8218</v>
      </c>
      <c r="G743" s="24" t="s">
        <v>8224</v>
      </c>
      <c r="H743" s="24" t="s">
        <v>8246</v>
      </c>
      <c r="I743" s="24">
        <v>1403715546</v>
      </c>
      <c r="J743" s="24">
        <v>1401123546</v>
      </c>
      <c r="K743" s="24" t="b">
        <v>0</v>
      </c>
      <c r="L743" s="24">
        <v>35</v>
      </c>
      <c r="M743" s="24" t="b">
        <v>1</v>
      </c>
      <c r="N743" s="24" t="s">
        <v>8269</v>
      </c>
      <c r="O743" s="24">
        <v>108</v>
      </c>
      <c r="P743" s="24">
        <v>30.93</v>
      </c>
      <c r="Q743" s="27" t="s">
        <v>8315</v>
      </c>
      <c r="R743" s="24" t="s">
        <v>8316</v>
      </c>
      <c r="S743" s="28">
        <v>41785.707708333335</v>
      </c>
      <c r="T743" s="28">
        <v>41815.707708333335</v>
      </c>
    </row>
    <row r="744" spans="1:20" ht="30">
      <c r="A744" s="24">
        <v>3710</v>
      </c>
      <c r="B744" s="25" t="s">
        <v>3707</v>
      </c>
      <c r="C744" s="25" t="s">
        <v>7820</v>
      </c>
      <c r="D744" s="26">
        <v>1300</v>
      </c>
      <c r="E744" s="26">
        <v>1835</v>
      </c>
      <c r="F744" s="24" t="s">
        <v>8218</v>
      </c>
      <c r="G744" s="24" t="s">
        <v>8223</v>
      </c>
      <c r="H744" s="24" t="s">
        <v>8245</v>
      </c>
      <c r="I744" s="24">
        <v>1428068988</v>
      </c>
      <c r="J744" s="24">
        <v>1425908988</v>
      </c>
      <c r="K744" s="24" t="b">
        <v>0</v>
      </c>
      <c r="L744" s="24">
        <v>27</v>
      </c>
      <c r="M744" s="24" t="b">
        <v>1</v>
      </c>
      <c r="N744" s="24" t="s">
        <v>8269</v>
      </c>
      <c r="O744" s="24">
        <v>141</v>
      </c>
      <c r="P744" s="24">
        <v>67.959999999999994</v>
      </c>
      <c r="Q744" s="27" t="s">
        <v>8315</v>
      </c>
      <c r="R744" s="24" t="s">
        <v>8316</v>
      </c>
      <c r="S744" s="28">
        <v>42072.576249999998</v>
      </c>
      <c r="T744" s="28">
        <v>42097.576249999998</v>
      </c>
    </row>
    <row r="745" spans="1:20" ht="30">
      <c r="A745" s="24">
        <v>3711</v>
      </c>
      <c r="B745" s="25" t="s">
        <v>3708</v>
      </c>
      <c r="C745" s="25" t="s">
        <v>7821</v>
      </c>
      <c r="D745" s="26">
        <v>500</v>
      </c>
      <c r="E745" s="26">
        <v>570</v>
      </c>
      <c r="F745" s="24" t="s">
        <v>8218</v>
      </c>
      <c r="G745" s="24" t="s">
        <v>8223</v>
      </c>
      <c r="H745" s="24" t="s">
        <v>8245</v>
      </c>
      <c r="I745" s="24">
        <v>1402848000</v>
      </c>
      <c r="J745" s="24">
        <v>1400606573</v>
      </c>
      <c r="K745" s="24" t="b">
        <v>0</v>
      </c>
      <c r="L745" s="24">
        <v>21</v>
      </c>
      <c r="M745" s="24" t="b">
        <v>1</v>
      </c>
      <c r="N745" s="24" t="s">
        <v>8269</v>
      </c>
      <c r="O745" s="24">
        <v>114</v>
      </c>
      <c r="P745" s="24">
        <v>27.14</v>
      </c>
      <c r="Q745" s="27" t="s">
        <v>8315</v>
      </c>
      <c r="R745" s="24" t="s">
        <v>8316</v>
      </c>
      <c r="S745" s="28">
        <v>41779.724224537036</v>
      </c>
      <c r="T745" s="28">
        <v>41805.666666666664</v>
      </c>
    </row>
    <row r="746" spans="1:20" ht="30">
      <c r="A746" s="24">
        <v>3712</v>
      </c>
      <c r="B746" s="25" t="s">
        <v>3709</v>
      </c>
      <c r="C746" s="25" t="s">
        <v>7822</v>
      </c>
      <c r="D746" s="26">
        <v>7500</v>
      </c>
      <c r="E746" s="26">
        <v>11530</v>
      </c>
      <c r="F746" s="24" t="s">
        <v>8218</v>
      </c>
      <c r="G746" s="24" t="s">
        <v>8223</v>
      </c>
      <c r="H746" s="24" t="s">
        <v>8245</v>
      </c>
      <c r="I746" s="24">
        <v>1433055540</v>
      </c>
      <c r="J746" s="24">
        <v>1431230867</v>
      </c>
      <c r="K746" s="24" t="b">
        <v>0</v>
      </c>
      <c r="L746" s="24">
        <v>104</v>
      </c>
      <c r="M746" s="24" t="b">
        <v>1</v>
      </c>
      <c r="N746" s="24" t="s">
        <v>8269</v>
      </c>
      <c r="O746" s="24">
        <v>154</v>
      </c>
      <c r="P746" s="24">
        <v>110.87</v>
      </c>
      <c r="Q746" s="27" t="s">
        <v>8315</v>
      </c>
      <c r="R746" s="24" t="s">
        <v>8316</v>
      </c>
      <c r="S746" s="28">
        <v>42134.172071759262</v>
      </c>
      <c r="T746" s="28">
        <v>42155.290972222225</v>
      </c>
    </row>
    <row r="747" spans="1:20" ht="30">
      <c r="A747" s="24">
        <v>3713</v>
      </c>
      <c r="B747" s="25" t="s">
        <v>3710</v>
      </c>
      <c r="C747" s="25" t="s">
        <v>7823</v>
      </c>
      <c r="D747" s="26">
        <v>2000</v>
      </c>
      <c r="E747" s="26">
        <v>2030</v>
      </c>
      <c r="F747" s="24" t="s">
        <v>8218</v>
      </c>
      <c r="G747" s="24" t="s">
        <v>8223</v>
      </c>
      <c r="H747" s="24" t="s">
        <v>8245</v>
      </c>
      <c r="I747" s="24">
        <v>1465062166</v>
      </c>
      <c r="J747" s="24">
        <v>1463334166</v>
      </c>
      <c r="K747" s="24" t="b">
        <v>0</v>
      </c>
      <c r="L747" s="24">
        <v>19</v>
      </c>
      <c r="M747" s="24" t="b">
        <v>1</v>
      </c>
      <c r="N747" s="24" t="s">
        <v>8269</v>
      </c>
      <c r="O747" s="24">
        <v>102</v>
      </c>
      <c r="P747" s="24">
        <v>106.84</v>
      </c>
      <c r="Q747" s="27" t="s">
        <v>8315</v>
      </c>
      <c r="R747" s="24" t="s">
        <v>8316</v>
      </c>
      <c r="S747" s="28">
        <v>42505.738032407404</v>
      </c>
      <c r="T747" s="28">
        <v>42525.738032407404</v>
      </c>
    </row>
    <row r="748" spans="1:20" ht="45">
      <c r="A748" s="24">
        <v>3714</v>
      </c>
      <c r="B748" s="25" t="s">
        <v>3711</v>
      </c>
      <c r="C748" s="25" t="s">
        <v>7824</v>
      </c>
      <c r="D748" s="26">
        <v>10000</v>
      </c>
      <c r="E748" s="26">
        <v>10235</v>
      </c>
      <c r="F748" s="24" t="s">
        <v>8218</v>
      </c>
      <c r="G748" s="24" t="s">
        <v>8223</v>
      </c>
      <c r="H748" s="24" t="s">
        <v>8245</v>
      </c>
      <c r="I748" s="24">
        <v>1432612740</v>
      </c>
      <c r="J748" s="24">
        <v>1429881667</v>
      </c>
      <c r="K748" s="24" t="b">
        <v>0</v>
      </c>
      <c r="L748" s="24">
        <v>97</v>
      </c>
      <c r="M748" s="24" t="b">
        <v>1</v>
      </c>
      <c r="N748" s="24" t="s">
        <v>8269</v>
      </c>
      <c r="O748" s="24">
        <v>102</v>
      </c>
      <c r="P748" s="24">
        <v>105.52</v>
      </c>
      <c r="Q748" s="27" t="s">
        <v>8315</v>
      </c>
      <c r="R748" s="24" t="s">
        <v>8316</v>
      </c>
      <c r="S748" s="28">
        <v>42118.556331018524</v>
      </c>
      <c r="T748" s="28">
        <v>42150.165972222225</v>
      </c>
    </row>
    <row r="749" spans="1:20" ht="30">
      <c r="A749" s="24">
        <v>3715</v>
      </c>
      <c r="B749" s="25" t="s">
        <v>3712</v>
      </c>
      <c r="C749" s="25" t="s">
        <v>7825</v>
      </c>
      <c r="D749" s="26">
        <v>3500</v>
      </c>
      <c r="E749" s="26">
        <v>3590</v>
      </c>
      <c r="F749" s="24" t="s">
        <v>8218</v>
      </c>
      <c r="G749" s="24" t="s">
        <v>8224</v>
      </c>
      <c r="H749" s="24" t="s">
        <v>8246</v>
      </c>
      <c r="I749" s="24">
        <v>1427806320</v>
      </c>
      <c r="J749" s="24">
        <v>1422834819</v>
      </c>
      <c r="K749" s="24" t="b">
        <v>0</v>
      </c>
      <c r="L749" s="24">
        <v>27</v>
      </c>
      <c r="M749" s="24" t="b">
        <v>1</v>
      </c>
      <c r="N749" s="24" t="s">
        <v>8269</v>
      </c>
      <c r="O749" s="24">
        <v>103</v>
      </c>
      <c r="P749" s="24">
        <v>132.96</v>
      </c>
      <c r="Q749" s="27" t="s">
        <v>8315</v>
      </c>
      <c r="R749" s="24" t="s">
        <v>8316</v>
      </c>
      <c r="S749" s="28">
        <v>42036.995590277773</v>
      </c>
      <c r="T749" s="28">
        <v>42094.536111111112</v>
      </c>
    </row>
    <row r="750" spans="1:20" ht="30">
      <c r="A750" s="24">
        <v>3716</v>
      </c>
      <c r="B750" s="25" t="s">
        <v>3713</v>
      </c>
      <c r="C750" s="25" t="s">
        <v>7826</v>
      </c>
      <c r="D750" s="26">
        <v>800</v>
      </c>
      <c r="E750" s="26">
        <v>1246</v>
      </c>
      <c r="F750" s="24" t="s">
        <v>8218</v>
      </c>
      <c r="G750" s="24" t="s">
        <v>8223</v>
      </c>
      <c r="H750" s="24" t="s">
        <v>8245</v>
      </c>
      <c r="I750" s="24">
        <v>1453411109</v>
      </c>
      <c r="J750" s="24">
        <v>1450819109</v>
      </c>
      <c r="K750" s="24" t="b">
        <v>0</v>
      </c>
      <c r="L750" s="24">
        <v>24</v>
      </c>
      <c r="M750" s="24" t="b">
        <v>1</v>
      </c>
      <c r="N750" s="24" t="s">
        <v>8269</v>
      </c>
      <c r="O750" s="24">
        <v>156</v>
      </c>
      <c r="P750" s="24">
        <v>51.92</v>
      </c>
      <c r="Q750" s="27" t="s">
        <v>8315</v>
      </c>
      <c r="R750" s="24" t="s">
        <v>8316</v>
      </c>
      <c r="S750" s="28">
        <v>42360.887835648144</v>
      </c>
      <c r="T750" s="28">
        <v>42390.887835648144</v>
      </c>
    </row>
    <row r="751" spans="1:20" ht="30">
      <c r="A751" s="24">
        <v>3717</v>
      </c>
      <c r="B751" s="25" t="s">
        <v>3714</v>
      </c>
      <c r="C751" s="25" t="s">
        <v>7827</v>
      </c>
      <c r="D751" s="26">
        <v>4000</v>
      </c>
      <c r="E751" s="26">
        <v>4030</v>
      </c>
      <c r="F751" s="24" t="s">
        <v>8218</v>
      </c>
      <c r="G751" s="24" t="s">
        <v>8224</v>
      </c>
      <c r="H751" s="24" t="s">
        <v>8246</v>
      </c>
      <c r="I751" s="24">
        <v>1431204449</v>
      </c>
      <c r="J751" s="24">
        <v>1428526049</v>
      </c>
      <c r="K751" s="24" t="b">
        <v>0</v>
      </c>
      <c r="L751" s="24">
        <v>13</v>
      </c>
      <c r="M751" s="24" t="b">
        <v>1</v>
      </c>
      <c r="N751" s="24" t="s">
        <v>8269</v>
      </c>
      <c r="O751" s="24">
        <v>101</v>
      </c>
      <c r="P751" s="24">
        <v>310</v>
      </c>
      <c r="Q751" s="27" t="s">
        <v>8315</v>
      </c>
      <c r="R751" s="24" t="s">
        <v>8316</v>
      </c>
      <c r="S751" s="28">
        <v>42102.866307870368</v>
      </c>
      <c r="T751" s="28">
        <v>42133.866307870368</v>
      </c>
    </row>
    <row r="752" spans="1:20" ht="30">
      <c r="A752" s="24">
        <v>3718</v>
      </c>
      <c r="B752" s="25" t="s">
        <v>3715</v>
      </c>
      <c r="C752" s="25" t="s">
        <v>7828</v>
      </c>
      <c r="D752" s="26">
        <v>500</v>
      </c>
      <c r="E752" s="26">
        <v>1197</v>
      </c>
      <c r="F752" s="24" t="s">
        <v>8218</v>
      </c>
      <c r="G752" s="24" t="s">
        <v>8224</v>
      </c>
      <c r="H752" s="24" t="s">
        <v>8246</v>
      </c>
      <c r="I752" s="24">
        <v>1425057075</v>
      </c>
      <c r="J752" s="24">
        <v>1422465075</v>
      </c>
      <c r="K752" s="24" t="b">
        <v>0</v>
      </c>
      <c r="L752" s="24">
        <v>46</v>
      </c>
      <c r="M752" s="24" t="b">
        <v>1</v>
      </c>
      <c r="N752" s="24" t="s">
        <v>8269</v>
      </c>
      <c r="O752" s="24">
        <v>239</v>
      </c>
      <c r="P752" s="24">
        <v>26.02</v>
      </c>
      <c r="Q752" s="27" t="s">
        <v>8315</v>
      </c>
      <c r="R752" s="24" t="s">
        <v>8316</v>
      </c>
      <c r="S752" s="28">
        <v>42032.716145833328</v>
      </c>
      <c r="T752" s="28">
        <v>42062.716145833328</v>
      </c>
    </row>
    <row r="753" spans="1:20">
      <c r="A753" s="24">
        <v>3719</v>
      </c>
      <c r="B753" s="25" t="s">
        <v>3716</v>
      </c>
      <c r="C753" s="25" t="s">
        <v>7829</v>
      </c>
      <c r="D753" s="26">
        <v>200</v>
      </c>
      <c r="E753" s="26">
        <v>420</v>
      </c>
      <c r="F753" s="24" t="s">
        <v>8218</v>
      </c>
      <c r="G753" s="24" t="s">
        <v>8224</v>
      </c>
      <c r="H753" s="24" t="s">
        <v>8246</v>
      </c>
      <c r="I753" s="24">
        <v>1434994266</v>
      </c>
      <c r="J753" s="24">
        <v>1432402266</v>
      </c>
      <c r="K753" s="24" t="b">
        <v>0</v>
      </c>
      <c r="L753" s="24">
        <v>4</v>
      </c>
      <c r="M753" s="24" t="b">
        <v>1</v>
      </c>
      <c r="N753" s="24" t="s">
        <v>8269</v>
      </c>
      <c r="O753" s="24">
        <v>210</v>
      </c>
      <c r="P753" s="24">
        <v>105</v>
      </c>
      <c r="Q753" s="27" t="s">
        <v>8315</v>
      </c>
      <c r="R753" s="24" t="s">
        <v>8316</v>
      </c>
      <c r="S753" s="28">
        <v>42147.729930555557</v>
      </c>
      <c r="T753" s="28">
        <v>42177.729930555557</v>
      </c>
    </row>
    <row r="754" spans="1:20" ht="30">
      <c r="A754" s="24">
        <v>3720</v>
      </c>
      <c r="B754" s="25" t="s">
        <v>3717</v>
      </c>
      <c r="C754" s="25" t="s">
        <v>7830</v>
      </c>
      <c r="D754" s="26">
        <v>3300</v>
      </c>
      <c r="E754" s="26">
        <v>3449</v>
      </c>
      <c r="F754" s="24" t="s">
        <v>8218</v>
      </c>
      <c r="G754" s="24" t="s">
        <v>8223</v>
      </c>
      <c r="H754" s="24" t="s">
        <v>8245</v>
      </c>
      <c r="I754" s="24">
        <v>1435881006</v>
      </c>
      <c r="J754" s="24">
        <v>1433980206</v>
      </c>
      <c r="K754" s="24" t="b">
        <v>0</v>
      </c>
      <c r="L754" s="24">
        <v>40</v>
      </c>
      <c r="M754" s="24" t="b">
        <v>1</v>
      </c>
      <c r="N754" s="24" t="s">
        <v>8269</v>
      </c>
      <c r="O754" s="24">
        <v>105</v>
      </c>
      <c r="P754" s="24">
        <v>86.23</v>
      </c>
      <c r="Q754" s="27" t="s">
        <v>8315</v>
      </c>
      <c r="R754" s="24" t="s">
        <v>8316</v>
      </c>
      <c r="S754" s="28">
        <v>42165.993125000001</v>
      </c>
      <c r="T754" s="28">
        <v>42187.993125000001</v>
      </c>
    </row>
    <row r="755" spans="1:20" ht="45">
      <c r="A755" s="24">
        <v>3721</v>
      </c>
      <c r="B755" s="25" t="s">
        <v>3718</v>
      </c>
      <c r="C755" s="25" t="s">
        <v>7831</v>
      </c>
      <c r="D755" s="26">
        <v>5000</v>
      </c>
      <c r="E755" s="26">
        <v>5040</v>
      </c>
      <c r="F755" s="24" t="s">
        <v>8218</v>
      </c>
      <c r="G755" s="24" t="s">
        <v>8223</v>
      </c>
      <c r="H755" s="24" t="s">
        <v>8245</v>
      </c>
      <c r="I755" s="24">
        <v>1415230084</v>
      </c>
      <c r="J755" s="24">
        <v>1413412084</v>
      </c>
      <c r="K755" s="24" t="b">
        <v>0</v>
      </c>
      <c r="L755" s="24">
        <v>44</v>
      </c>
      <c r="M755" s="24" t="b">
        <v>1</v>
      </c>
      <c r="N755" s="24" t="s">
        <v>8269</v>
      </c>
      <c r="O755" s="24">
        <v>101</v>
      </c>
      <c r="P755" s="24">
        <v>114.55</v>
      </c>
      <c r="Q755" s="27" t="s">
        <v>8315</v>
      </c>
      <c r="R755" s="24" t="s">
        <v>8316</v>
      </c>
      <c r="S755" s="28">
        <v>41927.936157407406</v>
      </c>
      <c r="T755" s="28">
        <v>41948.977824074071</v>
      </c>
    </row>
    <row r="756" spans="1:20" ht="45">
      <c r="A756" s="24">
        <v>3722</v>
      </c>
      <c r="B756" s="25" t="s">
        <v>3719</v>
      </c>
      <c r="C756" s="25" t="s">
        <v>7832</v>
      </c>
      <c r="D756" s="26">
        <v>1500</v>
      </c>
      <c r="E756" s="26">
        <v>1668</v>
      </c>
      <c r="F756" s="24" t="s">
        <v>8218</v>
      </c>
      <c r="G756" s="24" t="s">
        <v>8228</v>
      </c>
      <c r="H756" s="24" t="s">
        <v>8250</v>
      </c>
      <c r="I756" s="24">
        <v>1455231540</v>
      </c>
      <c r="J756" s="24">
        <v>1452614847</v>
      </c>
      <c r="K756" s="24" t="b">
        <v>0</v>
      </c>
      <c r="L756" s="24">
        <v>35</v>
      </c>
      <c r="M756" s="24" t="b">
        <v>1</v>
      </c>
      <c r="N756" s="24" t="s">
        <v>8269</v>
      </c>
      <c r="O756" s="24">
        <v>111</v>
      </c>
      <c r="P756" s="24">
        <v>47.66</v>
      </c>
      <c r="Q756" s="27" t="s">
        <v>8315</v>
      </c>
      <c r="R756" s="24" t="s">
        <v>8316</v>
      </c>
      <c r="S756" s="28">
        <v>42381.671840277777</v>
      </c>
      <c r="T756" s="28">
        <v>42411.957638888889</v>
      </c>
    </row>
    <row r="757" spans="1:20">
      <c r="A757" s="24">
        <v>3723</v>
      </c>
      <c r="B757" s="25" t="s">
        <v>3720</v>
      </c>
      <c r="C757" s="25" t="s">
        <v>7833</v>
      </c>
      <c r="D757" s="26">
        <v>4500</v>
      </c>
      <c r="E757" s="26">
        <v>4592</v>
      </c>
      <c r="F757" s="24" t="s">
        <v>8218</v>
      </c>
      <c r="G757" s="24" t="s">
        <v>8224</v>
      </c>
      <c r="H757" s="24" t="s">
        <v>8246</v>
      </c>
      <c r="I757" s="24">
        <v>1417374262</v>
      </c>
      <c r="J757" s="24">
        <v>1414778662</v>
      </c>
      <c r="K757" s="24" t="b">
        <v>0</v>
      </c>
      <c r="L757" s="24">
        <v>63</v>
      </c>
      <c r="M757" s="24" t="b">
        <v>1</v>
      </c>
      <c r="N757" s="24" t="s">
        <v>8269</v>
      </c>
      <c r="O757" s="24">
        <v>102</v>
      </c>
      <c r="P757" s="24">
        <v>72.89</v>
      </c>
      <c r="Q757" s="27" t="s">
        <v>8315</v>
      </c>
      <c r="R757" s="24" t="s">
        <v>8316</v>
      </c>
      <c r="S757" s="28">
        <v>41943.753032407411</v>
      </c>
      <c r="T757" s="28">
        <v>41973.794699074075</v>
      </c>
    </row>
    <row r="758" spans="1:20" ht="45">
      <c r="A758" s="24">
        <v>3724</v>
      </c>
      <c r="B758" s="25" t="s">
        <v>3721</v>
      </c>
      <c r="C758" s="25" t="s">
        <v>7834</v>
      </c>
      <c r="D758" s="26">
        <v>4300</v>
      </c>
      <c r="E758" s="26">
        <v>4409.55</v>
      </c>
      <c r="F758" s="24" t="s">
        <v>8218</v>
      </c>
      <c r="G758" s="24" t="s">
        <v>8224</v>
      </c>
      <c r="H758" s="24" t="s">
        <v>8246</v>
      </c>
      <c r="I758" s="24">
        <v>1462402800</v>
      </c>
      <c r="J758" s="24">
        <v>1459856860</v>
      </c>
      <c r="K758" s="24" t="b">
        <v>0</v>
      </c>
      <c r="L758" s="24">
        <v>89</v>
      </c>
      <c r="M758" s="24" t="b">
        <v>1</v>
      </c>
      <c r="N758" s="24" t="s">
        <v>8269</v>
      </c>
      <c r="O758" s="24">
        <v>103</v>
      </c>
      <c r="P758" s="24">
        <v>49.55</v>
      </c>
      <c r="Q758" s="27" t="s">
        <v>8315</v>
      </c>
      <c r="R758" s="24" t="s">
        <v>8316</v>
      </c>
      <c r="S758" s="28">
        <v>42465.491435185191</v>
      </c>
      <c r="T758" s="28">
        <v>42494.958333333328</v>
      </c>
    </row>
    <row r="759" spans="1:20" ht="45">
      <c r="A759" s="24">
        <v>3725</v>
      </c>
      <c r="B759" s="25" t="s">
        <v>3722</v>
      </c>
      <c r="C759" s="25" t="s">
        <v>7835</v>
      </c>
      <c r="D759" s="26">
        <v>300</v>
      </c>
      <c r="E759" s="26">
        <v>381</v>
      </c>
      <c r="F759" s="24" t="s">
        <v>8218</v>
      </c>
      <c r="G759" s="24" t="s">
        <v>8224</v>
      </c>
      <c r="H759" s="24" t="s">
        <v>8246</v>
      </c>
      <c r="I759" s="24">
        <v>1455831000</v>
      </c>
      <c r="J759" s="24">
        <v>1454366467</v>
      </c>
      <c r="K759" s="24" t="b">
        <v>0</v>
      </c>
      <c r="L759" s="24">
        <v>15</v>
      </c>
      <c r="M759" s="24" t="b">
        <v>1</v>
      </c>
      <c r="N759" s="24" t="s">
        <v>8269</v>
      </c>
      <c r="O759" s="24">
        <v>127</v>
      </c>
      <c r="P759" s="24">
        <v>25.4</v>
      </c>
      <c r="Q759" s="27" t="s">
        <v>8315</v>
      </c>
      <c r="R759" s="24" t="s">
        <v>8316</v>
      </c>
      <c r="S759" s="28">
        <v>42401.945219907408</v>
      </c>
      <c r="T759" s="28">
        <v>42418.895833333328</v>
      </c>
    </row>
    <row r="760" spans="1:20" ht="30">
      <c r="A760" s="24">
        <v>3726</v>
      </c>
      <c r="B760" s="25" t="s">
        <v>3723</v>
      </c>
      <c r="C760" s="25" t="s">
        <v>7836</v>
      </c>
      <c r="D760" s="26">
        <v>850</v>
      </c>
      <c r="E760" s="26">
        <v>2879</v>
      </c>
      <c r="F760" s="24" t="s">
        <v>8218</v>
      </c>
      <c r="G760" s="24" t="s">
        <v>8223</v>
      </c>
      <c r="H760" s="24" t="s">
        <v>8245</v>
      </c>
      <c r="I760" s="24">
        <v>1461963600</v>
      </c>
      <c r="J760" s="24">
        <v>1459567371</v>
      </c>
      <c r="K760" s="24" t="b">
        <v>0</v>
      </c>
      <c r="L760" s="24">
        <v>46</v>
      </c>
      <c r="M760" s="24" t="b">
        <v>1</v>
      </c>
      <c r="N760" s="24" t="s">
        <v>8269</v>
      </c>
      <c r="O760" s="24">
        <v>339</v>
      </c>
      <c r="P760" s="24">
        <v>62.59</v>
      </c>
      <c r="Q760" s="27" t="s">
        <v>8315</v>
      </c>
      <c r="R760" s="24" t="s">
        <v>8316</v>
      </c>
      <c r="S760" s="28">
        <v>42462.140868055561</v>
      </c>
      <c r="T760" s="28">
        <v>42489.875</v>
      </c>
    </row>
    <row r="761" spans="1:20" ht="30">
      <c r="A761" s="24">
        <v>3727</v>
      </c>
      <c r="B761" s="25" t="s">
        <v>3724</v>
      </c>
      <c r="C761" s="25" t="s">
        <v>7837</v>
      </c>
      <c r="D761" s="26">
        <v>2000</v>
      </c>
      <c r="E761" s="26">
        <v>2015</v>
      </c>
      <c r="F761" s="24" t="s">
        <v>8218</v>
      </c>
      <c r="G761" s="24" t="s">
        <v>8223</v>
      </c>
      <c r="H761" s="24" t="s">
        <v>8245</v>
      </c>
      <c r="I761" s="24">
        <v>1476939300</v>
      </c>
      <c r="J761" s="24">
        <v>1474273294</v>
      </c>
      <c r="K761" s="24" t="b">
        <v>0</v>
      </c>
      <c r="L761" s="24">
        <v>33</v>
      </c>
      <c r="M761" s="24" t="b">
        <v>1</v>
      </c>
      <c r="N761" s="24" t="s">
        <v>8269</v>
      </c>
      <c r="O761" s="24">
        <v>101</v>
      </c>
      <c r="P761" s="24">
        <v>61.06</v>
      </c>
      <c r="Q761" s="27" t="s">
        <v>8315</v>
      </c>
      <c r="R761" s="24" t="s">
        <v>8316</v>
      </c>
      <c r="S761" s="28">
        <v>42632.348310185189</v>
      </c>
      <c r="T761" s="28">
        <v>42663.204861111109</v>
      </c>
    </row>
    <row r="762" spans="1:20" ht="30">
      <c r="A762" s="24">
        <v>3728</v>
      </c>
      <c r="B762" s="25" t="s">
        <v>3725</v>
      </c>
      <c r="C762" s="25" t="s">
        <v>7838</v>
      </c>
      <c r="D762" s="26">
        <v>20000</v>
      </c>
      <c r="E762" s="26">
        <v>1862</v>
      </c>
      <c r="F762" s="24" t="s">
        <v>8220</v>
      </c>
      <c r="G762" s="24" t="s">
        <v>8223</v>
      </c>
      <c r="H762" s="24" t="s">
        <v>8245</v>
      </c>
      <c r="I762" s="24">
        <v>1439957176</v>
      </c>
      <c r="J762" s="24">
        <v>1437365176</v>
      </c>
      <c r="K762" s="24" t="b">
        <v>0</v>
      </c>
      <c r="L762" s="24">
        <v>31</v>
      </c>
      <c r="M762" s="24" t="b">
        <v>0</v>
      </c>
      <c r="N762" s="24" t="s">
        <v>8269</v>
      </c>
      <c r="O762" s="24">
        <v>9</v>
      </c>
      <c r="P762" s="24">
        <v>60.06</v>
      </c>
      <c r="Q762" s="27" t="s">
        <v>8315</v>
      </c>
      <c r="R762" s="24" t="s">
        <v>8316</v>
      </c>
      <c r="S762" s="28">
        <v>42205.171018518522</v>
      </c>
      <c r="T762" s="28">
        <v>42235.171018518522</v>
      </c>
    </row>
    <row r="763" spans="1:20" ht="45">
      <c r="A763" s="24">
        <v>3729</v>
      </c>
      <c r="B763" s="25" t="s">
        <v>3726</v>
      </c>
      <c r="C763" s="25" t="s">
        <v>7839</v>
      </c>
      <c r="D763" s="26">
        <v>5000</v>
      </c>
      <c r="E763" s="26">
        <v>362</v>
      </c>
      <c r="F763" s="24" t="s">
        <v>8220</v>
      </c>
      <c r="G763" s="24" t="s">
        <v>8223</v>
      </c>
      <c r="H763" s="24" t="s">
        <v>8245</v>
      </c>
      <c r="I763" s="24">
        <v>1427082912</v>
      </c>
      <c r="J763" s="24">
        <v>1423198512</v>
      </c>
      <c r="K763" s="24" t="b">
        <v>0</v>
      </c>
      <c r="L763" s="24">
        <v>5</v>
      </c>
      <c r="M763" s="24" t="b">
        <v>0</v>
      </c>
      <c r="N763" s="24" t="s">
        <v>8269</v>
      </c>
      <c r="O763" s="24">
        <v>7</v>
      </c>
      <c r="P763" s="24">
        <v>72.400000000000006</v>
      </c>
      <c r="Q763" s="27" t="s">
        <v>8315</v>
      </c>
      <c r="R763" s="24" t="s">
        <v>8316</v>
      </c>
      <c r="S763" s="28">
        <v>42041.205000000002</v>
      </c>
      <c r="T763" s="28">
        <v>42086.16333333333</v>
      </c>
    </row>
    <row r="764" spans="1:20" ht="30">
      <c r="A764" s="24">
        <v>3730</v>
      </c>
      <c r="B764" s="25" t="s">
        <v>3727</v>
      </c>
      <c r="C764" s="25" t="s">
        <v>7840</v>
      </c>
      <c r="D764" s="26">
        <v>1000</v>
      </c>
      <c r="E764" s="26">
        <v>100</v>
      </c>
      <c r="F764" s="24" t="s">
        <v>8220</v>
      </c>
      <c r="G764" s="24" t="s">
        <v>8223</v>
      </c>
      <c r="H764" s="24" t="s">
        <v>8245</v>
      </c>
      <c r="I764" s="24">
        <v>1439828159</v>
      </c>
      <c r="J764" s="24">
        <v>1437236159</v>
      </c>
      <c r="K764" s="24" t="b">
        <v>0</v>
      </c>
      <c r="L764" s="24">
        <v>1</v>
      </c>
      <c r="M764" s="24" t="b">
        <v>0</v>
      </c>
      <c r="N764" s="24" t="s">
        <v>8269</v>
      </c>
      <c r="O764" s="24">
        <v>10</v>
      </c>
      <c r="P764" s="24">
        <v>100</v>
      </c>
      <c r="Q764" s="27" t="s">
        <v>8315</v>
      </c>
      <c r="R764" s="24" t="s">
        <v>8316</v>
      </c>
      <c r="S764" s="28">
        <v>42203.677766203706</v>
      </c>
      <c r="T764" s="28">
        <v>42233.677766203706</v>
      </c>
    </row>
    <row r="765" spans="1:20" ht="30">
      <c r="A765" s="24">
        <v>3731</v>
      </c>
      <c r="B765" s="25" t="s">
        <v>3728</v>
      </c>
      <c r="C765" s="25" t="s">
        <v>7841</v>
      </c>
      <c r="D765" s="26">
        <v>5500</v>
      </c>
      <c r="E765" s="26">
        <v>620</v>
      </c>
      <c r="F765" s="24" t="s">
        <v>8220</v>
      </c>
      <c r="G765" s="24" t="s">
        <v>8223</v>
      </c>
      <c r="H765" s="24" t="s">
        <v>8245</v>
      </c>
      <c r="I765" s="24">
        <v>1420860180</v>
      </c>
      <c r="J765" s="24">
        <v>1418234646</v>
      </c>
      <c r="K765" s="24" t="b">
        <v>0</v>
      </c>
      <c r="L765" s="24">
        <v>12</v>
      </c>
      <c r="M765" s="24" t="b">
        <v>0</v>
      </c>
      <c r="N765" s="24" t="s">
        <v>8269</v>
      </c>
      <c r="O765" s="24">
        <v>11</v>
      </c>
      <c r="P765" s="24">
        <v>51.67</v>
      </c>
      <c r="Q765" s="27" t="s">
        <v>8315</v>
      </c>
      <c r="R765" s="24" t="s">
        <v>8316</v>
      </c>
      <c r="S765" s="28">
        <v>41983.752847222218</v>
      </c>
      <c r="T765" s="28">
        <v>42014.140972222223</v>
      </c>
    </row>
    <row r="766" spans="1:20" ht="30">
      <c r="A766" s="24">
        <v>3732</v>
      </c>
      <c r="B766" s="25" t="s">
        <v>3729</v>
      </c>
      <c r="C766" s="25" t="s">
        <v>7842</v>
      </c>
      <c r="D766" s="26">
        <v>850</v>
      </c>
      <c r="E766" s="26">
        <v>131</v>
      </c>
      <c r="F766" s="24" t="s">
        <v>8220</v>
      </c>
      <c r="G766" s="24" t="s">
        <v>8232</v>
      </c>
      <c r="H766" s="24" t="s">
        <v>8248</v>
      </c>
      <c r="I766" s="24">
        <v>1422100800</v>
      </c>
      <c r="J766" s="24">
        <v>1416932133</v>
      </c>
      <c r="K766" s="24" t="b">
        <v>0</v>
      </c>
      <c r="L766" s="24">
        <v>4</v>
      </c>
      <c r="M766" s="24" t="b">
        <v>0</v>
      </c>
      <c r="N766" s="24" t="s">
        <v>8269</v>
      </c>
      <c r="O766" s="24">
        <v>15</v>
      </c>
      <c r="P766" s="24">
        <v>32.75</v>
      </c>
      <c r="Q766" s="27" t="s">
        <v>8315</v>
      </c>
      <c r="R766" s="24" t="s">
        <v>8316</v>
      </c>
      <c r="S766" s="28">
        <v>41968.677465277782</v>
      </c>
      <c r="T766" s="28">
        <v>42028.5</v>
      </c>
    </row>
    <row r="767" spans="1:20" ht="30">
      <c r="A767" s="24">
        <v>3733</v>
      </c>
      <c r="B767" s="25" t="s">
        <v>3730</v>
      </c>
      <c r="C767" s="25" t="s">
        <v>7843</v>
      </c>
      <c r="D767" s="26">
        <v>1500</v>
      </c>
      <c r="E767" s="26">
        <v>0</v>
      </c>
      <c r="F767" s="24" t="s">
        <v>8220</v>
      </c>
      <c r="G767" s="24" t="s">
        <v>8223</v>
      </c>
      <c r="H767" s="24" t="s">
        <v>8245</v>
      </c>
      <c r="I767" s="24">
        <v>1429396200</v>
      </c>
      <c r="J767" s="24">
        <v>1428539708</v>
      </c>
      <c r="K767" s="24" t="b">
        <v>0</v>
      </c>
      <c r="L767" s="24">
        <v>0</v>
      </c>
      <c r="M767" s="24" t="b">
        <v>0</v>
      </c>
      <c r="N767" s="24" t="s">
        <v>8269</v>
      </c>
      <c r="O767" s="24">
        <v>0</v>
      </c>
      <c r="P767" s="24">
        <v>0</v>
      </c>
      <c r="Q767" s="27" t="s">
        <v>8315</v>
      </c>
      <c r="R767" s="24" t="s">
        <v>8316</v>
      </c>
      <c r="S767" s="28">
        <v>42103.024398148147</v>
      </c>
      <c r="T767" s="28">
        <v>42112.9375</v>
      </c>
    </row>
    <row r="768" spans="1:20" ht="45">
      <c r="A768" s="24">
        <v>3734</v>
      </c>
      <c r="B768" s="25" t="s">
        <v>3731</v>
      </c>
      <c r="C768" s="25" t="s">
        <v>7844</v>
      </c>
      <c r="D768" s="26">
        <v>1500</v>
      </c>
      <c r="E768" s="26">
        <v>427</v>
      </c>
      <c r="F768" s="24" t="s">
        <v>8220</v>
      </c>
      <c r="G768" s="24" t="s">
        <v>8223</v>
      </c>
      <c r="H768" s="24" t="s">
        <v>8245</v>
      </c>
      <c r="I768" s="24">
        <v>1432589896</v>
      </c>
      <c r="J768" s="24">
        <v>1427405896</v>
      </c>
      <c r="K768" s="24" t="b">
        <v>0</v>
      </c>
      <c r="L768" s="24">
        <v>7</v>
      </c>
      <c r="M768" s="24" t="b">
        <v>0</v>
      </c>
      <c r="N768" s="24" t="s">
        <v>8269</v>
      </c>
      <c r="O768" s="24">
        <v>28</v>
      </c>
      <c r="P768" s="24">
        <v>61</v>
      </c>
      <c r="Q768" s="27" t="s">
        <v>8315</v>
      </c>
      <c r="R768" s="24" t="s">
        <v>8316</v>
      </c>
      <c r="S768" s="28">
        <v>42089.901574074072</v>
      </c>
      <c r="T768" s="28">
        <v>42149.901574074072</v>
      </c>
    </row>
    <row r="769" spans="1:20" ht="30">
      <c r="A769" s="24">
        <v>3735</v>
      </c>
      <c r="B769" s="25" t="s">
        <v>3732</v>
      </c>
      <c r="C769" s="25" t="s">
        <v>7845</v>
      </c>
      <c r="D769" s="26">
        <v>150</v>
      </c>
      <c r="E769" s="26">
        <v>20</v>
      </c>
      <c r="F769" s="24" t="s">
        <v>8220</v>
      </c>
      <c r="G769" s="24" t="s">
        <v>8224</v>
      </c>
      <c r="H769" s="24" t="s">
        <v>8246</v>
      </c>
      <c r="I769" s="24">
        <v>1432831089</v>
      </c>
      <c r="J769" s="24">
        <v>1430239089</v>
      </c>
      <c r="K769" s="24" t="b">
        <v>0</v>
      </c>
      <c r="L769" s="24">
        <v>2</v>
      </c>
      <c r="M769" s="24" t="b">
        <v>0</v>
      </c>
      <c r="N769" s="24" t="s">
        <v>8269</v>
      </c>
      <c r="O769" s="24">
        <v>13</v>
      </c>
      <c r="P769" s="24">
        <v>10</v>
      </c>
      <c r="Q769" s="27" t="s">
        <v>8315</v>
      </c>
      <c r="R769" s="24" t="s">
        <v>8316</v>
      </c>
      <c r="S769" s="28">
        <v>42122.693159722221</v>
      </c>
      <c r="T769" s="28">
        <v>42152.693159722221</v>
      </c>
    </row>
    <row r="770" spans="1:20" ht="30">
      <c r="A770" s="24">
        <v>3736</v>
      </c>
      <c r="B770" s="25" t="s">
        <v>3733</v>
      </c>
      <c r="C770" s="25" t="s">
        <v>7846</v>
      </c>
      <c r="D770" s="26">
        <v>1500</v>
      </c>
      <c r="E770" s="26">
        <v>10</v>
      </c>
      <c r="F770" s="24" t="s">
        <v>8220</v>
      </c>
      <c r="G770" s="24" t="s">
        <v>8224</v>
      </c>
      <c r="H770" s="24" t="s">
        <v>8246</v>
      </c>
      <c r="I770" s="24">
        <v>1427133600</v>
      </c>
      <c r="J770" s="24">
        <v>1423847093</v>
      </c>
      <c r="K770" s="24" t="b">
        <v>0</v>
      </c>
      <c r="L770" s="24">
        <v>1</v>
      </c>
      <c r="M770" s="24" t="b">
        <v>0</v>
      </c>
      <c r="N770" s="24" t="s">
        <v>8269</v>
      </c>
      <c r="O770" s="24">
        <v>1</v>
      </c>
      <c r="P770" s="24">
        <v>10</v>
      </c>
      <c r="Q770" s="27" t="s">
        <v>8315</v>
      </c>
      <c r="R770" s="24" t="s">
        <v>8316</v>
      </c>
      <c r="S770" s="28">
        <v>42048.711724537032</v>
      </c>
      <c r="T770" s="28">
        <v>42086.75</v>
      </c>
    </row>
    <row r="771" spans="1:20" ht="30">
      <c r="A771" s="24">
        <v>3737</v>
      </c>
      <c r="B771" s="25" t="s">
        <v>3734</v>
      </c>
      <c r="C771" s="25" t="s">
        <v>7847</v>
      </c>
      <c r="D771" s="26">
        <v>700</v>
      </c>
      <c r="E771" s="26">
        <v>150</v>
      </c>
      <c r="F771" s="24" t="s">
        <v>8220</v>
      </c>
      <c r="G771" s="24" t="s">
        <v>8223</v>
      </c>
      <c r="H771" s="24" t="s">
        <v>8245</v>
      </c>
      <c r="I771" s="24">
        <v>1447311540</v>
      </c>
      <c r="J771" s="24">
        <v>1445358903</v>
      </c>
      <c r="K771" s="24" t="b">
        <v>0</v>
      </c>
      <c r="L771" s="24">
        <v>4</v>
      </c>
      <c r="M771" s="24" t="b">
        <v>0</v>
      </c>
      <c r="N771" s="24" t="s">
        <v>8269</v>
      </c>
      <c r="O771" s="24">
        <v>21</v>
      </c>
      <c r="P771" s="24">
        <v>37.5</v>
      </c>
      <c r="Q771" s="27" t="s">
        <v>8315</v>
      </c>
      <c r="R771" s="24" t="s">
        <v>8316</v>
      </c>
      <c r="S771" s="28">
        <v>42297.691006944442</v>
      </c>
      <c r="T771" s="28">
        <v>42320.290972222225</v>
      </c>
    </row>
    <row r="772" spans="1:20" ht="30">
      <c r="A772" s="24">
        <v>3738</v>
      </c>
      <c r="B772" s="25" t="s">
        <v>3735</v>
      </c>
      <c r="C772" s="25" t="s">
        <v>7848</v>
      </c>
      <c r="D772" s="26">
        <v>1500</v>
      </c>
      <c r="E772" s="26">
        <v>270</v>
      </c>
      <c r="F772" s="24" t="s">
        <v>8220</v>
      </c>
      <c r="G772" s="24" t="s">
        <v>8224</v>
      </c>
      <c r="H772" s="24" t="s">
        <v>8246</v>
      </c>
      <c r="I772" s="24">
        <v>1405461600</v>
      </c>
      <c r="J772" s="24">
        <v>1403562705</v>
      </c>
      <c r="K772" s="24" t="b">
        <v>0</v>
      </c>
      <c r="L772" s="24">
        <v>6</v>
      </c>
      <c r="M772" s="24" t="b">
        <v>0</v>
      </c>
      <c r="N772" s="24" t="s">
        <v>8269</v>
      </c>
      <c r="O772" s="24">
        <v>18</v>
      </c>
      <c r="P772" s="24">
        <v>45</v>
      </c>
      <c r="Q772" s="27" t="s">
        <v>8315</v>
      </c>
      <c r="R772" s="24" t="s">
        <v>8316</v>
      </c>
      <c r="S772" s="28">
        <v>41813.938715277778</v>
      </c>
      <c r="T772" s="28">
        <v>41835.916666666664</v>
      </c>
    </row>
    <row r="773" spans="1:20" ht="45">
      <c r="A773" s="24">
        <v>3739</v>
      </c>
      <c r="B773" s="25" t="s">
        <v>3736</v>
      </c>
      <c r="C773" s="25" t="s">
        <v>7849</v>
      </c>
      <c r="D773" s="26">
        <v>4000</v>
      </c>
      <c r="E773" s="26">
        <v>805</v>
      </c>
      <c r="F773" s="24" t="s">
        <v>8220</v>
      </c>
      <c r="G773" s="24" t="s">
        <v>8224</v>
      </c>
      <c r="H773" s="24" t="s">
        <v>8246</v>
      </c>
      <c r="I773" s="24">
        <v>1468752468</v>
      </c>
      <c r="J773" s="24">
        <v>1467024468</v>
      </c>
      <c r="K773" s="24" t="b">
        <v>0</v>
      </c>
      <c r="L773" s="24">
        <v>8</v>
      </c>
      <c r="M773" s="24" t="b">
        <v>0</v>
      </c>
      <c r="N773" s="24" t="s">
        <v>8269</v>
      </c>
      <c r="O773" s="24">
        <v>20</v>
      </c>
      <c r="P773" s="24">
        <v>100.63</v>
      </c>
      <c r="Q773" s="27" t="s">
        <v>8315</v>
      </c>
      <c r="R773" s="24" t="s">
        <v>8316</v>
      </c>
      <c r="S773" s="28">
        <v>42548.449861111112</v>
      </c>
      <c r="T773" s="28">
        <v>42568.449861111112</v>
      </c>
    </row>
    <row r="774" spans="1:20" ht="45">
      <c r="A774" s="24">
        <v>3740</v>
      </c>
      <c r="B774" s="25" t="s">
        <v>3737</v>
      </c>
      <c r="C774" s="25" t="s">
        <v>7850</v>
      </c>
      <c r="D774" s="26">
        <v>2000</v>
      </c>
      <c r="E774" s="26">
        <v>358</v>
      </c>
      <c r="F774" s="24" t="s">
        <v>8220</v>
      </c>
      <c r="G774" s="24" t="s">
        <v>8223</v>
      </c>
      <c r="H774" s="24" t="s">
        <v>8245</v>
      </c>
      <c r="I774" s="24">
        <v>1407808438</v>
      </c>
      <c r="J774" s="24">
        <v>1405217355</v>
      </c>
      <c r="K774" s="24" t="b">
        <v>0</v>
      </c>
      <c r="L774" s="24">
        <v>14</v>
      </c>
      <c r="M774" s="24" t="b">
        <v>0</v>
      </c>
      <c r="N774" s="24" t="s">
        <v>8269</v>
      </c>
      <c r="O774" s="24">
        <v>18</v>
      </c>
      <c r="P774" s="24">
        <v>25.57</v>
      </c>
      <c r="Q774" s="27" t="s">
        <v>8315</v>
      </c>
      <c r="R774" s="24" t="s">
        <v>8316</v>
      </c>
      <c r="S774" s="28">
        <v>41833.089756944442</v>
      </c>
      <c r="T774" s="28">
        <v>41863.079143518517</v>
      </c>
    </row>
    <row r="775" spans="1:20" ht="30">
      <c r="A775" s="24">
        <v>3741</v>
      </c>
      <c r="B775" s="25" t="s">
        <v>3738</v>
      </c>
      <c r="C775" s="25" t="s">
        <v>7851</v>
      </c>
      <c r="D775" s="26">
        <v>20000</v>
      </c>
      <c r="E775" s="26">
        <v>0</v>
      </c>
      <c r="F775" s="24" t="s">
        <v>8220</v>
      </c>
      <c r="G775" s="24" t="s">
        <v>8223</v>
      </c>
      <c r="H775" s="24" t="s">
        <v>8245</v>
      </c>
      <c r="I775" s="24">
        <v>1450389950</v>
      </c>
      <c r="J775" s="24">
        <v>1447797950</v>
      </c>
      <c r="K775" s="24" t="b">
        <v>0</v>
      </c>
      <c r="L775" s="24">
        <v>0</v>
      </c>
      <c r="M775" s="24" t="b">
        <v>0</v>
      </c>
      <c r="N775" s="24" t="s">
        <v>8269</v>
      </c>
      <c r="O775" s="24">
        <v>0</v>
      </c>
      <c r="P775" s="24">
        <v>0</v>
      </c>
      <c r="Q775" s="27" t="s">
        <v>8315</v>
      </c>
      <c r="R775" s="24" t="s">
        <v>8316</v>
      </c>
      <c r="S775" s="28">
        <v>42325.920717592591</v>
      </c>
      <c r="T775" s="28">
        <v>42355.920717592591</v>
      </c>
    </row>
    <row r="776" spans="1:20" ht="45">
      <c r="A776" s="24">
        <v>3742</v>
      </c>
      <c r="B776" s="25" t="s">
        <v>3739</v>
      </c>
      <c r="C776" s="25" t="s">
        <v>7852</v>
      </c>
      <c r="D776" s="26">
        <v>5000</v>
      </c>
      <c r="E776" s="26">
        <v>100</v>
      </c>
      <c r="F776" s="24" t="s">
        <v>8220</v>
      </c>
      <c r="G776" s="24" t="s">
        <v>8223</v>
      </c>
      <c r="H776" s="24" t="s">
        <v>8245</v>
      </c>
      <c r="I776" s="24">
        <v>1409980144</v>
      </c>
      <c r="J776" s="24">
        <v>1407388144</v>
      </c>
      <c r="K776" s="24" t="b">
        <v>0</v>
      </c>
      <c r="L776" s="24">
        <v>4</v>
      </c>
      <c r="M776" s="24" t="b">
        <v>0</v>
      </c>
      <c r="N776" s="24" t="s">
        <v>8269</v>
      </c>
      <c r="O776" s="24">
        <v>2</v>
      </c>
      <c r="P776" s="24">
        <v>25</v>
      </c>
      <c r="Q776" s="27" t="s">
        <v>8315</v>
      </c>
      <c r="R776" s="24" t="s">
        <v>8316</v>
      </c>
      <c r="S776" s="28">
        <v>41858.214629629627</v>
      </c>
      <c r="T776" s="28">
        <v>41888.214629629627</v>
      </c>
    </row>
    <row r="777" spans="1:20" ht="30">
      <c r="A777" s="24">
        <v>3743</v>
      </c>
      <c r="B777" s="25" t="s">
        <v>3740</v>
      </c>
      <c r="C777" s="25" t="s">
        <v>7853</v>
      </c>
      <c r="D777" s="26">
        <v>2200</v>
      </c>
      <c r="E777" s="26">
        <v>0</v>
      </c>
      <c r="F777" s="24" t="s">
        <v>8220</v>
      </c>
      <c r="G777" s="24" t="s">
        <v>8223</v>
      </c>
      <c r="H777" s="24" t="s">
        <v>8245</v>
      </c>
      <c r="I777" s="24">
        <v>1404406964</v>
      </c>
      <c r="J777" s="24">
        <v>1401814964</v>
      </c>
      <c r="K777" s="24" t="b">
        <v>0</v>
      </c>
      <c r="L777" s="24">
        <v>0</v>
      </c>
      <c r="M777" s="24" t="b">
        <v>0</v>
      </c>
      <c r="N777" s="24" t="s">
        <v>8269</v>
      </c>
      <c r="O777" s="24">
        <v>0</v>
      </c>
      <c r="P777" s="24">
        <v>0</v>
      </c>
      <c r="Q777" s="27" t="s">
        <v>8315</v>
      </c>
      <c r="R777" s="24" t="s">
        <v>8316</v>
      </c>
      <c r="S777" s="28">
        <v>41793.710231481484</v>
      </c>
      <c r="T777" s="28">
        <v>41823.710231481484</v>
      </c>
    </row>
    <row r="778" spans="1:20" ht="30">
      <c r="A778" s="24">
        <v>3744</v>
      </c>
      <c r="B778" s="25" t="s">
        <v>3741</v>
      </c>
      <c r="C778" s="25" t="s">
        <v>7854</v>
      </c>
      <c r="D778" s="26">
        <v>1200</v>
      </c>
      <c r="E778" s="26">
        <v>0</v>
      </c>
      <c r="F778" s="24" t="s">
        <v>8220</v>
      </c>
      <c r="G778" s="24" t="s">
        <v>8223</v>
      </c>
      <c r="H778" s="24" t="s">
        <v>8245</v>
      </c>
      <c r="I778" s="24">
        <v>1404532740</v>
      </c>
      <c r="J778" s="24">
        <v>1401823952</v>
      </c>
      <c r="K778" s="24" t="b">
        <v>0</v>
      </c>
      <c r="L778" s="24">
        <v>0</v>
      </c>
      <c r="M778" s="24" t="b">
        <v>0</v>
      </c>
      <c r="N778" s="24" t="s">
        <v>8269</v>
      </c>
      <c r="O778" s="24">
        <v>0</v>
      </c>
      <c r="P778" s="24">
        <v>0</v>
      </c>
      <c r="Q778" s="27" t="s">
        <v>8315</v>
      </c>
      <c r="R778" s="24" t="s">
        <v>8316</v>
      </c>
      <c r="S778" s="28">
        <v>41793.814259259263</v>
      </c>
      <c r="T778" s="28">
        <v>41825.165972222225</v>
      </c>
    </row>
    <row r="779" spans="1:20" ht="30">
      <c r="A779" s="24">
        <v>3745</v>
      </c>
      <c r="B779" s="25" t="s">
        <v>3742</v>
      </c>
      <c r="C779" s="25" t="s">
        <v>7855</v>
      </c>
      <c r="D779" s="26">
        <v>100</v>
      </c>
      <c r="E779" s="26">
        <v>10</v>
      </c>
      <c r="F779" s="24" t="s">
        <v>8220</v>
      </c>
      <c r="G779" s="24" t="s">
        <v>8223</v>
      </c>
      <c r="H779" s="24" t="s">
        <v>8245</v>
      </c>
      <c r="I779" s="24">
        <v>1407689102</v>
      </c>
      <c r="J779" s="24">
        <v>1405097102</v>
      </c>
      <c r="K779" s="24" t="b">
        <v>0</v>
      </c>
      <c r="L779" s="24">
        <v>1</v>
      </c>
      <c r="M779" s="24" t="b">
        <v>0</v>
      </c>
      <c r="N779" s="24" t="s">
        <v>8269</v>
      </c>
      <c r="O779" s="24">
        <v>10</v>
      </c>
      <c r="P779" s="24">
        <v>10</v>
      </c>
      <c r="Q779" s="27" t="s">
        <v>8315</v>
      </c>
      <c r="R779" s="24" t="s">
        <v>8316</v>
      </c>
      <c r="S779" s="28">
        <v>41831.697939814818</v>
      </c>
      <c r="T779" s="28">
        <v>41861.697939814818</v>
      </c>
    </row>
    <row r="780" spans="1:20">
      <c r="A780" s="24">
        <v>3746</v>
      </c>
      <c r="B780" s="25" t="s">
        <v>3743</v>
      </c>
      <c r="C780" s="25" t="s">
        <v>7856</v>
      </c>
      <c r="D780" s="26">
        <v>8500</v>
      </c>
      <c r="E780" s="26">
        <v>202</v>
      </c>
      <c r="F780" s="24" t="s">
        <v>8220</v>
      </c>
      <c r="G780" s="24" t="s">
        <v>8223</v>
      </c>
      <c r="H780" s="24" t="s">
        <v>8245</v>
      </c>
      <c r="I780" s="24">
        <v>1475918439</v>
      </c>
      <c r="J780" s="24">
        <v>1473326439</v>
      </c>
      <c r="K780" s="24" t="b">
        <v>0</v>
      </c>
      <c r="L780" s="24">
        <v>1</v>
      </c>
      <c r="M780" s="24" t="b">
        <v>0</v>
      </c>
      <c r="N780" s="24" t="s">
        <v>8269</v>
      </c>
      <c r="O780" s="24">
        <v>2</v>
      </c>
      <c r="P780" s="24">
        <v>202</v>
      </c>
      <c r="Q780" s="27" t="s">
        <v>8315</v>
      </c>
      <c r="R780" s="24" t="s">
        <v>8316</v>
      </c>
      <c r="S780" s="28">
        <v>42621.389340277776</v>
      </c>
      <c r="T780" s="28">
        <v>42651.389340277776</v>
      </c>
    </row>
    <row r="781" spans="1:20" ht="30">
      <c r="A781" s="24">
        <v>3747</v>
      </c>
      <c r="B781" s="25" t="s">
        <v>3744</v>
      </c>
      <c r="C781" s="25" t="s">
        <v>7857</v>
      </c>
      <c r="D781" s="26">
        <v>2500</v>
      </c>
      <c r="E781" s="26">
        <v>25</v>
      </c>
      <c r="F781" s="24" t="s">
        <v>8220</v>
      </c>
      <c r="G781" s="24" t="s">
        <v>8224</v>
      </c>
      <c r="H781" s="24" t="s">
        <v>8246</v>
      </c>
      <c r="I781" s="24">
        <v>1436137140</v>
      </c>
      <c r="J781" s="24">
        <v>1433833896</v>
      </c>
      <c r="K781" s="24" t="b">
        <v>0</v>
      </c>
      <c r="L781" s="24">
        <v>1</v>
      </c>
      <c r="M781" s="24" t="b">
        <v>0</v>
      </c>
      <c r="N781" s="24" t="s">
        <v>8269</v>
      </c>
      <c r="O781" s="24">
        <v>1</v>
      </c>
      <c r="P781" s="24">
        <v>25</v>
      </c>
      <c r="Q781" s="27" t="s">
        <v>8315</v>
      </c>
      <c r="R781" s="24" t="s">
        <v>8316</v>
      </c>
      <c r="S781" s="28">
        <v>42164.299722222218</v>
      </c>
      <c r="T781" s="28">
        <v>42190.957638888889</v>
      </c>
    </row>
    <row r="782" spans="1:20" ht="30">
      <c r="A782" s="24">
        <v>3808</v>
      </c>
      <c r="B782" s="25" t="s">
        <v>3805</v>
      </c>
      <c r="C782" s="25" t="s">
        <v>7918</v>
      </c>
      <c r="D782" s="26">
        <v>1000</v>
      </c>
      <c r="E782" s="26">
        <v>1000</v>
      </c>
      <c r="F782" s="24" t="s">
        <v>8218</v>
      </c>
      <c r="G782" s="24" t="s">
        <v>8224</v>
      </c>
      <c r="H782" s="24" t="s">
        <v>8246</v>
      </c>
      <c r="I782" s="24">
        <v>1429955619</v>
      </c>
      <c r="J782" s="24">
        <v>1424775219</v>
      </c>
      <c r="K782" s="24" t="b">
        <v>0</v>
      </c>
      <c r="L782" s="24">
        <v>24</v>
      </c>
      <c r="M782" s="24" t="b">
        <v>1</v>
      </c>
      <c r="N782" s="24" t="s">
        <v>8269</v>
      </c>
      <c r="O782" s="24">
        <v>100</v>
      </c>
      <c r="P782" s="24">
        <v>41.67</v>
      </c>
      <c r="Q782" s="27" t="s">
        <v>8315</v>
      </c>
      <c r="R782" s="24" t="s">
        <v>8316</v>
      </c>
      <c r="S782" s="28">
        <v>42059.453923611116</v>
      </c>
      <c r="T782" s="28">
        <v>42119.412256944444</v>
      </c>
    </row>
    <row r="783" spans="1:20" ht="45">
      <c r="A783" s="24">
        <v>3809</v>
      </c>
      <c r="B783" s="25" t="s">
        <v>3806</v>
      </c>
      <c r="C783" s="25" t="s">
        <v>7919</v>
      </c>
      <c r="D783" s="26">
        <v>2000</v>
      </c>
      <c r="E783" s="26">
        <v>2025</v>
      </c>
      <c r="F783" s="24" t="s">
        <v>8218</v>
      </c>
      <c r="G783" s="24" t="s">
        <v>8224</v>
      </c>
      <c r="H783" s="24" t="s">
        <v>8246</v>
      </c>
      <c r="I783" s="24">
        <v>1406761200</v>
      </c>
      <c r="J783" s="24">
        <v>1402403907</v>
      </c>
      <c r="K783" s="24" t="b">
        <v>0</v>
      </c>
      <c r="L783" s="24">
        <v>38</v>
      </c>
      <c r="M783" s="24" t="b">
        <v>1</v>
      </c>
      <c r="N783" s="24" t="s">
        <v>8269</v>
      </c>
      <c r="O783" s="24">
        <v>101</v>
      </c>
      <c r="P783" s="24">
        <v>53.29</v>
      </c>
      <c r="Q783" s="27" t="s">
        <v>8315</v>
      </c>
      <c r="R783" s="24" t="s">
        <v>8316</v>
      </c>
      <c r="S783" s="28">
        <v>41800.526701388888</v>
      </c>
      <c r="T783" s="28">
        <v>41850.958333333336</v>
      </c>
    </row>
    <row r="784" spans="1:20" ht="45">
      <c r="A784" s="24">
        <v>3810</v>
      </c>
      <c r="B784" s="25" t="s">
        <v>3807</v>
      </c>
      <c r="C784" s="25" t="s">
        <v>7920</v>
      </c>
      <c r="D784" s="26">
        <v>1500</v>
      </c>
      <c r="E784" s="26">
        <v>1826</v>
      </c>
      <c r="F784" s="24" t="s">
        <v>8218</v>
      </c>
      <c r="G784" s="24" t="s">
        <v>8223</v>
      </c>
      <c r="H784" s="24" t="s">
        <v>8245</v>
      </c>
      <c r="I784" s="24">
        <v>1426965758</v>
      </c>
      <c r="J784" s="24">
        <v>1424377358</v>
      </c>
      <c r="K784" s="24" t="b">
        <v>0</v>
      </c>
      <c r="L784" s="24">
        <v>26</v>
      </c>
      <c r="M784" s="24" t="b">
        <v>1</v>
      </c>
      <c r="N784" s="24" t="s">
        <v>8269</v>
      </c>
      <c r="O784" s="24">
        <v>122</v>
      </c>
      <c r="P784" s="24">
        <v>70.23</v>
      </c>
      <c r="Q784" s="27" t="s">
        <v>8315</v>
      </c>
      <c r="R784" s="24" t="s">
        <v>8316</v>
      </c>
      <c r="S784" s="28">
        <v>42054.849050925928</v>
      </c>
      <c r="T784" s="28">
        <v>42084.807384259257</v>
      </c>
    </row>
    <row r="785" spans="1:20" ht="30">
      <c r="A785" s="24">
        <v>3811</v>
      </c>
      <c r="B785" s="25" t="s">
        <v>3808</v>
      </c>
      <c r="C785" s="25" t="s">
        <v>7921</v>
      </c>
      <c r="D785" s="26">
        <v>250</v>
      </c>
      <c r="E785" s="26">
        <v>825</v>
      </c>
      <c r="F785" s="24" t="s">
        <v>8218</v>
      </c>
      <c r="G785" s="24" t="s">
        <v>8224</v>
      </c>
      <c r="H785" s="24" t="s">
        <v>8246</v>
      </c>
      <c r="I785" s="24">
        <v>1464692400</v>
      </c>
      <c r="J785" s="24">
        <v>1461769373</v>
      </c>
      <c r="K785" s="24" t="b">
        <v>0</v>
      </c>
      <c r="L785" s="24">
        <v>19</v>
      </c>
      <c r="M785" s="24" t="b">
        <v>1</v>
      </c>
      <c r="N785" s="24" t="s">
        <v>8269</v>
      </c>
      <c r="O785" s="24">
        <v>330</v>
      </c>
      <c r="P785" s="24">
        <v>43.42</v>
      </c>
      <c r="Q785" s="27" t="s">
        <v>8315</v>
      </c>
      <c r="R785" s="24" t="s">
        <v>8316</v>
      </c>
      <c r="S785" s="28">
        <v>42487.62700231481</v>
      </c>
      <c r="T785" s="28">
        <v>42521.458333333328</v>
      </c>
    </row>
    <row r="786" spans="1:20" ht="30">
      <c r="A786" s="24">
        <v>3812</v>
      </c>
      <c r="B786" s="25" t="s">
        <v>3809</v>
      </c>
      <c r="C786" s="25" t="s">
        <v>7922</v>
      </c>
      <c r="D786" s="26">
        <v>2000</v>
      </c>
      <c r="E786" s="26">
        <v>2191</v>
      </c>
      <c r="F786" s="24" t="s">
        <v>8218</v>
      </c>
      <c r="G786" s="24" t="s">
        <v>8228</v>
      </c>
      <c r="H786" s="24" t="s">
        <v>8250</v>
      </c>
      <c r="I786" s="24">
        <v>1433131140</v>
      </c>
      <c r="J786" s="24">
        <v>1429120908</v>
      </c>
      <c r="K786" s="24" t="b">
        <v>0</v>
      </c>
      <c r="L786" s="24">
        <v>11</v>
      </c>
      <c r="M786" s="24" t="b">
        <v>1</v>
      </c>
      <c r="N786" s="24" t="s">
        <v>8269</v>
      </c>
      <c r="O786" s="24">
        <v>110</v>
      </c>
      <c r="P786" s="24">
        <v>199.18</v>
      </c>
      <c r="Q786" s="27" t="s">
        <v>8315</v>
      </c>
      <c r="R786" s="24" t="s">
        <v>8316</v>
      </c>
      <c r="S786" s="28">
        <v>42109.751250000001</v>
      </c>
      <c r="T786" s="28">
        <v>42156.165972222225</v>
      </c>
    </row>
    <row r="787" spans="1:20" ht="45">
      <c r="A787" s="24">
        <v>3813</v>
      </c>
      <c r="B787" s="25" t="s">
        <v>3810</v>
      </c>
      <c r="C787" s="25" t="s">
        <v>7923</v>
      </c>
      <c r="D787" s="26">
        <v>2100</v>
      </c>
      <c r="E787" s="26">
        <v>2119.9899999999998</v>
      </c>
      <c r="F787" s="24" t="s">
        <v>8218</v>
      </c>
      <c r="G787" s="24" t="s">
        <v>8223</v>
      </c>
      <c r="H787" s="24" t="s">
        <v>8245</v>
      </c>
      <c r="I787" s="24">
        <v>1465940580</v>
      </c>
      <c r="J787" s="24">
        <v>1462603021</v>
      </c>
      <c r="K787" s="24" t="b">
        <v>0</v>
      </c>
      <c r="L787" s="24">
        <v>27</v>
      </c>
      <c r="M787" s="24" t="b">
        <v>1</v>
      </c>
      <c r="N787" s="24" t="s">
        <v>8269</v>
      </c>
      <c r="O787" s="24">
        <v>101</v>
      </c>
      <c r="P787" s="24">
        <v>78.52</v>
      </c>
      <c r="Q787" s="27" t="s">
        <v>8315</v>
      </c>
      <c r="R787" s="24" t="s">
        <v>8316</v>
      </c>
      <c r="S787" s="28">
        <v>42497.275706018518</v>
      </c>
      <c r="T787" s="28">
        <v>42535.904861111107</v>
      </c>
    </row>
    <row r="788" spans="1:20" ht="30">
      <c r="A788" s="24">
        <v>3814</v>
      </c>
      <c r="B788" s="25" t="s">
        <v>3811</v>
      </c>
      <c r="C788" s="25" t="s">
        <v>7924</v>
      </c>
      <c r="D788" s="26">
        <v>1500</v>
      </c>
      <c r="E788" s="26">
        <v>2102</v>
      </c>
      <c r="F788" s="24" t="s">
        <v>8218</v>
      </c>
      <c r="G788" s="24" t="s">
        <v>8223</v>
      </c>
      <c r="H788" s="24" t="s">
        <v>8245</v>
      </c>
      <c r="I788" s="24">
        <v>1427860740</v>
      </c>
      <c r="J788" s="24">
        <v>1424727712</v>
      </c>
      <c r="K788" s="24" t="b">
        <v>0</v>
      </c>
      <c r="L788" s="24">
        <v>34</v>
      </c>
      <c r="M788" s="24" t="b">
        <v>1</v>
      </c>
      <c r="N788" s="24" t="s">
        <v>8269</v>
      </c>
      <c r="O788" s="24">
        <v>140</v>
      </c>
      <c r="P788" s="24">
        <v>61.82</v>
      </c>
      <c r="Q788" s="27" t="s">
        <v>8315</v>
      </c>
      <c r="R788" s="24" t="s">
        <v>8316</v>
      </c>
      <c r="S788" s="28">
        <v>42058.904074074075</v>
      </c>
      <c r="T788" s="28">
        <v>42095.165972222225</v>
      </c>
    </row>
    <row r="789" spans="1:20" ht="30">
      <c r="A789" s="24">
        <v>3815</v>
      </c>
      <c r="B789" s="25" t="s">
        <v>3812</v>
      </c>
      <c r="C789" s="25" t="s">
        <v>7925</v>
      </c>
      <c r="D789" s="26">
        <v>1000</v>
      </c>
      <c r="E789" s="26">
        <v>1000.01</v>
      </c>
      <c r="F789" s="24" t="s">
        <v>8218</v>
      </c>
      <c r="G789" s="24" t="s">
        <v>8224</v>
      </c>
      <c r="H789" s="24" t="s">
        <v>8246</v>
      </c>
      <c r="I789" s="24">
        <v>1440111600</v>
      </c>
      <c r="J789" s="24">
        <v>1437545657</v>
      </c>
      <c r="K789" s="24" t="b">
        <v>0</v>
      </c>
      <c r="L789" s="24">
        <v>20</v>
      </c>
      <c r="M789" s="24" t="b">
        <v>1</v>
      </c>
      <c r="N789" s="24" t="s">
        <v>8269</v>
      </c>
      <c r="O789" s="24">
        <v>100</v>
      </c>
      <c r="P789" s="24">
        <v>50</v>
      </c>
      <c r="Q789" s="27" t="s">
        <v>8315</v>
      </c>
      <c r="R789" s="24" t="s">
        <v>8316</v>
      </c>
      <c r="S789" s="28">
        <v>42207.259918981479</v>
      </c>
      <c r="T789" s="28">
        <v>42236.958333333328</v>
      </c>
    </row>
    <row r="790" spans="1:20" ht="45">
      <c r="A790" s="24">
        <v>3816</v>
      </c>
      <c r="B790" s="25" t="s">
        <v>3813</v>
      </c>
      <c r="C790" s="25" t="s">
        <v>7926</v>
      </c>
      <c r="D790" s="26">
        <v>1500</v>
      </c>
      <c r="E790" s="26">
        <v>1788.57</v>
      </c>
      <c r="F790" s="24" t="s">
        <v>8218</v>
      </c>
      <c r="G790" s="24" t="s">
        <v>8223</v>
      </c>
      <c r="H790" s="24" t="s">
        <v>8245</v>
      </c>
      <c r="I790" s="24">
        <v>1405614823</v>
      </c>
      <c r="J790" s="24">
        <v>1403022823</v>
      </c>
      <c r="K790" s="24" t="b">
        <v>0</v>
      </c>
      <c r="L790" s="24">
        <v>37</v>
      </c>
      <c r="M790" s="24" t="b">
        <v>1</v>
      </c>
      <c r="N790" s="24" t="s">
        <v>8269</v>
      </c>
      <c r="O790" s="24">
        <v>119</v>
      </c>
      <c r="P790" s="24">
        <v>48.34</v>
      </c>
      <c r="Q790" s="27" t="s">
        <v>8315</v>
      </c>
      <c r="R790" s="24" t="s">
        <v>8316</v>
      </c>
      <c r="S790" s="28">
        <v>41807.690081018518</v>
      </c>
      <c r="T790" s="28">
        <v>41837.690081018518</v>
      </c>
    </row>
    <row r="791" spans="1:20" ht="45">
      <c r="A791" s="24">
        <v>3817</v>
      </c>
      <c r="B791" s="25" t="s">
        <v>3814</v>
      </c>
      <c r="C791" s="25" t="s">
        <v>7927</v>
      </c>
      <c r="D791" s="26">
        <v>2000</v>
      </c>
      <c r="E791" s="26">
        <v>2145</v>
      </c>
      <c r="F791" s="24" t="s">
        <v>8218</v>
      </c>
      <c r="G791" s="24" t="s">
        <v>8223</v>
      </c>
      <c r="H791" s="24" t="s">
        <v>8245</v>
      </c>
      <c r="I791" s="24">
        <v>1445659140</v>
      </c>
      <c r="J791" s="24">
        <v>1444236216</v>
      </c>
      <c r="K791" s="24" t="b">
        <v>0</v>
      </c>
      <c r="L791" s="24">
        <v>20</v>
      </c>
      <c r="M791" s="24" t="b">
        <v>1</v>
      </c>
      <c r="N791" s="24" t="s">
        <v>8269</v>
      </c>
      <c r="O791" s="24">
        <v>107</v>
      </c>
      <c r="P791" s="24">
        <v>107.25</v>
      </c>
      <c r="Q791" s="27" t="s">
        <v>8315</v>
      </c>
      <c r="R791" s="24" t="s">
        <v>8316</v>
      </c>
      <c r="S791" s="28">
        <v>42284.69694444444</v>
      </c>
      <c r="T791" s="28">
        <v>42301.165972222225</v>
      </c>
    </row>
    <row r="792" spans="1:20" ht="30">
      <c r="A792" s="24">
        <v>3818</v>
      </c>
      <c r="B792" s="25" t="s">
        <v>3815</v>
      </c>
      <c r="C792" s="25" t="s">
        <v>7928</v>
      </c>
      <c r="D792" s="26">
        <v>250</v>
      </c>
      <c r="E792" s="26">
        <v>570</v>
      </c>
      <c r="F792" s="24" t="s">
        <v>8218</v>
      </c>
      <c r="G792" s="24" t="s">
        <v>8223</v>
      </c>
      <c r="H792" s="24" t="s">
        <v>8245</v>
      </c>
      <c r="I792" s="24">
        <v>1426187582</v>
      </c>
      <c r="J792" s="24">
        <v>1423599182</v>
      </c>
      <c r="K792" s="24" t="b">
        <v>0</v>
      </c>
      <c r="L792" s="24">
        <v>10</v>
      </c>
      <c r="M792" s="24" t="b">
        <v>1</v>
      </c>
      <c r="N792" s="24" t="s">
        <v>8269</v>
      </c>
      <c r="O792" s="24">
        <v>228</v>
      </c>
      <c r="P792" s="24">
        <v>57</v>
      </c>
      <c r="Q792" s="27" t="s">
        <v>8315</v>
      </c>
      <c r="R792" s="24" t="s">
        <v>8316</v>
      </c>
      <c r="S792" s="28">
        <v>42045.84238425926</v>
      </c>
      <c r="T792" s="28">
        <v>42075.800717592589</v>
      </c>
    </row>
    <row r="793" spans="1:20" ht="30">
      <c r="A793" s="24">
        <v>3819</v>
      </c>
      <c r="B793" s="25" t="s">
        <v>3816</v>
      </c>
      <c r="C793" s="25" t="s">
        <v>7817</v>
      </c>
      <c r="D793" s="26">
        <v>1000</v>
      </c>
      <c r="E793" s="26">
        <v>1064</v>
      </c>
      <c r="F793" s="24" t="s">
        <v>8218</v>
      </c>
      <c r="G793" s="24" t="s">
        <v>8223</v>
      </c>
      <c r="H793" s="24" t="s">
        <v>8245</v>
      </c>
      <c r="I793" s="24">
        <v>1437166920</v>
      </c>
      <c r="J793" s="24">
        <v>1435554104</v>
      </c>
      <c r="K793" s="24" t="b">
        <v>0</v>
      </c>
      <c r="L793" s="24">
        <v>26</v>
      </c>
      <c r="M793" s="24" t="b">
        <v>1</v>
      </c>
      <c r="N793" s="24" t="s">
        <v>8269</v>
      </c>
      <c r="O793" s="24">
        <v>106</v>
      </c>
      <c r="P793" s="24">
        <v>40.92</v>
      </c>
      <c r="Q793" s="27" t="s">
        <v>8315</v>
      </c>
      <c r="R793" s="24" t="s">
        <v>8316</v>
      </c>
      <c r="S793" s="28">
        <v>42184.209537037037</v>
      </c>
      <c r="T793" s="28">
        <v>42202.876388888893</v>
      </c>
    </row>
    <row r="794" spans="1:20" ht="30">
      <c r="A794" s="24">
        <v>3820</v>
      </c>
      <c r="B794" s="25" t="s">
        <v>3817</v>
      </c>
      <c r="C794" s="25" t="s">
        <v>7929</v>
      </c>
      <c r="D794" s="26">
        <v>300</v>
      </c>
      <c r="E794" s="26">
        <v>430</v>
      </c>
      <c r="F794" s="24" t="s">
        <v>8218</v>
      </c>
      <c r="G794" s="24" t="s">
        <v>8224</v>
      </c>
      <c r="H794" s="24" t="s">
        <v>8246</v>
      </c>
      <c r="I794" s="24">
        <v>1436110717</v>
      </c>
      <c r="J794" s="24">
        <v>1433518717</v>
      </c>
      <c r="K794" s="24" t="b">
        <v>0</v>
      </c>
      <c r="L794" s="24">
        <v>20</v>
      </c>
      <c r="M794" s="24" t="b">
        <v>1</v>
      </c>
      <c r="N794" s="24" t="s">
        <v>8269</v>
      </c>
      <c r="O794" s="24">
        <v>143</v>
      </c>
      <c r="P794" s="24">
        <v>21.5</v>
      </c>
      <c r="Q794" s="27" t="s">
        <v>8315</v>
      </c>
      <c r="R794" s="24" t="s">
        <v>8316</v>
      </c>
      <c r="S794" s="28">
        <v>42160.651817129634</v>
      </c>
      <c r="T794" s="28">
        <v>42190.651817129634</v>
      </c>
    </row>
    <row r="795" spans="1:20" ht="45">
      <c r="A795" s="24">
        <v>3821</v>
      </c>
      <c r="B795" s="25" t="s">
        <v>3818</v>
      </c>
      <c r="C795" s="25" t="s">
        <v>7930</v>
      </c>
      <c r="D795" s="26">
        <v>3500</v>
      </c>
      <c r="E795" s="26">
        <v>3659</v>
      </c>
      <c r="F795" s="24" t="s">
        <v>8218</v>
      </c>
      <c r="G795" s="24" t="s">
        <v>8223</v>
      </c>
      <c r="H795" s="24" t="s">
        <v>8245</v>
      </c>
      <c r="I795" s="24">
        <v>1451881207</v>
      </c>
      <c r="J795" s="24">
        <v>1449116407</v>
      </c>
      <c r="K795" s="24" t="b">
        <v>0</v>
      </c>
      <c r="L795" s="24">
        <v>46</v>
      </c>
      <c r="M795" s="24" t="b">
        <v>1</v>
      </c>
      <c r="N795" s="24" t="s">
        <v>8269</v>
      </c>
      <c r="O795" s="24">
        <v>105</v>
      </c>
      <c r="P795" s="24">
        <v>79.540000000000006</v>
      </c>
      <c r="Q795" s="27" t="s">
        <v>8315</v>
      </c>
      <c r="R795" s="24" t="s">
        <v>8316</v>
      </c>
      <c r="S795" s="28">
        <v>42341.180636574078</v>
      </c>
      <c r="T795" s="28">
        <v>42373.180636574078</v>
      </c>
    </row>
    <row r="796" spans="1:20" ht="45">
      <c r="A796" s="24">
        <v>3822</v>
      </c>
      <c r="B796" s="25" t="s">
        <v>3819</v>
      </c>
      <c r="C796" s="25" t="s">
        <v>7931</v>
      </c>
      <c r="D796" s="26">
        <v>5000</v>
      </c>
      <c r="E796" s="26">
        <v>5501</v>
      </c>
      <c r="F796" s="24" t="s">
        <v>8218</v>
      </c>
      <c r="G796" s="24" t="s">
        <v>8235</v>
      </c>
      <c r="H796" s="24" t="s">
        <v>8248</v>
      </c>
      <c r="I796" s="24">
        <v>1453244340</v>
      </c>
      <c r="J796" s="24">
        <v>1448136417</v>
      </c>
      <c r="K796" s="24" t="b">
        <v>0</v>
      </c>
      <c r="L796" s="24">
        <v>76</v>
      </c>
      <c r="M796" s="24" t="b">
        <v>1</v>
      </c>
      <c r="N796" s="24" t="s">
        <v>8269</v>
      </c>
      <c r="O796" s="24">
        <v>110</v>
      </c>
      <c r="P796" s="24">
        <v>72.38</v>
      </c>
      <c r="Q796" s="27" t="s">
        <v>8315</v>
      </c>
      <c r="R796" s="24" t="s">
        <v>8316</v>
      </c>
      <c r="S796" s="28">
        <v>42329.838159722218</v>
      </c>
      <c r="T796" s="28">
        <v>42388.957638888889</v>
      </c>
    </row>
    <row r="797" spans="1:20" ht="30">
      <c r="A797" s="24">
        <v>3823</v>
      </c>
      <c r="B797" s="25" t="s">
        <v>3820</v>
      </c>
      <c r="C797" s="25" t="s">
        <v>7932</v>
      </c>
      <c r="D797" s="26">
        <v>2500</v>
      </c>
      <c r="E797" s="26">
        <v>2650</v>
      </c>
      <c r="F797" s="24" t="s">
        <v>8218</v>
      </c>
      <c r="G797" s="24" t="s">
        <v>8223</v>
      </c>
      <c r="H797" s="24" t="s">
        <v>8245</v>
      </c>
      <c r="I797" s="24">
        <v>1437364740</v>
      </c>
      <c r="J797" s="24">
        <v>1434405044</v>
      </c>
      <c r="K797" s="24" t="b">
        <v>0</v>
      </c>
      <c r="L797" s="24">
        <v>41</v>
      </c>
      <c r="M797" s="24" t="b">
        <v>1</v>
      </c>
      <c r="N797" s="24" t="s">
        <v>8269</v>
      </c>
      <c r="O797" s="24">
        <v>106</v>
      </c>
      <c r="P797" s="24">
        <v>64.63</v>
      </c>
      <c r="Q797" s="27" t="s">
        <v>8315</v>
      </c>
      <c r="R797" s="24" t="s">
        <v>8316</v>
      </c>
      <c r="S797" s="28">
        <v>42170.910231481481</v>
      </c>
      <c r="T797" s="28">
        <v>42205.165972222225</v>
      </c>
    </row>
    <row r="798" spans="1:20" ht="45">
      <c r="A798" s="24">
        <v>3824</v>
      </c>
      <c r="B798" s="25" t="s">
        <v>3821</v>
      </c>
      <c r="C798" s="25" t="s">
        <v>7933</v>
      </c>
      <c r="D798" s="26">
        <v>250</v>
      </c>
      <c r="E798" s="26">
        <v>270</v>
      </c>
      <c r="F798" s="24" t="s">
        <v>8218</v>
      </c>
      <c r="G798" s="24" t="s">
        <v>8224</v>
      </c>
      <c r="H798" s="24" t="s">
        <v>8246</v>
      </c>
      <c r="I798" s="24">
        <v>1470058860</v>
      </c>
      <c r="J798" s="24">
        <v>1469026903</v>
      </c>
      <c r="K798" s="24" t="b">
        <v>0</v>
      </c>
      <c r="L798" s="24">
        <v>7</v>
      </c>
      <c r="M798" s="24" t="b">
        <v>1</v>
      </c>
      <c r="N798" s="24" t="s">
        <v>8269</v>
      </c>
      <c r="O798" s="24">
        <v>108</v>
      </c>
      <c r="P798" s="24">
        <v>38.57</v>
      </c>
      <c r="Q798" s="27" t="s">
        <v>8315</v>
      </c>
      <c r="R798" s="24" t="s">
        <v>8316</v>
      </c>
      <c r="S798" s="28">
        <v>42571.626192129625</v>
      </c>
      <c r="T798" s="28">
        <v>42583.570138888885</v>
      </c>
    </row>
    <row r="799" spans="1:20" ht="45">
      <c r="A799" s="24">
        <v>3825</v>
      </c>
      <c r="B799" s="25" t="s">
        <v>3822</v>
      </c>
      <c r="C799" s="25" t="s">
        <v>7934</v>
      </c>
      <c r="D799" s="26">
        <v>5000</v>
      </c>
      <c r="E799" s="26">
        <v>5271</v>
      </c>
      <c r="F799" s="24" t="s">
        <v>8218</v>
      </c>
      <c r="G799" s="24" t="s">
        <v>8223</v>
      </c>
      <c r="H799" s="24" t="s">
        <v>8245</v>
      </c>
      <c r="I799" s="24">
        <v>1434505214</v>
      </c>
      <c r="J799" s="24">
        <v>1432690814</v>
      </c>
      <c r="K799" s="24" t="b">
        <v>0</v>
      </c>
      <c r="L799" s="24">
        <v>49</v>
      </c>
      <c r="M799" s="24" t="b">
        <v>1</v>
      </c>
      <c r="N799" s="24" t="s">
        <v>8269</v>
      </c>
      <c r="O799" s="24">
        <v>105</v>
      </c>
      <c r="P799" s="24">
        <v>107.57</v>
      </c>
      <c r="Q799" s="27" t="s">
        <v>8315</v>
      </c>
      <c r="R799" s="24" t="s">
        <v>8316</v>
      </c>
      <c r="S799" s="28">
        <v>42151.069606481484</v>
      </c>
      <c r="T799" s="28">
        <v>42172.069606481484</v>
      </c>
    </row>
    <row r="800" spans="1:20" ht="30">
      <c r="A800" s="24">
        <v>3826</v>
      </c>
      <c r="B800" s="25" t="s">
        <v>3823</v>
      </c>
      <c r="C800" s="25" t="s">
        <v>7935</v>
      </c>
      <c r="D800" s="26">
        <v>600</v>
      </c>
      <c r="E800" s="26">
        <v>715</v>
      </c>
      <c r="F800" s="24" t="s">
        <v>8218</v>
      </c>
      <c r="G800" s="24" t="s">
        <v>8224</v>
      </c>
      <c r="H800" s="24" t="s">
        <v>8246</v>
      </c>
      <c r="I800" s="24">
        <v>1430993394</v>
      </c>
      <c r="J800" s="24">
        <v>1428401394</v>
      </c>
      <c r="K800" s="24" t="b">
        <v>0</v>
      </c>
      <c r="L800" s="24">
        <v>26</v>
      </c>
      <c r="M800" s="24" t="b">
        <v>1</v>
      </c>
      <c r="N800" s="24" t="s">
        <v>8269</v>
      </c>
      <c r="O800" s="24">
        <v>119</v>
      </c>
      <c r="P800" s="24">
        <v>27.5</v>
      </c>
      <c r="Q800" s="27" t="s">
        <v>8315</v>
      </c>
      <c r="R800" s="24" t="s">
        <v>8316</v>
      </c>
      <c r="S800" s="28">
        <v>42101.423541666663</v>
      </c>
      <c r="T800" s="28">
        <v>42131.423541666663</v>
      </c>
    </row>
    <row r="801" spans="1:20" ht="45">
      <c r="A801" s="24">
        <v>3827</v>
      </c>
      <c r="B801" s="25" t="s">
        <v>3824</v>
      </c>
      <c r="C801" s="25" t="s">
        <v>7936</v>
      </c>
      <c r="D801" s="26">
        <v>3000</v>
      </c>
      <c r="E801" s="26">
        <v>4580</v>
      </c>
      <c r="F801" s="24" t="s">
        <v>8218</v>
      </c>
      <c r="G801" s="24" t="s">
        <v>8224</v>
      </c>
      <c r="H801" s="24" t="s">
        <v>8246</v>
      </c>
      <c r="I801" s="24">
        <v>1427414400</v>
      </c>
      <c r="J801" s="24">
        <v>1422656201</v>
      </c>
      <c r="K801" s="24" t="b">
        <v>0</v>
      </c>
      <c r="L801" s="24">
        <v>65</v>
      </c>
      <c r="M801" s="24" t="b">
        <v>1</v>
      </c>
      <c r="N801" s="24" t="s">
        <v>8269</v>
      </c>
      <c r="O801" s="24">
        <v>153</v>
      </c>
      <c r="P801" s="24">
        <v>70.459999999999994</v>
      </c>
      <c r="Q801" s="27" t="s">
        <v>8315</v>
      </c>
      <c r="R801" s="24" t="s">
        <v>8316</v>
      </c>
      <c r="S801" s="28">
        <v>42034.928252314814</v>
      </c>
      <c r="T801" s="28">
        <v>42090</v>
      </c>
    </row>
    <row r="802" spans="1:20" ht="45">
      <c r="A802" s="24">
        <v>3828</v>
      </c>
      <c r="B802" s="25" t="s">
        <v>3825</v>
      </c>
      <c r="C802" s="25" t="s">
        <v>7937</v>
      </c>
      <c r="D802" s="26">
        <v>5000</v>
      </c>
      <c r="E802" s="26">
        <v>5000</v>
      </c>
      <c r="F802" s="24" t="s">
        <v>8218</v>
      </c>
      <c r="G802" s="24" t="s">
        <v>8223</v>
      </c>
      <c r="H802" s="24" t="s">
        <v>8245</v>
      </c>
      <c r="I802" s="24">
        <v>1420033187</v>
      </c>
      <c r="J802" s="24">
        <v>1414845587</v>
      </c>
      <c r="K802" s="24" t="b">
        <v>0</v>
      </c>
      <c r="L802" s="24">
        <v>28</v>
      </c>
      <c r="M802" s="24" t="b">
        <v>1</v>
      </c>
      <c r="N802" s="24" t="s">
        <v>8269</v>
      </c>
      <c r="O802" s="24">
        <v>100</v>
      </c>
      <c r="P802" s="24">
        <v>178.57</v>
      </c>
      <c r="Q802" s="27" t="s">
        <v>8315</v>
      </c>
      <c r="R802" s="24" t="s">
        <v>8316</v>
      </c>
      <c r="S802" s="28">
        <v>41944.527627314819</v>
      </c>
      <c r="T802" s="28">
        <v>42004.569293981483</v>
      </c>
    </row>
    <row r="803" spans="1:20" ht="30">
      <c r="A803" s="24">
        <v>3829</v>
      </c>
      <c r="B803" s="25" t="s">
        <v>3826</v>
      </c>
      <c r="C803" s="25" t="s">
        <v>7938</v>
      </c>
      <c r="D803" s="26">
        <v>500</v>
      </c>
      <c r="E803" s="26">
        <v>501</v>
      </c>
      <c r="F803" s="24" t="s">
        <v>8218</v>
      </c>
      <c r="G803" s="24" t="s">
        <v>8223</v>
      </c>
      <c r="H803" s="24" t="s">
        <v>8245</v>
      </c>
      <c r="I803" s="24">
        <v>1472676371</v>
      </c>
      <c r="J803" s="24">
        <v>1470948371</v>
      </c>
      <c r="K803" s="24" t="b">
        <v>0</v>
      </c>
      <c r="L803" s="24">
        <v>8</v>
      </c>
      <c r="M803" s="24" t="b">
        <v>1</v>
      </c>
      <c r="N803" s="24" t="s">
        <v>8269</v>
      </c>
      <c r="O803" s="24">
        <v>100</v>
      </c>
      <c r="P803" s="24">
        <v>62.63</v>
      </c>
      <c r="Q803" s="27" t="s">
        <v>8315</v>
      </c>
      <c r="R803" s="24" t="s">
        <v>8316</v>
      </c>
      <c r="S803" s="28">
        <v>42593.865405092598</v>
      </c>
      <c r="T803" s="28">
        <v>42613.865405092598</v>
      </c>
    </row>
    <row r="804" spans="1:20" ht="30">
      <c r="A804" s="24">
        <v>3830</v>
      </c>
      <c r="B804" s="25" t="s">
        <v>3827</v>
      </c>
      <c r="C804" s="25" t="s">
        <v>7939</v>
      </c>
      <c r="D804" s="26">
        <v>100</v>
      </c>
      <c r="E804" s="26">
        <v>225</v>
      </c>
      <c r="F804" s="24" t="s">
        <v>8218</v>
      </c>
      <c r="G804" s="24" t="s">
        <v>8223</v>
      </c>
      <c r="H804" s="24" t="s">
        <v>8245</v>
      </c>
      <c r="I804" s="24">
        <v>1464371211</v>
      </c>
      <c r="J804" s="24">
        <v>1463161611</v>
      </c>
      <c r="K804" s="24" t="b">
        <v>0</v>
      </c>
      <c r="L804" s="24">
        <v>3</v>
      </c>
      <c r="M804" s="24" t="b">
        <v>1</v>
      </c>
      <c r="N804" s="24" t="s">
        <v>8269</v>
      </c>
      <c r="O804" s="24">
        <v>225</v>
      </c>
      <c r="P804" s="24">
        <v>75</v>
      </c>
      <c r="Q804" s="27" t="s">
        <v>8315</v>
      </c>
      <c r="R804" s="24" t="s">
        <v>8316</v>
      </c>
      <c r="S804" s="28">
        <v>42503.740868055553</v>
      </c>
      <c r="T804" s="28">
        <v>42517.740868055553</v>
      </c>
    </row>
    <row r="805" spans="1:20" ht="45">
      <c r="A805" s="24">
        <v>3831</v>
      </c>
      <c r="B805" s="25" t="s">
        <v>3828</v>
      </c>
      <c r="C805" s="25" t="s">
        <v>7940</v>
      </c>
      <c r="D805" s="26">
        <v>500</v>
      </c>
      <c r="E805" s="26">
        <v>530.11</v>
      </c>
      <c r="F805" s="24" t="s">
        <v>8218</v>
      </c>
      <c r="G805" s="24" t="s">
        <v>8223</v>
      </c>
      <c r="H805" s="24" t="s">
        <v>8245</v>
      </c>
      <c r="I805" s="24">
        <v>1415222545</v>
      </c>
      <c r="J805" s="24">
        <v>1413404545</v>
      </c>
      <c r="K805" s="24" t="b">
        <v>0</v>
      </c>
      <c r="L805" s="24">
        <v>9</v>
      </c>
      <c r="M805" s="24" t="b">
        <v>1</v>
      </c>
      <c r="N805" s="24" t="s">
        <v>8269</v>
      </c>
      <c r="O805" s="24">
        <v>106</v>
      </c>
      <c r="P805" s="24">
        <v>58.9</v>
      </c>
      <c r="Q805" s="27" t="s">
        <v>8315</v>
      </c>
      <c r="R805" s="24" t="s">
        <v>8316</v>
      </c>
      <c r="S805" s="28">
        <v>41927.848900462966</v>
      </c>
      <c r="T805" s="28">
        <v>41948.890567129631</v>
      </c>
    </row>
    <row r="806" spans="1:20" ht="45">
      <c r="A806" s="24">
        <v>3832</v>
      </c>
      <c r="B806" s="25" t="s">
        <v>3829</v>
      </c>
      <c r="C806" s="25" t="s">
        <v>7941</v>
      </c>
      <c r="D806" s="26">
        <v>1200</v>
      </c>
      <c r="E806" s="26">
        <v>1256</v>
      </c>
      <c r="F806" s="24" t="s">
        <v>8218</v>
      </c>
      <c r="G806" s="24" t="s">
        <v>8223</v>
      </c>
      <c r="H806" s="24" t="s">
        <v>8245</v>
      </c>
      <c r="I806" s="24">
        <v>1455936335</v>
      </c>
      <c r="J806" s="24">
        <v>1452048335</v>
      </c>
      <c r="K806" s="24" t="b">
        <v>0</v>
      </c>
      <c r="L806" s="24">
        <v>9</v>
      </c>
      <c r="M806" s="24" t="b">
        <v>1</v>
      </c>
      <c r="N806" s="24" t="s">
        <v>8269</v>
      </c>
      <c r="O806" s="24">
        <v>105</v>
      </c>
      <c r="P806" s="24">
        <v>139.56</v>
      </c>
      <c r="Q806" s="27" t="s">
        <v>8315</v>
      </c>
      <c r="R806" s="24" t="s">
        <v>8316</v>
      </c>
      <c r="S806" s="28">
        <v>42375.114988425921</v>
      </c>
      <c r="T806" s="28">
        <v>42420.114988425921</v>
      </c>
    </row>
    <row r="807" spans="1:20" ht="45">
      <c r="A807" s="24">
        <v>3833</v>
      </c>
      <c r="B807" s="25" t="s">
        <v>3830</v>
      </c>
      <c r="C807" s="25" t="s">
        <v>7942</v>
      </c>
      <c r="D807" s="26">
        <v>1200</v>
      </c>
      <c r="E807" s="26">
        <v>1400</v>
      </c>
      <c r="F807" s="24" t="s">
        <v>8218</v>
      </c>
      <c r="G807" s="24" t="s">
        <v>8228</v>
      </c>
      <c r="H807" s="24" t="s">
        <v>8250</v>
      </c>
      <c r="I807" s="24">
        <v>1417460940</v>
      </c>
      <c r="J807" s="24">
        <v>1416516972</v>
      </c>
      <c r="K807" s="24" t="b">
        <v>0</v>
      </c>
      <c r="L807" s="24">
        <v>20</v>
      </c>
      <c r="M807" s="24" t="b">
        <v>1</v>
      </c>
      <c r="N807" s="24" t="s">
        <v>8269</v>
      </c>
      <c r="O807" s="24">
        <v>117</v>
      </c>
      <c r="P807" s="24">
        <v>70</v>
      </c>
      <c r="Q807" s="27" t="s">
        <v>8315</v>
      </c>
      <c r="R807" s="24" t="s">
        <v>8316</v>
      </c>
      <c r="S807" s="28">
        <v>41963.872361111105</v>
      </c>
      <c r="T807" s="28">
        <v>41974.797916666663</v>
      </c>
    </row>
    <row r="808" spans="1:20" ht="45">
      <c r="A808" s="24">
        <v>3834</v>
      </c>
      <c r="B808" s="25" t="s">
        <v>3831</v>
      </c>
      <c r="C808" s="25" t="s">
        <v>7943</v>
      </c>
      <c r="D808" s="26">
        <v>3000</v>
      </c>
      <c r="E808" s="26">
        <v>3271</v>
      </c>
      <c r="F808" s="24" t="s">
        <v>8218</v>
      </c>
      <c r="G808" s="24" t="s">
        <v>8224</v>
      </c>
      <c r="H808" s="24" t="s">
        <v>8246</v>
      </c>
      <c r="I808" s="24">
        <v>1434624067</v>
      </c>
      <c r="J808" s="24">
        <v>1432032067</v>
      </c>
      <c r="K808" s="24" t="b">
        <v>0</v>
      </c>
      <c r="L808" s="24">
        <v>57</v>
      </c>
      <c r="M808" s="24" t="b">
        <v>1</v>
      </c>
      <c r="N808" s="24" t="s">
        <v>8269</v>
      </c>
      <c r="O808" s="24">
        <v>109</v>
      </c>
      <c r="P808" s="24">
        <v>57.39</v>
      </c>
      <c r="Q808" s="27" t="s">
        <v>8315</v>
      </c>
      <c r="R808" s="24" t="s">
        <v>8316</v>
      </c>
      <c r="S808" s="28">
        <v>42143.445219907408</v>
      </c>
      <c r="T808" s="28">
        <v>42173.445219907408</v>
      </c>
    </row>
    <row r="809" spans="1:20" ht="30">
      <c r="A809" s="24">
        <v>3835</v>
      </c>
      <c r="B809" s="25" t="s">
        <v>3832</v>
      </c>
      <c r="C809" s="25" t="s">
        <v>7944</v>
      </c>
      <c r="D809" s="26">
        <v>200</v>
      </c>
      <c r="E809" s="26">
        <v>320</v>
      </c>
      <c r="F809" s="24" t="s">
        <v>8218</v>
      </c>
      <c r="G809" s="24" t="s">
        <v>8224</v>
      </c>
      <c r="H809" s="24" t="s">
        <v>8246</v>
      </c>
      <c r="I809" s="24">
        <v>1461278208</v>
      </c>
      <c r="J809" s="24">
        <v>1459463808</v>
      </c>
      <c r="K809" s="24" t="b">
        <v>0</v>
      </c>
      <c r="L809" s="24">
        <v>8</v>
      </c>
      <c r="M809" s="24" t="b">
        <v>1</v>
      </c>
      <c r="N809" s="24" t="s">
        <v>8269</v>
      </c>
      <c r="O809" s="24">
        <v>160</v>
      </c>
      <c r="P809" s="24">
        <v>40</v>
      </c>
      <c r="Q809" s="27" t="s">
        <v>8315</v>
      </c>
      <c r="R809" s="24" t="s">
        <v>8316</v>
      </c>
      <c r="S809" s="28">
        <v>42460.94222222222</v>
      </c>
      <c r="T809" s="28">
        <v>42481.94222222222</v>
      </c>
    </row>
    <row r="810" spans="1:20" ht="30">
      <c r="A810" s="24">
        <v>3836</v>
      </c>
      <c r="B810" s="25" t="s">
        <v>3833</v>
      </c>
      <c r="C810" s="25" t="s">
        <v>7945</v>
      </c>
      <c r="D810" s="26">
        <v>800</v>
      </c>
      <c r="E810" s="26">
        <v>900</v>
      </c>
      <c r="F810" s="24" t="s">
        <v>8218</v>
      </c>
      <c r="G810" s="24" t="s">
        <v>8223</v>
      </c>
      <c r="H810" s="24" t="s">
        <v>8245</v>
      </c>
      <c r="I810" s="24">
        <v>1470197340</v>
      </c>
      <c r="J810" s="24">
        <v>1467497652</v>
      </c>
      <c r="K810" s="24" t="b">
        <v>0</v>
      </c>
      <c r="L810" s="24">
        <v>14</v>
      </c>
      <c r="M810" s="24" t="b">
        <v>1</v>
      </c>
      <c r="N810" s="24" t="s">
        <v>8269</v>
      </c>
      <c r="O810" s="24">
        <v>113</v>
      </c>
      <c r="P810" s="24">
        <v>64.290000000000006</v>
      </c>
      <c r="Q810" s="27" t="s">
        <v>8315</v>
      </c>
      <c r="R810" s="24" t="s">
        <v>8316</v>
      </c>
      <c r="S810" s="28">
        <v>42553.926527777774</v>
      </c>
      <c r="T810" s="28">
        <v>42585.172916666663</v>
      </c>
    </row>
    <row r="811" spans="1:20" ht="30">
      <c r="A811" s="24">
        <v>3837</v>
      </c>
      <c r="B811" s="25" t="s">
        <v>3834</v>
      </c>
      <c r="C811" s="25" t="s">
        <v>7946</v>
      </c>
      <c r="D811" s="26">
        <v>2000</v>
      </c>
      <c r="E811" s="26">
        <v>2042</v>
      </c>
      <c r="F811" s="24" t="s">
        <v>8218</v>
      </c>
      <c r="G811" s="24" t="s">
        <v>8224</v>
      </c>
      <c r="H811" s="24" t="s">
        <v>8246</v>
      </c>
      <c r="I811" s="24">
        <v>1435947758</v>
      </c>
      <c r="J811" s="24">
        <v>1432837358</v>
      </c>
      <c r="K811" s="24" t="b">
        <v>0</v>
      </c>
      <c r="L811" s="24">
        <v>17</v>
      </c>
      <c r="M811" s="24" t="b">
        <v>1</v>
      </c>
      <c r="N811" s="24" t="s">
        <v>8269</v>
      </c>
      <c r="O811" s="24">
        <v>102</v>
      </c>
      <c r="P811" s="24">
        <v>120.12</v>
      </c>
      <c r="Q811" s="27" t="s">
        <v>8315</v>
      </c>
      <c r="R811" s="24" t="s">
        <v>8316</v>
      </c>
      <c r="S811" s="28">
        <v>42152.765717592592</v>
      </c>
      <c r="T811" s="28">
        <v>42188.765717592592</v>
      </c>
    </row>
    <row r="812" spans="1:20" ht="45">
      <c r="A812" s="24">
        <v>3838</v>
      </c>
      <c r="B812" s="25" t="s">
        <v>3835</v>
      </c>
      <c r="C812" s="25" t="s">
        <v>7947</v>
      </c>
      <c r="D812" s="26">
        <v>100000</v>
      </c>
      <c r="E812" s="26">
        <v>100824</v>
      </c>
      <c r="F812" s="24" t="s">
        <v>8218</v>
      </c>
      <c r="G812" s="24" t="s">
        <v>8234</v>
      </c>
      <c r="H812" s="24" t="s">
        <v>8254</v>
      </c>
      <c r="I812" s="24">
        <v>1432314209</v>
      </c>
      <c r="J812" s="24">
        <v>1429722209</v>
      </c>
      <c r="K812" s="24" t="b">
        <v>0</v>
      </c>
      <c r="L812" s="24">
        <v>100</v>
      </c>
      <c r="M812" s="24" t="b">
        <v>1</v>
      </c>
      <c r="N812" s="24" t="s">
        <v>8269</v>
      </c>
      <c r="O812" s="24">
        <v>101</v>
      </c>
      <c r="P812" s="24">
        <v>1008.24</v>
      </c>
      <c r="Q812" s="27" t="s">
        <v>8315</v>
      </c>
      <c r="R812" s="24" t="s">
        <v>8316</v>
      </c>
      <c r="S812" s="28">
        <v>42116.710752314815</v>
      </c>
      <c r="T812" s="28">
        <v>42146.710752314815</v>
      </c>
    </row>
    <row r="813" spans="1:20" ht="45">
      <c r="A813" s="24">
        <v>3839</v>
      </c>
      <c r="B813" s="25" t="s">
        <v>3836</v>
      </c>
      <c r="C813" s="25" t="s">
        <v>7948</v>
      </c>
      <c r="D813" s="26">
        <v>2000</v>
      </c>
      <c r="E813" s="26">
        <v>2025</v>
      </c>
      <c r="F813" s="24" t="s">
        <v>8218</v>
      </c>
      <c r="G813" s="24" t="s">
        <v>8223</v>
      </c>
      <c r="H813" s="24" t="s">
        <v>8245</v>
      </c>
      <c r="I813" s="24">
        <v>1438226724</v>
      </c>
      <c r="J813" s="24">
        <v>1433042724</v>
      </c>
      <c r="K813" s="24" t="b">
        <v>0</v>
      </c>
      <c r="L813" s="24">
        <v>32</v>
      </c>
      <c r="M813" s="24" t="b">
        <v>1</v>
      </c>
      <c r="N813" s="24" t="s">
        <v>8269</v>
      </c>
      <c r="O813" s="24">
        <v>101</v>
      </c>
      <c r="P813" s="24">
        <v>63.28</v>
      </c>
      <c r="Q813" s="27" t="s">
        <v>8315</v>
      </c>
      <c r="R813" s="24" t="s">
        <v>8316</v>
      </c>
      <c r="S813" s="28">
        <v>42155.142638888887</v>
      </c>
      <c r="T813" s="28">
        <v>42215.142638888887</v>
      </c>
    </row>
    <row r="814" spans="1:20" ht="30">
      <c r="A814" s="24">
        <v>3840</v>
      </c>
      <c r="B814" s="25" t="s">
        <v>3837</v>
      </c>
      <c r="C814" s="25" t="s">
        <v>7949</v>
      </c>
      <c r="D814" s="26">
        <v>1</v>
      </c>
      <c r="E814" s="26">
        <v>65</v>
      </c>
      <c r="F814" s="24" t="s">
        <v>8218</v>
      </c>
      <c r="G814" s="24" t="s">
        <v>8224</v>
      </c>
      <c r="H814" s="24" t="s">
        <v>8246</v>
      </c>
      <c r="I814" s="24">
        <v>1459180229</v>
      </c>
      <c r="J814" s="24">
        <v>1457023829</v>
      </c>
      <c r="K814" s="24" t="b">
        <v>0</v>
      </c>
      <c r="L814" s="24">
        <v>3</v>
      </c>
      <c r="M814" s="24" t="b">
        <v>1</v>
      </c>
      <c r="N814" s="24" t="s">
        <v>8269</v>
      </c>
      <c r="O814" s="24">
        <v>6500</v>
      </c>
      <c r="P814" s="24">
        <v>21.67</v>
      </c>
      <c r="Q814" s="27" t="s">
        <v>8315</v>
      </c>
      <c r="R814" s="24" t="s">
        <v>8316</v>
      </c>
      <c r="S814" s="28">
        <v>42432.701724537037</v>
      </c>
      <c r="T814" s="28">
        <v>42457.660057870366</v>
      </c>
    </row>
    <row r="815" spans="1:20" ht="45">
      <c r="A815" s="24">
        <v>3841</v>
      </c>
      <c r="B815" s="25" t="s">
        <v>3838</v>
      </c>
      <c r="C815" s="25" t="s">
        <v>7950</v>
      </c>
      <c r="D815" s="26">
        <v>10000</v>
      </c>
      <c r="E815" s="26">
        <v>872</v>
      </c>
      <c r="F815" s="24" t="s">
        <v>8220</v>
      </c>
      <c r="G815" s="24" t="s">
        <v>8223</v>
      </c>
      <c r="H815" s="24" t="s">
        <v>8245</v>
      </c>
      <c r="I815" s="24">
        <v>1405882287</v>
      </c>
      <c r="J815" s="24">
        <v>1400698287</v>
      </c>
      <c r="K815" s="24" t="b">
        <v>1</v>
      </c>
      <c r="L815" s="24">
        <v>34</v>
      </c>
      <c r="M815" s="24" t="b">
        <v>0</v>
      </c>
      <c r="N815" s="24" t="s">
        <v>8269</v>
      </c>
      <c r="O815" s="24">
        <v>9</v>
      </c>
      <c r="P815" s="24">
        <v>25.65</v>
      </c>
      <c r="Q815" s="27" t="s">
        <v>8315</v>
      </c>
      <c r="R815" s="24" t="s">
        <v>8316</v>
      </c>
      <c r="S815" s="28">
        <v>41780.785729166666</v>
      </c>
      <c r="T815" s="28">
        <v>41840.785729166666</v>
      </c>
    </row>
    <row r="816" spans="1:20" ht="45">
      <c r="A816" s="24">
        <v>3842</v>
      </c>
      <c r="B816" s="25" t="s">
        <v>3839</v>
      </c>
      <c r="C816" s="25" t="s">
        <v>7951</v>
      </c>
      <c r="D816" s="26">
        <v>5000</v>
      </c>
      <c r="E816" s="26">
        <v>1097</v>
      </c>
      <c r="F816" s="24" t="s">
        <v>8220</v>
      </c>
      <c r="G816" s="24" t="s">
        <v>8224</v>
      </c>
      <c r="H816" s="24" t="s">
        <v>8246</v>
      </c>
      <c r="I816" s="24">
        <v>1399809052</v>
      </c>
      <c r="J816" s="24">
        <v>1397217052</v>
      </c>
      <c r="K816" s="24" t="b">
        <v>1</v>
      </c>
      <c r="L816" s="24">
        <v>23</v>
      </c>
      <c r="M816" s="24" t="b">
        <v>0</v>
      </c>
      <c r="N816" s="24" t="s">
        <v>8269</v>
      </c>
      <c r="O816" s="24">
        <v>22</v>
      </c>
      <c r="P816" s="24">
        <v>47.7</v>
      </c>
      <c r="Q816" s="27" t="s">
        <v>8315</v>
      </c>
      <c r="R816" s="24" t="s">
        <v>8316</v>
      </c>
      <c r="S816" s="28">
        <v>41740.493657407409</v>
      </c>
      <c r="T816" s="28">
        <v>41770.493657407409</v>
      </c>
    </row>
    <row r="817" spans="1:20" ht="30">
      <c r="A817" s="24">
        <v>3843</v>
      </c>
      <c r="B817" s="25" t="s">
        <v>3840</v>
      </c>
      <c r="C817" s="25" t="s">
        <v>7952</v>
      </c>
      <c r="D817" s="26">
        <v>5000</v>
      </c>
      <c r="E817" s="26">
        <v>1065</v>
      </c>
      <c r="F817" s="24" t="s">
        <v>8220</v>
      </c>
      <c r="G817" s="24" t="s">
        <v>8223</v>
      </c>
      <c r="H817" s="24" t="s">
        <v>8245</v>
      </c>
      <c r="I817" s="24">
        <v>1401587064</v>
      </c>
      <c r="J817" s="24">
        <v>1399427064</v>
      </c>
      <c r="K817" s="24" t="b">
        <v>1</v>
      </c>
      <c r="L817" s="24">
        <v>19</v>
      </c>
      <c r="M817" s="24" t="b">
        <v>0</v>
      </c>
      <c r="N817" s="24" t="s">
        <v>8269</v>
      </c>
      <c r="O817" s="24">
        <v>21</v>
      </c>
      <c r="P817" s="24">
        <v>56.05</v>
      </c>
      <c r="Q817" s="27" t="s">
        <v>8315</v>
      </c>
      <c r="R817" s="24" t="s">
        <v>8316</v>
      </c>
      <c r="S817" s="28">
        <v>41766.072500000002</v>
      </c>
      <c r="T817" s="28">
        <v>41791.072500000002</v>
      </c>
    </row>
    <row r="818" spans="1:20" ht="45">
      <c r="A818" s="24">
        <v>3844</v>
      </c>
      <c r="B818" s="25" t="s">
        <v>3841</v>
      </c>
      <c r="C818" s="25" t="s">
        <v>7953</v>
      </c>
      <c r="D818" s="26">
        <v>9800</v>
      </c>
      <c r="E818" s="26">
        <v>4066</v>
      </c>
      <c r="F818" s="24" t="s">
        <v>8220</v>
      </c>
      <c r="G818" s="24" t="s">
        <v>8223</v>
      </c>
      <c r="H818" s="24" t="s">
        <v>8245</v>
      </c>
      <c r="I818" s="24">
        <v>1401778740</v>
      </c>
      <c r="J818" s="24">
        <v>1399474134</v>
      </c>
      <c r="K818" s="24" t="b">
        <v>1</v>
      </c>
      <c r="L818" s="24">
        <v>50</v>
      </c>
      <c r="M818" s="24" t="b">
        <v>0</v>
      </c>
      <c r="N818" s="24" t="s">
        <v>8269</v>
      </c>
      <c r="O818" s="24">
        <v>41</v>
      </c>
      <c r="P818" s="24">
        <v>81.319999999999993</v>
      </c>
      <c r="Q818" s="27" t="s">
        <v>8315</v>
      </c>
      <c r="R818" s="24" t="s">
        <v>8316</v>
      </c>
      <c r="S818" s="28">
        <v>41766.617291666669</v>
      </c>
      <c r="T818" s="28">
        <v>41793.290972222225</v>
      </c>
    </row>
    <row r="819" spans="1:20" ht="60">
      <c r="A819" s="24">
        <v>3845</v>
      </c>
      <c r="B819" s="25" t="s">
        <v>3842</v>
      </c>
      <c r="C819" s="25" t="s">
        <v>7954</v>
      </c>
      <c r="D819" s="26">
        <v>40000</v>
      </c>
      <c r="E819" s="26">
        <v>842</v>
      </c>
      <c r="F819" s="24" t="s">
        <v>8220</v>
      </c>
      <c r="G819" s="24" t="s">
        <v>8223</v>
      </c>
      <c r="H819" s="24" t="s">
        <v>8245</v>
      </c>
      <c r="I819" s="24">
        <v>1443711774</v>
      </c>
      <c r="J819" s="24">
        <v>1441119774</v>
      </c>
      <c r="K819" s="24" t="b">
        <v>1</v>
      </c>
      <c r="L819" s="24">
        <v>12</v>
      </c>
      <c r="M819" s="24" t="b">
        <v>0</v>
      </c>
      <c r="N819" s="24" t="s">
        <v>8269</v>
      </c>
      <c r="O819" s="24">
        <v>2</v>
      </c>
      <c r="P819" s="24">
        <v>70.17</v>
      </c>
      <c r="Q819" s="27" t="s">
        <v>8315</v>
      </c>
      <c r="R819" s="24" t="s">
        <v>8316</v>
      </c>
      <c r="S819" s="28">
        <v>42248.627013888887</v>
      </c>
      <c r="T819" s="28">
        <v>42278.627013888887</v>
      </c>
    </row>
    <row r="820" spans="1:20" ht="30">
      <c r="A820" s="24">
        <v>3846</v>
      </c>
      <c r="B820" s="25" t="s">
        <v>3843</v>
      </c>
      <c r="C820" s="25" t="s">
        <v>7955</v>
      </c>
      <c r="D820" s="26">
        <v>7000</v>
      </c>
      <c r="E820" s="26">
        <v>189</v>
      </c>
      <c r="F820" s="24" t="s">
        <v>8220</v>
      </c>
      <c r="G820" s="24" t="s">
        <v>8223</v>
      </c>
      <c r="H820" s="24" t="s">
        <v>8245</v>
      </c>
      <c r="I820" s="24">
        <v>1412405940</v>
      </c>
      <c r="J820" s="24">
        <v>1409721542</v>
      </c>
      <c r="K820" s="24" t="b">
        <v>1</v>
      </c>
      <c r="L820" s="24">
        <v>8</v>
      </c>
      <c r="M820" s="24" t="b">
        <v>0</v>
      </c>
      <c r="N820" s="24" t="s">
        <v>8269</v>
      </c>
      <c r="O820" s="24">
        <v>3</v>
      </c>
      <c r="P820" s="24">
        <v>23.63</v>
      </c>
      <c r="Q820" s="27" t="s">
        <v>8315</v>
      </c>
      <c r="R820" s="24" t="s">
        <v>8316</v>
      </c>
      <c r="S820" s="28">
        <v>41885.221550925926</v>
      </c>
      <c r="T820" s="28">
        <v>41916.290972222225</v>
      </c>
    </row>
    <row r="821" spans="1:20" ht="30">
      <c r="A821" s="24">
        <v>3847</v>
      </c>
      <c r="B821" s="25" t="s">
        <v>3844</v>
      </c>
      <c r="C821" s="25" t="s">
        <v>7956</v>
      </c>
      <c r="D821" s="26">
        <v>10500</v>
      </c>
      <c r="E821" s="26">
        <v>1697</v>
      </c>
      <c r="F821" s="24" t="s">
        <v>8220</v>
      </c>
      <c r="G821" s="24" t="s">
        <v>8223</v>
      </c>
      <c r="H821" s="24" t="s">
        <v>8245</v>
      </c>
      <c r="I821" s="24">
        <v>1437283391</v>
      </c>
      <c r="J821" s="24">
        <v>1433395391</v>
      </c>
      <c r="K821" s="24" t="b">
        <v>1</v>
      </c>
      <c r="L821" s="24">
        <v>9</v>
      </c>
      <c r="M821" s="24" t="b">
        <v>0</v>
      </c>
      <c r="N821" s="24" t="s">
        <v>8269</v>
      </c>
      <c r="O821" s="24">
        <v>16</v>
      </c>
      <c r="P821" s="24">
        <v>188.56</v>
      </c>
      <c r="Q821" s="27" t="s">
        <v>8315</v>
      </c>
      <c r="R821" s="24" t="s">
        <v>8316</v>
      </c>
      <c r="S821" s="28">
        <v>42159.224432870367</v>
      </c>
      <c r="T821" s="28">
        <v>42204.224432870367</v>
      </c>
    </row>
    <row r="822" spans="1:20" ht="45">
      <c r="A822" s="24">
        <v>3848</v>
      </c>
      <c r="B822" s="25" t="s">
        <v>3845</v>
      </c>
      <c r="C822" s="25" t="s">
        <v>7957</v>
      </c>
      <c r="D822" s="26">
        <v>13000</v>
      </c>
      <c r="E822" s="26">
        <v>2129</v>
      </c>
      <c r="F822" s="24" t="s">
        <v>8220</v>
      </c>
      <c r="G822" s="24" t="s">
        <v>8223</v>
      </c>
      <c r="H822" s="24" t="s">
        <v>8245</v>
      </c>
      <c r="I822" s="24">
        <v>1445196989</v>
      </c>
      <c r="J822" s="24">
        <v>1442604989</v>
      </c>
      <c r="K822" s="24" t="b">
        <v>1</v>
      </c>
      <c r="L822" s="24">
        <v>43</v>
      </c>
      <c r="M822" s="24" t="b">
        <v>0</v>
      </c>
      <c r="N822" s="24" t="s">
        <v>8269</v>
      </c>
      <c r="O822" s="24">
        <v>16</v>
      </c>
      <c r="P822" s="24">
        <v>49.51</v>
      </c>
      <c r="Q822" s="27" t="s">
        <v>8315</v>
      </c>
      <c r="R822" s="24" t="s">
        <v>8316</v>
      </c>
      <c r="S822" s="28">
        <v>42265.817002314812</v>
      </c>
      <c r="T822" s="28">
        <v>42295.817002314812</v>
      </c>
    </row>
    <row r="823" spans="1:20" ht="45">
      <c r="A823" s="24">
        <v>3849</v>
      </c>
      <c r="B823" s="25" t="s">
        <v>3846</v>
      </c>
      <c r="C823" s="25" t="s">
        <v>7958</v>
      </c>
      <c r="D823" s="26">
        <v>30000</v>
      </c>
      <c r="E823" s="26">
        <v>2113</v>
      </c>
      <c r="F823" s="24" t="s">
        <v>8220</v>
      </c>
      <c r="G823" s="24" t="s">
        <v>8235</v>
      </c>
      <c r="H823" s="24" t="s">
        <v>8248</v>
      </c>
      <c r="I823" s="24">
        <v>1434047084</v>
      </c>
      <c r="J823" s="24">
        <v>1431455084</v>
      </c>
      <c r="K823" s="24" t="b">
        <v>1</v>
      </c>
      <c r="L823" s="24">
        <v>28</v>
      </c>
      <c r="M823" s="24" t="b">
        <v>0</v>
      </c>
      <c r="N823" s="24" t="s">
        <v>8269</v>
      </c>
      <c r="O823" s="24">
        <v>7</v>
      </c>
      <c r="P823" s="24">
        <v>75.459999999999994</v>
      </c>
      <c r="Q823" s="27" t="s">
        <v>8315</v>
      </c>
      <c r="R823" s="24" t="s">
        <v>8316</v>
      </c>
      <c r="S823" s="28">
        <v>42136.767175925925</v>
      </c>
      <c r="T823" s="28">
        <v>42166.767175925925</v>
      </c>
    </row>
    <row r="824" spans="1:20" ht="30">
      <c r="A824" s="24">
        <v>3850</v>
      </c>
      <c r="B824" s="25" t="s">
        <v>3847</v>
      </c>
      <c r="C824" s="25" t="s">
        <v>7959</v>
      </c>
      <c r="D824" s="26">
        <v>1000</v>
      </c>
      <c r="E824" s="26">
        <v>38</v>
      </c>
      <c r="F824" s="24" t="s">
        <v>8220</v>
      </c>
      <c r="G824" s="24" t="s">
        <v>8223</v>
      </c>
      <c r="H824" s="24" t="s">
        <v>8245</v>
      </c>
      <c r="I824" s="24">
        <v>1420081143</v>
      </c>
      <c r="J824" s="24">
        <v>1417489143</v>
      </c>
      <c r="K824" s="24" t="b">
        <v>1</v>
      </c>
      <c r="L824" s="24">
        <v>4</v>
      </c>
      <c r="M824" s="24" t="b">
        <v>0</v>
      </c>
      <c r="N824" s="24" t="s">
        <v>8269</v>
      </c>
      <c r="O824" s="24">
        <v>4</v>
      </c>
      <c r="P824" s="24">
        <v>9.5</v>
      </c>
      <c r="Q824" s="27" t="s">
        <v>8315</v>
      </c>
      <c r="R824" s="24" t="s">
        <v>8316</v>
      </c>
      <c r="S824" s="28">
        <v>41975.124340277776</v>
      </c>
      <c r="T824" s="28">
        <v>42005.124340277776</v>
      </c>
    </row>
    <row r="825" spans="1:20" ht="30">
      <c r="A825" s="24">
        <v>3851</v>
      </c>
      <c r="B825" s="25" t="s">
        <v>3848</v>
      </c>
      <c r="C825" s="25" t="s">
        <v>7960</v>
      </c>
      <c r="D825" s="26">
        <v>2500</v>
      </c>
      <c r="E825" s="26">
        <v>852</v>
      </c>
      <c r="F825" s="24" t="s">
        <v>8220</v>
      </c>
      <c r="G825" s="24" t="s">
        <v>8224</v>
      </c>
      <c r="H825" s="24" t="s">
        <v>8246</v>
      </c>
      <c r="I825" s="24">
        <v>1437129179</v>
      </c>
      <c r="J825" s="24">
        <v>1434537179</v>
      </c>
      <c r="K825" s="24" t="b">
        <v>1</v>
      </c>
      <c r="L825" s="24">
        <v>24</v>
      </c>
      <c r="M825" s="24" t="b">
        <v>0</v>
      </c>
      <c r="N825" s="24" t="s">
        <v>8269</v>
      </c>
      <c r="O825" s="24">
        <v>34</v>
      </c>
      <c r="P825" s="24">
        <v>35.5</v>
      </c>
      <c r="Q825" s="27" t="s">
        <v>8315</v>
      </c>
      <c r="R825" s="24" t="s">
        <v>8316</v>
      </c>
      <c r="S825" s="28">
        <v>42172.439571759256</v>
      </c>
      <c r="T825" s="28">
        <v>42202.439571759256</v>
      </c>
    </row>
    <row r="826" spans="1:20" ht="30">
      <c r="A826" s="24">
        <v>3852</v>
      </c>
      <c r="B826" s="25" t="s">
        <v>3849</v>
      </c>
      <c r="C826" s="25" t="s">
        <v>7961</v>
      </c>
      <c r="D826" s="26">
        <v>10000</v>
      </c>
      <c r="E826" s="26">
        <v>20</v>
      </c>
      <c r="F826" s="24" t="s">
        <v>8220</v>
      </c>
      <c r="G826" s="24" t="s">
        <v>8223</v>
      </c>
      <c r="H826" s="24" t="s">
        <v>8245</v>
      </c>
      <c r="I826" s="24">
        <v>1427427276</v>
      </c>
      <c r="J826" s="24">
        <v>1425270876</v>
      </c>
      <c r="K826" s="24" t="b">
        <v>0</v>
      </c>
      <c r="L826" s="24">
        <v>2</v>
      </c>
      <c r="M826" s="24" t="b">
        <v>0</v>
      </c>
      <c r="N826" s="24" t="s">
        <v>8269</v>
      </c>
      <c r="O826" s="24">
        <v>0</v>
      </c>
      <c r="P826" s="24">
        <v>10</v>
      </c>
      <c r="Q826" s="27" t="s">
        <v>8315</v>
      </c>
      <c r="R826" s="24" t="s">
        <v>8316</v>
      </c>
      <c r="S826" s="28">
        <v>42065.190694444449</v>
      </c>
      <c r="T826" s="28">
        <v>42090.149027777778</v>
      </c>
    </row>
    <row r="827" spans="1:20" ht="30">
      <c r="A827" s="24">
        <v>3853</v>
      </c>
      <c r="B827" s="25" t="s">
        <v>3850</v>
      </c>
      <c r="C827" s="25" t="s">
        <v>7962</v>
      </c>
      <c r="D827" s="26">
        <v>100000</v>
      </c>
      <c r="E827" s="26">
        <v>26</v>
      </c>
      <c r="F827" s="24" t="s">
        <v>8220</v>
      </c>
      <c r="G827" s="24" t="s">
        <v>8223</v>
      </c>
      <c r="H827" s="24" t="s">
        <v>8245</v>
      </c>
      <c r="I827" s="24">
        <v>1409602178</v>
      </c>
      <c r="J827" s="24">
        <v>1406578178</v>
      </c>
      <c r="K827" s="24" t="b">
        <v>0</v>
      </c>
      <c r="L827" s="24">
        <v>2</v>
      </c>
      <c r="M827" s="24" t="b">
        <v>0</v>
      </c>
      <c r="N827" s="24" t="s">
        <v>8269</v>
      </c>
      <c r="O827" s="24">
        <v>0</v>
      </c>
      <c r="P827" s="24">
        <v>13</v>
      </c>
      <c r="Q827" s="27" t="s">
        <v>8315</v>
      </c>
      <c r="R827" s="24" t="s">
        <v>8316</v>
      </c>
      <c r="S827" s="28">
        <v>41848.84002314815</v>
      </c>
      <c r="T827" s="28">
        <v>41883.84002314815</v>
      </c>
    </row>
    <row r="828" spans="1:20" ht="30">
      <c r="A828" s="24">
        <v>3854</v>
      </c>
      <c r="B828" s="25" t="s">
        <v>3851</v>
      </c>
      <c r="C828" s="25" t="s">
        <v>7963</v>
      </c>
      <c r="D828" s="26">
        <v>11000</v>
      </c>
      <c r="E828" s="26">
        <v>1788</v>
      </c>
      <c r="F828" s="24" t="s">
        <v>8220</v>
      </c>
      <c r="G828" s="24" t="s">
        <v>8223</v>
      </c>
      <c r="H828" s="24" t="s">
        <v>8245</v>
      </c>
      <c r="I828" s="24">
        <v>1431206058</v>
      </c>
      <c r="J828" s="24">
        <v>1428614058</v>
      </c>
      <c r="K828" s="24" t="b">
        <v>0</v>
      </c>
      <c r="L828" s="24">
        <v>20</v>
      </c>
      <c r="M828" s="24" t="b">
        <v>0</v>
      </c>
      <c r="N828" s="24" t="s">
        <v>8269</v>
      </c>
      <c r="O828" s="24">
        <v>16</v>
      </c>
      <c r="P828" s="24">
        <v>89.4</v>
      </c>
      <c r="Q828" s="27" t="s">
        <v>8315</v>
      </c>
      <c r="R828" s="24" t="s">
        <v>8316</v>
      </c>
      <c r="S828" s="28">
        <v>42103.884930555556</v>
      </c>
      <c r="T828" s="28">
        <v>42133.884930555556</v>
      </c>
    </row>
    <row r="829" spans="1:20" ht="45">
      <c r="A829" s="24">
        <v>3855</v>
      </c>
      <c r="B829" s="25" t="s">
        <v>3852</v>
      </c>
      <c r="C829" s="25" t="s">
        <v>7964</v>
      </c>
      <c r="D829" s="26">
        <v>1000</v>
      </c>
      <c r="E829" s="26">
        <v>25</v>
      </c>
      <c r="F829" s="24" t="s">
        <v>8220</v>
      </c>
      <c r="G829" s="24" t="s">
        <v>8223</v>
      </c>
      <c r="H829" s="24" t="s">
        <v>8245</v>
      </c>
      <c r="I829" s="24">
        <v>1427408271</v>
      </c>
      <c r="J829" s="24">
        <v>1424819871</v>
      </c>
      <c r="K829" s="24" t="b">
        <v>0</v>
      </c>
      <c r="L829" s="24">
        <v>1</v>
      </c>
      <c r="M829" s="24" t="b">
        <v>0</v>
      </c>
      <c r="N829" s="24" t="s">
        <v>8269</v>
      </c>
      <c r="O829" s="24">
        <v>3</v>
      </c>
      <c r="P829" s="24">
        <v>25</v>
      </c>
      <c r="Q829" s="27" t="s">
        <v>8315</v>
      </c>
      <c r="R829" s="24" t="s">
        <v>8316</v>
      </c>
      <c r="S829" s="28">
        <v>42059.970729166671</v>
      </c>
      <c r="T829" s="28">
        <v>42089.929062499999</v>
      </c>
    </row>
    <row r="830" spans="1:20" ht="45">
      <c r="A830" s="24">
        <v>3856</v>
      </c>
      <c r="B830" s="25" t="s">
        <v>3853</v>
      </c>
      <c r="C830" s="25" t="s">
        <v>7965</v>
      </c>
      <c r="D830" s="26">
        <v>5000</v>
      </c>
      <c r="E830" s="26">
        <v>1</v>
      </c>
      <c r="F830" s="24" t="s">
        <v>8220</v>
      </c>
      <c r="G830" s="24" t="s">
        <v>8223</v>
      </c>
      <c r="H830" s="24" t="s">
        <v>8245</v>
      </c>
      <c r="I830" s="24">
        <v>1425833403</v>
      </c>
      <c r="J830" s="24">
        <v>1423245003</v>
      </c>
      <c r="K830" s="24" t="b">
        <v>0</v>
      </c>
      <c r="L830" s="24">
        <v>1</v>
      </c>
      <c r="M830" s="24" t="b">
        <v>0</v>
      </c>
      <c r="N830" s="24" t="s">
        <v>8269</v>
      </c>
      <c r="O830" s="24">
        <v>0</v>
      </c>
      <c r="P830" s="24">
        <v>1</v>
      </c>
      <c r="Q830" s="27" t="s">
        <v>8315</v>
      </c>
      <c r="R830" s="24" t="s">
        <v>8316</v>
      </c>
      <c r="S830" s="28">
        <v>42041.743090277778</v>
      </c>
      <c r="T830" s="28">
        <v>42071.701423611114</v>
      </c>
    </row>
    <row r="831" spans="1:20" ht="45">
      <c r="A831" s="24">
        <v>3857</v>
      </c>
      <c r="B831" s="25" t="s">
        <v>3854</v>
      </c>
      <c r="C831" s="25" t="s">
        <v>7966</v>
      </c>
      <c r="D831" s="26">
        <v>5000</v>
      </c>
      <c r="E831" s="26">
        <v>260</v>
      </c>
      <c r="F831" s="24" t="s">
        <v>8220</v>
      </c>
      <c r="G831" s="24" t="s">
        <v>8223</v>
      </c>
      <c r="H831" s="24" t="s">
        <v>8245</v>
      </c>
      <c r="I831" s="24">
        <v>1406913120</v>
      </c>
      <c r="J831" s="24">
        <v>1404927690</v>
      </c>
      <c r="K831" s="24" t="b">
        <v>0</v>
      </c>
      <c r="L831" s="24">
        <v>4</v>
      </c>
      <c r="M831" s="24" t="b">
        <v>0</v>
      </c>
      <c r="N831" s="24" t="s">
        <v>8269</v>
      </c>
      <c r="O831" s="24">
        <v>5</v>
      </c>
      <c r="P831" s="24">
        <v>65</v>
      </c>
      <c r="Q831" s="27" t="s">
        <v>8315</v>
      </c>
      <c r="R831" s="24" t="s">
        <v>8316</v>
      </c>
      <c r="S831" s="28">
        <v>41829.73715277778</v>
      </c>
      <c r="T831" s="28">
        <v>41852.716666666667</v>
      </c>
    </row>
    <row r="832" spans="1:20" ht="45">
      <c r="A832" s="24">
        <v>3858</v>
      </c>
      <c r="B832" s="25" t="s">
        <v>3855</v>
      </c>
      <c r="C832" s="25" t="s">
        <v>7967</v>
      </c>
      <c r="D832" s="26">
        <v>500</v>
      </c>
      <c r="E832" s="26">
        <v>10</v>
      </c>
      <c r="F832" s="24" t="s">
        <v>8220</v>
      </c>
      <c r="G832" s="24" t="s">
        <v>8224</v>
      </c>
      <c r="H832" s="24" t="s">
        <v>8246</v>
      </c>
      <c r="I832" s="24">
        <v>1432328400</v>
      </c>
      <c r="J832" s="24">
        <v>1430734844</v>
      </c>
      <c r="K832" s="24" t="b">
        <v>0</v>
      </c>
      <c r="L832" s="24">
        <v>1</v>
      </c>
      <c r="M832" s="24" t="b">
        <v>0</v>
      </c>
      <c r="N832" s="24" t="s">
        <v>8269</v>
      </c>
      <c r="O832" s="24">
        <v>2</v>
      </c>
      <c r="P832" s="24">
        <v>10</v>
      </c>
      <c r="Q832" s="27" t="s">
        <v>8315</v>
      </c>
      <c r="R832" s="24" t="s">
        <v>8316</v>
      </c>
      <c r="S832" s="28">
        <v>42128.431064814817</v>
      </c>
      <c r="T832" s="28">
        <v>42146.875</v>
      </c>
    </row>
    <row r="833" spans="1:20" ht="30">
      <c r="A833" s="24">
        <v>3859</v>
      </c>
      <c r="B833" s="25" t="s">
        <v>3856</v>
      </c>
      <c r="C833" s="25" t="s">
        <v>7968</v>
      </c>
      <c r="D833" s="26">
        <v>2500</v>
      </c>
      <c r="E833" s="26">
        <v>1</v>
      </c>
      <c r="F833" s="24" t="s">
        <v>8220</v>
      </c>
      <c r="G833" s="24" t="s">
        <v>8223</v>
      </c>
      <c r="H833" s="24" t="s">
        <v>8245</v>
      </c>
      <c r="I833" s="24">
        <v>1403730000</v>
      </c>
      <c r="J833" s="24">
        <v>1401485207</v>
      </c>
      <c r="K833" s="24" t="b">
        <v>0</v>
      </c>
      <c r="L833" s="24">
        <v>1</v>
      </c>
      <c r="M833" s="24" t="b">
        <v>0</v>
      </c>
      <c r="N833" s="24" t="s">
        <v>8269</v>
      </c>
      <c r="O833" s="24">
        <v>0</v>
      </c>
      <c r="P833" s="24">
        <v>1</v>
      </c>
      <c r="Q833" s="27" t="s">
        <v>8315</v>
      </c>
      <c r="R833" s="24" t="s">
        <v>8316</v>
      </c>
      <c r="S833" s="28">
        <v>41789.893599537041</v>
      </c>
      <c r="T833" s="28">
        <v>41815.875</v>
      </c>
    </row>
    <row r="834" spans="1:20" ht="45">
      <c r="A834" s="24">
        <v>3860</v>
      </c>
      <c r="B834" s="25" t="s">
        <v>3857</v>
      </c>
      <c r="C834" s="25" t="s">
        <v>7969</v>
      </c>
      <c r="D834" s="26">
        <v>6000</v>
      </c>
      <c r="E834" s="26">
        <v>1060</v>
      </c>
      <c r="F834" s="24" t="s">
        <v>8220</v>
      </c>
      <c r="G834" s="24" t="s">
        <v>8223</v>
      </c>
      <c r="H834" s="24" t="s">
        <v>8245</v>
      </c>
      <c r="I834" s="24">
        <v>1407858710</v>
      </c>
      <c r="J834" s="24">
        <v>1405266710</v>
      </c>
      <c r="K834" s="24" t="b">
        <v>0</v>
      </c>
      <c r="L834" s="24">
        <v>13</v>
      </c>
      <c r="M834" s="24" t="b">
        <v>0</v>
      </c>
      <c r="N834" s="24" t="s">
        <v>8269</v>
      </c>
      <c r="O834" s="24">
        <v>18</v>
      </c>
      <c r="P834" s="24">
        <v>81.540000000000006</v>
      </c>
      <c r="Q834" s="27" t="s">
        <v>8315</v>
      </c>
      <c r="R834" s="24" t="s">
        <v>8316</v>
      </c>
      <c r="S834" s="28">
        <v>41833.660995370366</v>
      </c>
      <c r="T834" s="28">
        <v>41863.660995370366</v>
      </c>
    </row>
    <row r="835" spans="1:20">
      <c r="A835" s="24">
        <v>3861</v>
      </c>
      <c r="B835" s="25" t="s">
        <v>3858</v>
      </c>
      <c r="C835" s="25" t="s">
        <v>7970</v>
      </c>
      <c r="D835" s="26">
        <v>2000</v>
      </c>
      <c r="E835" s="26">
        <v>100</v>
      </c>
      <c r="F835" s="24" t="s">
        <v>8220</v>
      </c>
      <c r="G835" s="24" t="s">
        <v>8223</v>
      </c>
      <c r="H835" s="24" t="s">
        <v>8245</v>
      </c>
      <c r="I835" s="24">
        <v>1415828820</v>
      </c>
      <c r="J835" s="24">
        <v>1412258977</v>
      </c>
      <c r="K835" s="24" t="b">
        <v>0</v>
      </c>
      <c r="L835" s="24">
        <v>1</v>
      </c>
      <c r="M835" s="24" t="b">
        <v>0</v>
      </c>
      <c r="N835" s="24" t="s">
        <v>8269</v>
      </c>
      <c r="O835" s="24">
        <v>5</v>
      </c>
      <c r="P835" s="24">
        <v>100</v>
      </c>
      <c r="Q835" s="27" t="s">
        <v>8315</v>
      </c>
      <c r="R835" s="24" t="s">
        <v>8316</v>
      </c>
      <c r="S835" s="28">
        <v>41914.590011574073</v>
      </c>
      <c r="T835" s="28">
        <v>41955.907638888893</v>
      </c>
    </row>
    <row r="836" spans="1:20" ht="30">
      <c r="A836" s="24">
        <v>3862</v>
      </c>
      <c r="B836" s="25" t="s">
        <v>3859</v>
      </c>
      <c r="C836" s="25" t="s">
        <v>7971</v>
      </c>
      <c r="D836" s="26">
        <v>7500</v>
      </c>
      <c r="E836" s="26">
        <v>1</v>
      </c>
      <c r="F836" s="24" t="s">
        <v>8220</v>
      </c>
      <c r="G836" s="24" t="s">
        <v>8223</v>
      </c>
      <c r="H836" s="24" t="s">
        <v>8245</v>
      </c>
      <c r="I836" s="24">
        <v>1473699540</v>
      </c>
      <c r="J836" s="24">
        <v>1472451356</v>
      </c>
      <c r="K836" s="24" t="b">
        <v>0</v>
      </c>
      <c r="L836" s="24">
        <v>1</v>
      </c>
      <c r="M836" s="24" t="b">
        <v>0</v>
      </c>
      <c r="N836" s="24" t="s">
        <v>8269</v>
      </c>
      <c r="O836" s="24">
        <v>0</v>
      </c>
      <c r="P836" s="24">
        <v>1</v>
      </c>
      <c r="Q836" s="27" t="s">
        <v>8315</v>
      </c>
      <c r="R836" s="24" t="s">
        <v>8316</v>
      </c>
      <c r="S836" s="28">
        <v>42611.261064814811</v>
      </c>
      <c r="T836" s="28">
        <v>42625.707638888889</v>
      </c>
    </row>
    <row r="837" spans="1:20" ht="45">
      <c r="A837" s="24">
        <v>3863</v>
      </c>
      <c r="B837" s="25" t="s">
        <v>3860</v>
      </c>
      <c r="C837" s="25" t="s">
        <v>7972</v>
      </c>
      <c r="D837" s="26">
        <v>6000</v>
      </c>
      <c r="E837" s="26">
        <v>0</v>
      </c>
      <c r="F837" s="24" t="s">
        <v>8220</v>
      </c>
      <c r="G837" s="24" t="s">
        <v>8223</v>
      </c>
      <c r="H837" s="24" t="s">
        <v>8245</v>
      </c>
      <c r="I837" s="24">
        <v>1446739905</v>
      </c>
      <c r="J837" s="24">
        <v>1441552305</v>
      </c>
      <c r="K837" s="24" t="b">
        <v>0</v>
      </c>
      <c r="L837" s="24">
        <v>0</v>
      </c>
      <c r="M837" s="24" t="b">
        <v>0</v>
      </c>
      <c r="N837" s="24" t="s">
        <v>8269</v>
      </c>
      <c r="O837" s="24">
        <v>0</v>
      </c>
      <c r="P837" s="24">
        <v>0</v>
      </c>
      <c r="Q837" s="27" t="s">
        <v>8315</v>
      </c>
      <c r="R837" s="24" t="s">
        <v>8316</v>
      </c>
      <c r="S837" s="28">
        <v>42253.633159722223</v>
      </c>
      <c r="T837" s="28">
        <v>42313.674826388888</v>
      </c>
    </row>
    <row r="838" spans="1:20" ht="45">
      <c r="A838" s="24">
        <v>3864</v>
      </c>
      <c r="B838" s="25" t="s">
        <v>3861</v>
      </c>
      <c r="C838" s="25" t="s">
        <v>7973</v>
      </c>
      <c r="D838" s="26">
        <v>5000</v>
      </c>
      <c r="E838" s="26">
        <v>60</v>
      </c>
      <c r="F838" s="24" t="s">
        <v>8220</v>
      </c>
      <c r="G838" s="24" t="s">
        <v>8223</v>
      </c>
      <c r="H838" s="24" t="s">
        <v>8245</v>
      </c>
      <c r="I838" s="24">
        <v>1447799054</v>
      </c>
      <c r="J838" s="24">
        <v>1445203454</v>
      </c>
      <c r="K838" s="24" t="b">
        <v>0</v>
      </c>
      <c r="L838" s="24">
        <v>3</v>
      </c>
      <c r="M838" s="24" t="b">
        <v>0</v>
      </c>
      <c r="N838" s="24" t="s">
        <v>8269</v>
      </c>
      <c r="O838" s="24">
        <v>1</v>
      </c>
      <c r="P838" s="24">
        <v>20</v>
      </c>
      <c r="Q838" s="27" t="s">
        <v>8315</v>
      </c>
      <c r="R838" s="24" t="s">
        <v>8316</v>
      </c>
      <c r="S838" s="28">
        <v>42295.891828703709</v>
      </c>
      <c r="T838" s="28">
        <v>42325.933495370366</v>
      </c>
    </row>
    <row r="839" spans="1:20" ht="30">
      <c r="A839" s="24">
        <v>3865</v>
      </c>
      <c r="B839" s="25" t="s">
        <v>3862</v>
      </c>
      <c r="C839" s="25" t="s">
        <v>7974</v>
      </c>
      <c r="D839" s="26">
        <v>2413</v>
      </c>
      <c r="E839" s="26">
        <v>650</v>
      </c>
      <c r="F839" s="24" t="s">
        <v>8220</v>
      </c>
      <c r="G839" s="24" t="s">
        <v>8228</v>
      </c>
      <c r="H839" s="24" t="s">
        <v>8250</v>
      </c>
      <c r="I839" s="24">
        <v>1409376600</v>
      </c>
      <c r="J839" s="24">
        <v>1405957098</v>
      </c>
      <c r="K839" s="24" t="b">
        <v>0</v>
      </c>
      <c r="L839" s="24">
        <v>14</v>
      </c>
      <c r="M839" s="24" t="b">
        <v>0</v>
      </c>
      <c r="N839" s="24" t="s">
        <v>8269</v>
      </c>
      <c r="O839" s="24">
        <v>27</v>
      </c>
      <c r="P839" s="24">
        <v>46.43</v>
      </c>
      <c r="Q839" s="27" t="s">
        <v>8315</v>
      </c>
      <c r="R839" s="24" t="s">
        <v>8316</v>
      </c>
      <c r="S839" s="28">
        <v>41841.651597222226</v>
      </c>
      <c r="T839" s="28">
        <v>41881.229166666664</v>
      </c>
    </row>
    <row r="840" spans="1:20" ht="30">
      <c r="A840" s="24">
        <v>3866</v>
      </c>
      <c r="B840" s="25" t="s">
        <v>3863</v>
      </c>
      <c r="C840" s="25" t="s">
        <v>7975</v>
      </c>
      <c r="D840" s="26">
        <v>2000</v>
      </c>
      <c r="E840" s="26">
        <v>11</v>
      </c>
      <c r="F840" s="24" t="s">
        <v>8220</v>
      </c>
      <c r="G840" s="24" t="s">
        <v>8223</v>
      </c>
      <c r="H840" s="24" t="s">
        <v>8245</v>
      </c>
      <c r="I840" s="24">
        <v>1458703740</v>
      </c>
      <c r="J840" s="24">
        <v>1454453021</v>
      </c>
      <c r="K840" s="24" t="b">
        <v>0</v>
      </c>
      <c r="L840" s="24">
        <v>2</v>
      </c>
      <c r="M840" s="24" t="b">
        <v>0</v>
      </c>
      <c r="N840" s="24" t="s">
        <v>8269</v>
      </c>
      <c r="O840" s="24">
        <v>1</v>
      </c>
      <c r="P840" s="24">
        <v>5.5</v>
      </c>
      <c r="Q840" s="27" t="s">
        <v>8315</v>
      </c>
      <c r="R840" s="24" t="s">
        <v>8316</v>
      </c>
      <c r="S840" s="28">
        <v>42402.947002314817</v>
      </c>
      <c r="T840" s="28">
        <v>42452.145138888889</v>
      </c>
    </row>
    <row r="841" spans="1:20" ht="30">
      <c r="A841" s="24">
        <v>3867</v>
      </c>
      <c r="B841" s="25" t="s">
        <v>3864</v>
      </c>
      <c r="C841" s="25" t="s">
        <v>7976</v>
      </c>
      <c r="D841" s="26">
        <v>2000</v>
      </c>
      <c r="E841" s="26">
        <v>251</v>
      </c>
      <c r="F841" s="24" t="s">
        <v>8220</v>
      </c>
      <c r="G841" s="24" t="s">
        <v>8223</v>
      </c>
      <c r="H841" s="24" t="s">
        <v>8245</v>
      </c>
      <c r="I841" s="24">
        <v>1466278339</v>
      </c>
      <c r="J841" s="24">
        <v>1463686339</v>
      </c>
      <c r="K841" s="24" t="b">
        <v>0</v>
      </c>
      <c r="L841" s="24">
        <v>5</v>
      </c>
      <c r="M841" s="24" t="b">
        <v>0</v>
      </c>
      <c r="N841" s="24" t="s">
        <v>8269</v>
      </c>
      <c r="O841" s="24">
        <v>13</v>
      </c>
      <c r="P841" s="24">
        <v>50.2</v>
      </c>
      <c r="Q841" s="27" t="s">
        <v>8315</v>
      </c>
      <c r="R841" s="24" t="s">
        <v>8316</v>
      </c>
      <c r="S841" s="28">
        <v>42509.814108796301</v>
      </c>
      <c r="T841" s="28">
        <v>42539.814108796301</v>
      </c>
    </row>
    <row r="842" spans="1:20" ht="45">
      <c r="A842" s="24">
        <v>3888</v>
      </c>
      <c r="B842" s="25" t="s">
        <v>3885</v>
      </c>
      <c r="C842" s="25" t="s">
        <v>7996</v>
      </c>
      <c r="D842" s="26">
        <v>2000</v>
      </c>
      <c r="E842" s="26">
        <v>542</v>
      </c>
      <c r="F842" s="24" t="s">
        <v>8220</v>
      </c>
      <c r="G842" s="24" t="s">
        <v>8224</v>
      </c>
      <c r="H842" s="24" t="s">
        <v>8246</v>
      </c>
      <c r="I842" s="24">
        <v>1488114358</v>
      </c>
      <c r="J842" s="24">
        <v>1485522358</v>
      </c>
      <c r="K842" s="24" t="b">
        <v>0</v>
      </c>
      <c r="L842" s="24">
        <v>14</v>
      </c>
      <c r="M842" s="24" t="b">
        <v>0</v>
      </c>
      <c r="N842" s="24" t="s">
        <v>8269</v>
      </c>
      <c r="O842" s="24">
        <v>27</v>
      </c>
      <c r="P842" s="24">
        <v>38.71</v>
      </c>
      <c r="Q842" s="27" t="s">
        <v>8315</v>
      </c>
      <c r="R842" s="24" t="s">
        <v>8316</v>
      </c>
      <c r="S842" s="28">
        <v>42762.545810185184</v>
      </c>
      <c r="T842" s="28">
        <v>42792.545810185184</v>
      </c>
    </row>
    <row r="843" spans="1:20" ht="30">
      <c r="A843" s="24">
        <v>3889</v>
      </c>
      <c r="B843" s="25" t="s">
        <v>3886</v>
      </c>
      <c r="C843" s="25" t="s">
        <v>7997</v>
      </c>
      <c r="D843" s="26">
        <v>8000</v>
      </c>
      <c r="E843" s="26">
        <v>118</v>
      </c>
      <c r="F843" s="24" t="s">
        <v>8220</v>
      </c>
      <c r="G843" s="24" t="s">
        <v>8223</v>
      </c>
      <c r="H843" s="24" t="s">
        <v>8245</v>
      </c>
      <c r="I843" s="24">
        <v>1420413960</v>
      </c>
      <c r="J843" s="24">
        <v>1417651630</v>
      </c>
      <c r="K843" s="24" t="b">
        <v>0</v>
      </c>
      <c r="L843" s="24">
        <v>9</v>
      </c>
      <c r="M843" s="24" t="b">
        <v>0</v>
      </c>
      <c r="N843" s="24" t="s">
        <v>8269</v>
      </c>
      <c r="O843" s="24">
        <v>1</v>
      </c>
      <c r="P843" s="24">
        <v>13.11</v>
      </c>
      <c r="Q843" s="27" t="s">
        <v>8315</v>
      </c>
      <c r="R843" s="24" t="s">
        <v>8316</v>
      </c>
      <c r="S843" s="28">
        <v>41977.004976851851</v>
      </c>
      <c r="T843" s="28">
        <v>42008.976388888885</v>
      </c>
    </row>
    <row r="844" spans="1:20" ht="45">
      <c r="A844" s="24">
        <v>3890</v>
      </c>
      <c r="B844" s="25" t="s">
        <v>3887</v>
      </c>
      <c r="C844" s="25" t="s">
        <v>7998</v>
      </c>
      <c r="D844" s="26">
        <v>15000</v>
      </c>
      <c r="E844" s="26">
        <v>2524</v>
      </c>
      <c r="F844" s="24" t="s">
        <v>8220</v>
      </c>
      <c r="G844" s="24" t="s">
        <v>8223</v>
      </c>
      <c r="H844" s="24" t="s">
        <v>8245</v>
      </c>
      <c r="I844" s="24">
        <v>1439662344</v>
      </c>
      <c r="J844" s="24">
        <v>1434478344</v>
      </c>
      <c r="K844" s="24" t="b">
        <v>0</v>
      </c>
      <c r="L844" s="24">
        <v>8</v>
      </c>
      <c r="M844" s="24" t="b">
        <v>0</v>
      </c>
      <c r="N844" s="24" t="s">
        <v>8269</v>
      </c>
      <c r="O844" s="24">
        <v>17</v>
      </c>
      <c r="P844" s="24">
        <v>315.5</v>
      </c>
      <c r="Q844" s="27" t="s">
        <v>8315</v>
      </c>
      <c r="R844" s="24" t="s">
        <v>8316</v>
      </c>
      <c r="S844" s="28">
        <v>42171.758611111116</v>
      </c>
      <c r="T844" s="28">
        <v>42231.758611111116</v>
      </c>
    </row>
    <row r="845" spans="1:20" ht="30">
      <c r="A845" s="24">
        <v>3891</v>
      </c>
      <c r="B845" s="25" t="s">
        <v>3888</v>
      </c>
      <c r="C845" s="25" t="s">
        <v>7999</v>
      </c>
      <c r="D845" s="26">
        <v>800</v>
      </c>
      <c r="E845" s="26">
        <v>260</v>
      </c>
      <c r="F845" s="24" t="s">
        <v>8220</v>
      </c>
      <c r="G845" s="24" t="s">
        <v>8223</v>
      </c>
      <c r="H845" s="24" t="s">
        <v>8245</v>
      </c>
      <c r="I845" s="24">
        <v>1427086740</v>
      </c>
      <c r="J845" s="24">
        <v>1424488244</v>
      </c>
      <c r="K845" s="24" t="b">
        <v>0</v>
      </c>
      <c r="L845" s="24">
        <v>7</v>
      </c>
      <c r="M845" s="24" t="b">
        <v>0</v>
      </c>
      <c r="N845" s="24" t="s">
        <v>8269</v>
      </c>
      <c r="O845" s="24">
        <v>33</v>
      </c>
      <c r="P845" s="24">
        <v>37.14</v>
      </c>
      <c r="Q845" s="27" t="s">
        <v>8315</v>
      </c>
      <c r="R845" s="24" t="s">
        <v>8316</v>
      </c>
      <c r="S845" s="28">
        <v>42056.1324537037</v>
      </c>
      <c r="T845" s="28">
        <v>42086.207638888889</v>
      </c>
    </row>
    <row r="846" spans="1:20" ht="45">
      <c r="A846" s="24">
        <v>3892</v>
      </c>
      <c r="B846" s="25" t="s">
        <v>3889</v>
      </c>
      <c r="C846" s="25" t="s">
        <v>8000</v>
      </c>
      <c r="D846" s="26">
        <v>1000</v>
      </c>
      <c r="E846" s="26">
        <v>0</v>
      </c>
      <c r="F846" s="24" t="s">
        <v>8220</v>
      </c>
      <c r="G846" s="24" t="s">
        <v>8223</v>
      </c>
      <c r="H846" s="24" t="s">
        <v>8245</v>
      </c>
      <c r="I846" s="24">
        <v>1408863600</v>
      </c>
      <c r="J846" s="24">
        <v>1408203557</v>
      </c>
      <c r="K846" s="24" t="b">
        <v>0</v>
      </c>
      <c r="L846" s="24">
        <v>0</v>
      </c>
      <c r="M846" s="24" t="b">
        <v>0</v>
      </c>
      <c r="N846" s="24" t="s">
        <v>8269</v>
      </c>
      <c r="O846" s="24">
        <v>0</v>
      </c>
      <c r="P846" s="24">
        <v>0</v>
      </c>
      <c r="Q846" s="27" t="s">
        <v>8315</v>
      </c>
      <c r="R846" s="24" t="s">
        <v>8316</v>
      </c>
      <c r="S846" s="28">
        <v>41867.652280092596</v>
      </c>
      <c r="T846" s="28">
        <v>41875.291666666664</v>
      </c>
    </row>
    <row r="847" spans="1:20" ht="45">
      <c r="A847" s="24">
        <v>3893</v>
      </c>
      <c r="B847" s="25" t="s">
        <v>3890</v>
      </c>
      <c r="C847" s="25" t="s">
        <v>8001</v>
      </c>
      <c r="D847" s="26">
        <v>50000</v>
      </c>
      <c r="E847" s="26">
        <v>10775</v>
      </c>
      <c r="F847" s="24" t="s">
        <v>8220</v>
      </c>
      <c r="G847" s="24" t="s">
        <v>8223</v>
      </c>
      <c r="H847" s="24" t="s">
        <v>8245</v>
      </c>
      <c r="I847" s="24">
        <v>1404194400</v>
      </c>
      <c r="J847" s="24">
        <v>1400600840</v>
      </c>
      <c r="K847" s="24" t="b">
        <v>0</v>
      </c>
      <c r="L847" s="24">
        <v>84</v>
      </c>
      <c r="M847" s="24" t="b">
        <v>0</v>
      </c>
      <c r="N847" s="24" t="s">
        <v>8269</v>
      </c>
      <c r="O847" s="24">
        <v>22</v>
      </c>
      <c r="P847" s="24">
        <v>128.27000000000001</v>
      </c>
      <c r="Q847" s="27" t="s">
        <v>8315</v>
      </c>
      <c r="R847" s="24" t="s">
        <v>8316</v>
      </c>
      <c r="S847" s="28">
        <v>41779.657870370371</v>
      </c>
      <c r="T847" s="28">
        <v>41821.25</v>
      </c>
    </row>
    <row r="848" spans="1:20" ht="45">
      <c r="A848" s="24">
        <v>3894</v>
      </c>
      <c r="B848" s="25" t="s">
        <v>3891</v>
      </c>
      <c r="C848" s="25" t="s">
        <v>8002</v>
      </c>
      <c r="D848" s="26">
        <v>15000</v>
      </c>
      <c r="E848" s="26">
        <v>520</v>
      </c>
      <c r="F848" s="24" t="s">
        <v>8220</v>
      </c>
      <c r="G848" s="24" t="s">
        <v>8223</v>
      </c>
      <c r="H848" s="24" t="s">
        <v>8245</v>
      </c>
      <c r="I848" s="24">
        <v>1481000340</v>
      </c>
      <c r="J848" s="24">
        <v>1478386812</v>
      </c>
      <c r="K848" s="24" t="b">
        <v>0</v>
      </c>
      <c r="L848" s="24">
        <v>11</v>
      </c>
      <c r="M848" s="24" t="b">
        <v>0</v>
      </c>
      <c r="N848" s="24" t="s">
        <v>8269</v>
      </c>
      <c r="O848" s="24">
        <v>3</v>
      </c>
      <c r="P848" s="24">
        <v>47.27</v>
      </c>
      <c r="Q848" s="27" t="s">
        <v>8315</v>
      </c>
      <c r="R848" s="24" t="s">
        <v>8316</v>
      </c>
      <c r="S848" s="28">
        <v>42679.958472222221</v>
      </c>
      <c r="T848" s="28">
        <v>42710.207638888889</v>
      </c>
    </row>
    <row r="849" spans="1:20" ht="30">
      <c r="A849" s="24">
        <v>3895</v>
      </c>
      <c r="B849" s="25" t="s">
        <v>3892</v>
      </c>
      <c r="C849" s="25" t="s">
        <v>8003</v>
      </c>
      <c r="D849" s="26">
        <v>1000</v>
      </c>
      <c r="E849" s="26">
        <v>50</v>
      </c>
      <c r="F849" s="24" t="s">
        <v>8220</v>
      </c>
      <c r="G849" s="24" t="s">
        <v>8223</v>
      </c>
      <c r="H849" s="24" t="s">
        <v>8245</v>
      </c>
      <c r="I849" s="24">
        <v>1425103218</v>
      </c>
      <c r="J849" s="24">
        <v>1422424818</v>
      </c>
      <c r="K849" s="24" t="b">
        <v>0</v>
      </c>
      <c r="L849" s="24">
        <v>1</v>
      </c>
      <c r="M849" s="24" t="b">
        <v>0</v>
      </c>
      <c r="N849" s="24" t="s">
        <v>8269</v>
      </c>
      <c r="O849" s="24">
        <v>5</v>
      </c>
      <c r="P849" s="24">
        <v>50</v>
      </c>
      <c r="Q849" s="27" t="s">
        <v>8315</v>
      </c>
      <c r="R849" s="24" t="s">
        <v>8316</v>
      </c>
      <c r="S849" s="28">
        <v>42032.250208333338</v>
      </c>
      <c r="T849" s="28">
        <v>42063.250208333338</v>
      </c>
    </row>
    <row r="850" spans="1:20" ht="30">
      <c r="A850" s="24">
        <v>3896</v>
      </c>
      <c r="B850" s="25" t="s">
        <v>3893</v>
      </c>
      <c r="C850" s="25" t="s">
        <v>8004</v>
      </c>
      <c r="D850" s="26">
        <v>1600</v>
      </c>
      <c r="E850" s="26">
        <v>170</v>
      </c>
      <c r="F850" s="24" t="s">
        <v>8220</v>
      </c>
      <c r="G850" s="24" t="s">
        <v>8223</v>
      </c>
      <c r="H850" s="24" t="s">
        <v>8245</v>
      </c>
      <c r="I850" s="24">
        <v>1402979778</v>
      </c>
      <c r="J850" s="24">
        <v>1401770178</v>
      </c>
      <c r="K850" s="24" t="b">
        <v>0</v>
      </c>
      <c r="L850" s="24">
        <v>4</v>
      </c>
      <c r="M850" s="24" t="b">
        <v>0</v>
      </c>
      <c r="N850" s="24" t="s">
        <v>8269</v>
      </c>
      <c r="O850" s="24">
        <v>11</v>
      </c>
      <c r="P850" s="24">
        <v>42.5</v>
      </c>
      <c r="Q850" s="27" t="s">
        <v>8315</v>
      </c>
      <c r="R850" s="24" t="s">
        <v>8316</v>
      </c>
      <c r="S850" s="28">
        <v>41793.191875000004</v>
      </c>
      <c r="T850" s="28">
        <v>41807.191875000004</v>
      </c>
    </row>
    <row r="851" spans="1:20" ht="30">
      <c r="A851" s="24">
        <v>3897</v>
      </c>
      <c r="B851" s="25" t="s">
        <v>3894</v>
      </c>
      <c r="C851" s="25" t="s">
        <v>8005</v>
      </c>
      <c r="D851" s="26">
        <v>2500</v>
      </c>
      <c r="E851" s="26">
        <v>440</v>
      </c>
      <c r="F851" s="24" t="s">
        <v>8220</v>
      </c>
      <c r="G851" s="24" t="s">
        <v>8227</v>
      </c>
      <c r="H851" s="24" t="s">
        <v>8249</v>
      </c>
      <c r="I851" s="24">
        <v>1420750683</v>
      </c>
      <c r="J851" s="24">
        <v>1418158683</v>
      </c>
      <c r="K851" s="24" t="b">
        <v>0</v>
      </c>
      <c r="L851" s="24">
        <v>10</v>
      </c>
      <c r="M851" s="24" t="b">
        <v>0</v>
      </c>
      <c r="N851" s="24" t="s">
        <v>8269</v>
      </c>
      <c r="O851" s="24">
        <v>18</v>
      </c>
      <c r="P851" s="24">
        <v>44</v>
      </c>
      <c r="Q851" s="27" t="s">
        <v>8315</v>
      </c>
      <c r="R851" s="24" t="s">
        <v>8316</v>
      </c>
      <c r="S851" s="28">
        <v>41982.87364583333</v>
      </c>
      <c r="T851" s="28">
        <v>42012.87364583333</v>
      </c>
    </row>
    <row r="852" spans="1:20" ht="45">
      <c r="A852" s="24">
        <v>3898</v>
      </c>
      <c r="B852" s="25" t="s">
        <v>3895</v>
      </c>
      <c r="C852" s="25" t="s">
        <v>8006</v>
      </c>
      <c r="D852" s="26">
        <v>2500</v>
      </c>
      <c r="E852" s="26">
        <v>814</v>
      </c>
      <c r="F852" s="24" t="s">
        <v>8220</v>
      </c>
      <c r="G852" s="24" t="s">
        <v>8224</v>
      </c>
      <c r="H852" s="24" t="s">
        <v>8246</v>
      </c>
      <c r="I852" s="24">
        <v>1439827200</v>
      </c>
      <c r="J852" s="24">
        <v>1436355270</v>
      </c>
      <c r="K852" s="24" t="b">
        <v>0</v>
      </c>
      <c r="L852" s="24">
        <v>16</v>
      </c>
      <c r="M852" s="24" t="b">
        <v>0</v>
      </c>
      <c r="N852" s="24" t="s">
        <v>8269</v>
      </c>
      <c r="O852" s="24">
        <v>33</v>
      </c>
      <c r="P852" s="24">
        <v>50.88</v>
      </c>
      <c r="Q852" s="27" t="s">
        <v>8315</v>
      </c>
      <c r="R852" s="24" t="s">
        <v>8316</v>
      </c>
      <c r="S852" s="28">
        <v>42193.482291666667</v>
      </c>
      <c r="T852" s="28">
        <v>42233.666666666672</v>
      </c>
    </row>
    <row r="853" spans="1:20" ht="30">
      <c r="A853" s="24">
        <v>3899</v>
      </c>
      <c r="B853" s="25" t="s">
        <v>3896</v>
      </c>
      <c r="C853" s="25" t="s">
        <v>8007</v>
      </c>
      <c r="D853" s="26">
        <v>10000</v>
      </c>
      <c r="E853" s="26">
        <v>125</v>
      </c>
      <c r="F853" s="24" t="s">
        <v>8220</v>
      </c>
      <c r="G853" s="24" t="s">
        <v>8223</v>
      </c>
      <c r="H853" s="24" t="s">
        <v>8245</v>
      </c>
      <c r="I853" s="24">
        <v>1407868561</v>
      </c>
      <c r="J853" s="24">
        <v>1406140561</v>
      </c>
      <c r="K853" s="24" t="b">
        <v>0</v>
      </c>
      <c r="L853" s="24">
        <v>2</v>
      </c>
      <c r="M853" s="24" t="b">
        <v>0</v>
      </c>
      <c r="N853" s="24" t="s">
        <v>8269</v>
      </c>
      <c r="O853" s="24">
        <v>1</v>
      </c>
      <c r="P853" s="24">
        <v>62.5</v>
      </c>
      <c r="Q853" s="27" t="s">
        <v>8315</v>
      </c>
      <c r="R853" s="24" t="s">
        <v>8316</v>
      </c>
      <c r="S853" s="28">
        <v>41843.775011574071</v>
      </c>
      <c r="T853" s="28">
        <v>41863.775011574071</v>
      </c>
    </row>
    <row r="854" spans="1:20" ht="30">
      <c r="A854" s="24">
        <v>3900</v>
      </c>
      <c r="B854" s="25" t="s">
        <v>3897</v>
      </c>
      <c r="C854" s="25" t="s">
        <v>8008</v>
      </c>
      <c r="D854" s="26">
        <v>2500</v>
      </c>
      <c r="E854" s="26">
        <v>135</v>
      </c>
      <c r="F854" s="24" t="s">
        <v>8220</v>
      </c>
      <c r="G854" s="24" t="s">
        <v>8223</v>
      </c>
      <c r="H854" s="24" t="s">
        <v>8245</v>
      </c>
      <c r="I854" s="24">
        <v>1433988791</v>
      </c>
      <c r="J854" s="24">
        <v>1431396791</v>
      </c>
      <c r="K854" s="24" t="b">
        <v>0</v>
      </c>
      <c r="L854" s="24">
        <v>5</v>
      </c>
      <c r="M854" s="24" t="b">
        <v>0</v>
      </c>
      <c r="N854" s="24" t="s">
        <v>8269</v>
      </c>
      <c r="O854" s="24">
        <v>5</v>
      </c>
      <c r="P854" s="24">
        <v>27</v>
      </c>
      <c r="Q854" s="27" t="s">
        <v>8315</v>
      </c>
      <c r="R854" s="24" t="s">
        <v>8316</v>
      </c>
      <c r="S854" s="28">
        <v>42136.092488425929</v>
      </c>
      <c r="T854" s="28">
        <v>42166.092488425929</v>
      </c>
    </row>
    <row r="855" spans="1:20" ht="30">
      <c r="A855" s="24">
        <v>3901</v>
      </c>
      <c r="B855" s="25" t="s">
        <v>3898</v>
      </c>
      <c r="C855" s="25" t="s">
        <v>8009</v>
      </c>
      <c r="D855" s="26">
        <v>3000</v>
      </c>
      <c r="E855" s="26">
        <v>25</v>
      </c>
      <c r="F855" s="24" t="s">
        <v>8220</v>
      </c>
      <c r="G855" s="24" t="s">
        <v>8223</v>
      </c>
      <c r="H855" s="24" t="s">
        <v>8245</v>
      </c>
      <c r="I855" s="24">
        <v>1450554599</v>
      </c>
      <c r="J855" s="24">
        <v>1447098599</v>
      </c>
      <c r="K855" s="24" t="b">
        <v>0</v>
      </c>
      <c r="L855" s="24">
        <v>1</v>
      </c>
      <c r="M855" s="24" t="b">
        <v>0</v>
      </c>
      <c r="N855" s="24" t="s">
        <v>8269</v>
      </c>
      <c r="O855" s="24">
        <v>1</v>
      </c>
      <c r="P855" s="24">
        <v>25</v>
      </c>
      <c r="Q855" s="27" t="s">
        <v>8315</v>
      </c>
      <c r="R855" s="24" t="s">
        <v>8316</v>
      </c>
      <c r="S855" s="28">
        <v>42317.826377314821</v>
      </c>
      <c r="T855" s="28">
        <v>42357.826377314821</v>
      </c>
    </row>
    <row r="856" spans="1:20" ht="30">
      <c r="A856" s="24">
        <v>3902</v>
      </c>
      <c r="B856" s="25" t="s">
        <v>3899</v>
      </c>
      <c r="C856" s="25" t="s">
        <v>8010</v>
      </c>
      <c r="D856" s="26">
        <v>3000</v>
      </c>
      <c r="E856" s="26">
        <v>1465</v>
      </c>
      <c r="F856" s="24" t="s">
        <v>8220</v>
      </c>
      <c r="G856" s="24" t="s">
        <v>8224</v>
      </c>
      <c r="H856" s="24" t="s">
        <v>8246</v>
      </c>
      <c r="I856" s="24">
        <v>1479125642</v>
      </c>
      <c r="J856" s="24">
        <v>1476962042</v>
      </c>
      <c r="K856" s="24" t="b">
        <v>0</v>
      </c>
      <c r="L856" s="24">
        <v>31</v>
      </c>
      <c r="M856" s="24" t="b">
        <v>0</v>
      </c>
      <c r="N856" s="24" t="s">
        <v>8269</v>
      </c>
      <c r="O856" s="24">
        <v>49</v>
      </c>
      <c r="P856" s="24">
        <v>47.26</v>
      </c>
      <c r="Q856" s="27" t="s">
        <v>8315</v>
      </c>
      <c r="R856" s="24" t="s">
        <v>8316</v>
      </c>
      <c r="S856" s="28">
        <v>42663.468078703707</v>
      </c>
      <c r="T856" s="28">
        <v>42688.509745370371</v>
      </c>
    </row>
    <row r="857" spans="1:20" ht="45">
      <c r="A857" s="24">
        <v>3903</v>
      </c>
      <c r="B857" s="25" t="s">
        <v>3900</v>
      </c>
      <c r="C857" s="25" t="s">
        <v>8011</v>
      </c>
      <c r="D857" s="26">
        <v>1500</v>
      </c>
      <c r="E857" s="26">
        <v>0</v>
      </c>
      <c r="F857" s="24" t="s">
        <v>8220</v>
      </c>
      <c r="G857" s="24" t="s">
        <v>8223</v>
      </c>
      <c r="H857" s="24" t="s">
        <v>8245</v>
      </c>
      <c r="I857" s="24">
        <v>1439581080</v>
      </c>
      <c r="J857" s="24">
        <v>1435709765</v>
      </c>
      <c r="K857" s="24" t="b">
        <v>0</v>
      </c>
      <c r="L857" s="24">
        <v>0</v>
      </c>
      <c r="M857" s="24" t="b">
        <v>0</v>
      </c>
      <c r="N857" s="24" t="s">
        <v>8269</v>
      </c>
      <c r="O857" s="24">
        <v>0</v>
      </c>
      <c r="P857" s="24">
        <v>0</v>
      </c>
      <c r="Q857" s="27" t="s">
        <v>8315</v>
      </c>
      <c r="R857" s="24" t="s">
        <v>8316</v>
      </c>
      <c r="S857" s="28">
        <v>42186.01116898148</v>
      </c>
      <c r="T857" s="28">
        <v>42230.818055555559</v>
      </c>
    </row>
    <row r="858" spans="1:20">
      <c r="A858" s="24">
        <v>3904</v>
      </c>
      <c r="B858" s="25" t="s">
        <v>3901</v>
      </c>
      <c r="C858" s="25" t="s">
        <v>8012</v>
      </c>
      <c r="D858" s="26">
        <v>10000</v>
      </c>
      <c r="E858" s="26">
        <v>3</v>
      </c>
      <c r="F858" s="24" t="s">
        <v>8220</v>
      </c>
      <c r="G858" s="24" t="s">
        <v>8223</v>
      </c>
      <c r="H858" s="24" t="s">
        <v>8245</v>
      </c>
      <c r="I858" s="24">
        <v>1429074240</v>
      </c>
      <c r="J858" s="24">
        <v>1427866200</v>
      </c>
      <c r="K858" s="24" t="b">
        <v>0</v>
      </c>
      <c r="L858" s="24">
        <v>2</v>
      </c>
      <c r="M858" s="24" t="b">
        <v>0</v>
      </c>
      <c r="N858" s="24" t="s">
        <v>8269</v>
      </c>
      <c r="O858" s="24">
        <v>0</v>
      </c>
      <c r="P858" s="24">
        <v>1.5</v>
      </c>
      <c r="Q858" s="27" t="s">
        <v>8315</v>
      </c>
      <c r="R858" s="24" t="s">
        <v>8316</v>
      </c>
      <c r="S858" s="28">
        <v>42095.229166666672</v>
      </c>
      <c r="T858" s="28">
        <v>42109.211111111115</v>
      </c>
    </row>
    <row r="859" spans="1:20" ht="45">
      <c r="A859" s="24">
        <v>3905</v>
      </c>
      <c r="B859" s="25" t="s">
        <v>3902</v>
      </c>
      <c r="C859" s="25" t="s">
        <v>8013</v>
      </c>
      <c r="D859" s="26">
        <v>1500</v>
      </c>
      <c r="E859" s="26">
        <v>173</v>
      </c>
      <c r="F859" s="24" t="s">
        <v>8220</v>
      </c>
      <c r="G859" s="24" t="s">
        <v>8224</v>
      </c>
      <c r="H859" s="24" t="s">
        <v>8246</v>
      </c>
      <c r="I859" s="24">
        <v>1434063600</v>
      </c>
      <c r="J859" s="24">
        <v>1430405903</v>
      </c>
      <c r="K859" s="24" t="b">
        <v>0</v>
      </c>
      <c r="L859" s="24">
        <v>7</v>
      </c>
      <c r="M859" s="24" t="b">
        <v>0</v>
      </c>
      <c r="N859" s="24" t="s">
        <v>8269</v>
      </c>
      <c r="O859" s="24">
        <v>12</v>
      </c>
      <c r="P859" s="24">
        <v>24.71</v>
      </c>
      <c r="Q859" s="27" t="s">
        <v>8315</v>
      </c>
      <c r="R859" s="24" t="s">
        <v>8316</v>
      </c>
      <c r="S859" s="28">
        <v>42124.623877314814</v>
      </c>
      <c r="T859" s="28">
        <v>42166.958333333328</v>
      </c>
    </row>
    <row r="860" spans="1:20" ht="30">
      <c r="A860" s="24">
        <v>3906</v>
      </c>
      <c r="B860" s="25" t="s">
        <v>3903</v>
      </c>
      <c r="C860" s="25" t="s">
        <v>8014</v>
      </c>
      <c r="D860" s="26">
        <v>1500</v>
      </c>
      <c r="E860" s="26">
        <v>1010</v>
      </c>
      <c r="F860" s="24" t="s">
        <v>8220</v>
      </c>
      <c r="G860" s="24" t="s">
        <v>8224</v>
      </c>
      <c r="H860" s="24" t="s">
        <v>8246</v>
      </c>
      <c r="I860" s="24">
        <v>1435325100</v>
      </c>
      <c r="J860" s="24">
        <v>1432072893</v>
      </c>
      <c r="K860" s="24" t="b">
        <v>0</v>
      </c>
      <c r="L860" s="24">
        <v>16</v>
      </c>
      <c r="M860" s="24" t="b">
        <v>0</v>
      </c>
      <c r="N860" s="24" t="s">
        <v>8269</v>
      </c>
      <c r="O860" s="24">
        <v>67</v>
      </c>
      <c r="P860" s="24">
        <v>63.13</v>
      </c>
      <c r="Q860" s="27" t="s">
        <v>8315</v>
      </c>
      <c r="R860" s="24" t="s">
        <v>8316</v>
      </c>
      <c r="S860" s="28">
        <v>42143.917743055557</v>
      </c>
      <c r="T860" s="28">
        <v>42181.559027777781</v>
      </c>
    </row>
    <row r="861" spans="1:20" ht="30">
      <c r="A861" s="24">
        <v>3907</v>
      </c>
      <c r="B861" s="25" t="s">
        <v>3904</v>
      </c>
      <c r="C861" s="25" t="s">
        <v>8015</v>
      </c>
      <c r="D861" s="26">
        <v>1000</v>
      </c>
      <c r="E861" s="26">
        <v>153</v>
      </c>
      <c r="F861" s="24" t="s">
        <v>8220</v>
      </c>
      <c r="G861" s="24" t="s">
        <v>8223</v>
      </c>
      <c r="H861" s="24" t="s">
        <v>8245</v>
      </c>
      <c r="I861" s="24">
        <v>1414354080</v>
      </c>
      <c r="J861" s="24">
        <v>1411587606</v>
      </c>
      <c r="K861" s="24" t="b">
        <v>0</v>
      </c>
      <c r="L861" s="24">
        <v>4</v>
      </c>
      <c r="M861" s="24" t="b">
        <v>0</v>
      </c>
      <c r="N861" s="24" t="s">
        <v>8269</v>
      </c>
      <c r="O861" s="24">
        <v>15</v>
      </c>
      <c r="P861" s="24">
        <v>38.25</v>
      </c>
      <c r="Q861" s="27" t="s">
        <v>8315</v>
      </c>
      <c r="R861" s="24" t="s">
        <v>8316</v>
      </c>
      <c r="S861" s="28">
        <v>41906.819513888891</v>
      </c>
      <c r="T861" s="28">
        <v>41938.838888888888</v>
      </c>
    </row>
    <row r="862" spans="1:20" ht="45">
      <c r="A862" s="24">
        <v>3908</v>
      </c>
      <c r="B862" s="25" t="s">
        <v>3905</v>
      </c>
      <c r="C862" s="25" t="s">
        <v>8016</v>
      </c>
      <c r="D862" s="26">
        <v>750</v>
      </c>
      <c r="E862" s="26">
        <v>65</v>
      </c>
      <c r="F862" s="24" t="s">
        <v>8220</v>
      </c>
      <c r="G862" s="24" t="s">
        <v>8223</v>
      </c>
      <c r="H862" s="24" t="s">
        <v>8245</v>
      </c>
      <c r="I862" s="24">
        <v>1406603696</v>
      </c>
      <c r="J862" s="24">
        <v>1405307696</v>
      </c>
      <c r="K862" s="24" t="b">
        <v>0</v>
      </c>
      <c r="L862" s="24">
        <v>4</v>
      </c>
      <c r="M862" s="24" t="b">
        <v>0</v>
      </c>
      <c r="N862" s="24" t="s">
        <v>8269</v>
      </c>
      <c r="O862" s="24">
        <v>9</v>
      </c>
      <c r="P862" s="24">
        <v>16.25</v>
      </c>
      <c r="Q862" s="27" t="s">
        <v>8315</v>
      </c>
      <c r="R862" s="24" t="s">
        <v>8316</v>
      </c>
      <c r="S862" s="28">
        <v>41834.135370370372</v>
      </c>
      <c r="T862" s="28">
        <v>41849.135370370372</v>
      </c>
    </row>
    <row r="863" spans="1:20" ht="30">
      <c r="A863" s="24">
        <v>3909</v>
      </c>
      <c r="B863" s="25" t="s">
        <v>3906</v>
      </c>
      <c r="C863" s="25" t="s">
        <v>8017</v>
      </c>
      <c r="D863" s="26">
        <v>60000</v>
      </c>
      <c r="E863" s="26">
        <v>135</v>
      </c>
      <c r="F863" s="24" t="s">
        <v>8220</v>
      </c>
      <c r="G863" s="24" t="s">
        <v>8223</v>
      </c>
      <c r="H863" s="24" t="s">
        <v>8245</v>
      </c>
      <c r="I863" s="24">
        <v>1410424642</v>
      </c>
      <c r="J863" s="24">
        <v>1407832642</v>
      </c>
      <c r="K863" s="24" t="b">
        <v>0</v>
      </c>
      <c r="L863" s="24">
        <v>4</v>
      </c>
      <c r="M863" s="24" t="b">
        <v>0</v>
      </c>
      <c r="N863" s="24" t="s">
        <v>8269</v>
      </c>
      <c r="O863" s="24">
        <v>0</v>
      </c>
      <c r="P863" s="24">
        <v>33.75</v>
      </c>
      <c r="Q863" s="27" t="s">
        <v>8315</v>
      </c>
      <c r="R863" s="24" t="s">
        <v>8316</v>
      </c>
      <c r="S863" s="28">
        <v>41863.359282407408</v>
      </c>
      <c r="T863" s="28">
        <v>41893.359282407408</v>
      </c>
    </row>
    <row r="864" spans="1:20" ht="30">
      <c r="A864" s="24">
        <v>3910</v>
      </c>
      <c r="B864" s="25" t="s">
        <v>3907</v>
      </c>
      <c r="C864" s="25" t="s">
        <v>8018</v>
      </c>
      <c r="D864" s="26">
        <v>6000</v>
      </c>
      <c r="E864" s="26">
        <v>185</v>
      </c>
      <c r="F864" s="24" t="s">
        <v>8220</v>
      </c>
      <c r="G864" s="24" t="s">
        <v>8223</v>
      </c>
      <c r="H864" s="24" t="s">
        <v>8245</v>
      </c>
      <c r="I864" s="24">
        <v>1441649397</v>
      </c>
      <c r="J864" s="24">
        <v>1439057397</v>
      </c>
      <c r="K864" s="24" t="b">
        <v>0</v>
      </c>
      <c r="L864" s="24">
        <v>3</v>
      </c>
      <c r="M864" s="24" t="b">
        <v>0</v>
      </c>
      <c r="N864" s="24" t="s">
        <v>8269</v>
      </c>
      <c r="O864" s="24">
        <v>3</v>
      </c>
      <c r="P864" s="24">
        <v>61.67</v>
      </c>
      <c r="Q864" s="27" t="s">
        <v>8315</v>
      </c>
      <c r="R864" s="24" t="s">
        <v>8316</v>
      </c>
      <c r="S864" s="28">
        <v>42224.756909722222</v>
      </c>
      <c r="T864" s="28">
        <v>42254.756909722222</v>
      </c>
    </row>
    <row r="865" spans="1:20" ht="30">
      <c r="A865" s="24">
        <v>3911</v>
      </c>
      <c r="B865" s="25" t="s">
        <v>3908</v>
      </c>
      <c r="C865" s="25" t="s">
        <v>8019</v>
      </c>
      <c r="D865" s="26">
        <v>8000</v>
      </c>
      <c r="E865" s="26">
        <v>2993</v>
      </c>
      <c r="F865" s="24" t="s">
        <v>8220</v>
      </c>
      <c r="G865" s="24" t="s">
        <v>8223</v>
      </c>
      <c r="H865" s="24" t="s">
        <v>8245</v>
      </c>
      <c r="I865" s="24">
        <v>1417033777</v>
      </c>
      <c r="J865" s="24">
        <v>1414438177</v>
      </c>
      <c r="K865" s="24" t="b">
        <v>0</v>
      </c>
      <c r="L865" s="24">
        <v>36</v>
      </c>
      <c r="M865" s="24" t="b">
        <v>0</v>
      </c>
      <c r="N865" s="24" t="s">
        <v>8269</v>
      </c>
      <c r="O865" s="24">
        <v>37</v>
      </c>
      <c r="P865" s="24">
        <v>83.14</v>
      </c>
      <c r="Q865" s="27" t="s">
        <v>8315</v>
      </c>
      <c r="R865" s="24" t="s">
        <v>8316</v>
      </c>
      <c r="S865" s="28">
        <v>41939.8122337963</v>
      </c>
      <c r="T865" s="28">
        <v>41969.853900462964</v>
      </c>
    </row>
    <row r="866" spans="1:20" ht="30">
      <c r="A866" s="24">
        <v>3912</v>
      </c>
      <c r="B866" s="25" t="s">
        <v>3909</v>
      </c>
      <c r="C866" s="25" t="s">
        <v>8020</v>
      </c>
      <c r="D866" s="26">
        <v>15000</v>
      </c>
      <c r="E866" s="26">
        <v>1</v>
      </c>
      <c r="F866" s="24" t="s">
        <v>8220</v>
      </c>
      <c r="G866" s="24" t="s">
        <v>8223</v>
      </c>
      <c r="H866" s="24" t="s">
        <v>8245</v>
      </c>
      <c r="I866" s="24">
        <v>1429936500</v>
      </c>
      <c r="J866" s="24">
        <v>1424759330</v>
      </c>
      <c r="K866" s="24" t="b">
        <v>0</v>
      </c>
      <c r="L866" s="24">
        <v>1</v>
      </c>
      <c r="M866" s="24" t="b">
        <v>0</v>
      </c>
      <c r="N866" s="24" t="s">
        <v>8269</v>
      </c>
      <c r="O866" s="24">
        <v>0</v>
      </c>
      <c r="P866" s="24">
        <v>1</v>
      </c>
      <c r="Q866" s="27" t="s">
        <v>8315</v>
      </c>
      <c r="R866" s="24" t="s">
        <v>8316</v>
      </c>
      <c r="S866" s="28">
        <v>42059.270023148143</v>
      </c>
      <c r="T866" s="28">
        <v>42119.190972222219</v>
      </c>
    </row>
    <row r="867" spans="1:20" ht="30">
      <c r="A867" s="24">
        <v>3913</v>
      </c>
      <c r="B867" s="25" t="s">
        <v>3910</v>
      </c>
      <c r="C867" s="25" t="s">
        <v>8021</v>
      </c>
      <c r="D867" s="26">
        <v>10000</v>
      </c>
      <c r="E867" s="26">
        <v>1000</v>
      </c>
      <c r="F867" s="24" t="s">
        <v>8220</v>
      </c>
      <c r="G867" s="24" t="s">
        <v>8223</v>
      </c>
      <c r="H867" s="24" t="s">
        <v>8245</v>
      </c>
      <c r="I867" s="24">
        <v>1448863449</v>
      </c>
      <c r="J867" s="24">
        <v>1446267849</v>
      </c>
      <c r="K867" s="24" t="b">
        <v>0</v>
      </c>
      <c r="L867" s="24">
        <v>7</v>
      </c>
      <c r="M867" s="24" t="b">
        <v>0</v>
      </c>
      <c r="N867" s="24" t="s">
        <v>8269</v>
      </c>
      <c r="O867" s="24">
        <v>10</v>
      </c>
      <c r="P867" s="24">
        <v>142.86000000000001</v>
      </c>
      <c r="Q867" s="27" t="s">
        <v>8315</v>
      </c>
      <c r="R867" s="24" t="s">
        <v>8316</v>
      </c>
      <c r="S867" s="28">
        <v>42308.211215277777</v>
      </c>
      <c r="T867" s="28">
        <v>42338.252881944441</v>
      </c>
    </row>
    <row r="868" spans="1:20" ht="45">
      <c r="A868" s="24">
        <v>3914</v>
      </c>
      <c r="B868" s="25" t="s">
        <v>3911</v>
      </c>
      <c r="C868" s="25" t="s">
        <v>8022</v>
      </c>
      <c r="D868" s="26">
        <v>2500</v>
      </c>
      <c r="E868" s="26">
        <v>909</v>
      </c>
      <c r="F868" s="24" t="s">
        <v>8220</v>
      </c>
      <c r="G868" s="24" t="s">
        <v>8224</v>
      </c>
      <c r="H868" s="24" t="s">
        <v>8246</v>
      </c>
      <c r="I868" s="24">
        <v>1431298740</v>
      </c>
      <c r="J868" s="24">
        <v>1429558756</v>
      </c>
      <c r="K868" s="24" t="b">
        <v>0</v>
      </c>
      <c r="L868" s="24">
        <v>27</v>
      </c>
      <c r="M868" s="24" t="b">
        <v>0</v>
      </c>
      <c r="N868" s="24" t="s">
        <v>8269</v>
      </c>
      <c r="O868" s="24">
        <v>36</v>
      </c>
      <c r="P868" s="24">
        <v>33.67</v>
      </c>
      <c r="Q868" s="27" t="s">
        <v>8315</v>
      </c>
      <c r="R868" s="24" t="s">
        <v>8316</v>
      </c>
      <c r="S868" s="28">
        <v>42114.818935185183</v>
      </c>
      <c r="T868" s="28">
        <v>42134.957638888889</v>
      </c>
    </row>
    <row r="869" spans="1:20" ht="30">
      <c r="A869" s="24">
        <v>3915</v>
      </c>
      <c r="B869" s="25" t="s">
        <v>3912</v>
      </c>
      <c r="C869" s="25" t="s">
        <v>8023</v>
      </c>
      <c r="D869" s="26">
        <v>1500</v>
      </c>
      <c r="E869" s="26">
        <v>5</v>
      </c>
      <c r="F869" s="24" t="s">
        <v>8220</v>
      </c>
      <c r="G869" s="24" t="s">
        <v>8224</v>
      </c>
      <c r="H869" s="24" t="s">
        <v>8246</v>
      </c>
      <c r="I869" s="24">
        <v>1464824309</v>
      </c>
      <c r="J869" s="24">
        <v>1462232309</v>
      </c>
      <c r="K869" s="24" t="b">
        <v>0</v>
      </c>
      <c r="L869" s="24">
        <v>1</v>
      </c>
      <c r="M869" s="24" t="b">
        <v>0</v>
      </c>
      <c r="N869" s="24" t="s">
        <v>8269</v>
      </c>
      <c r="O869" s="24">
        <v>0</v>
      </c>
      <c r="P869" s="24">
        <v>5</v>
      </c>
      <c r="Q869" s="27" t="s">
        <v>8315</v>
      </c>
      <c r="R869" s="24" t="s">
        <v>8316</v>
      </c>
      <c r="S869" s="28">
        <v>42492.98505787037</v>
      </c>
      <c r="T869" s="28">
        <v>42522.98505787037</v>
      </c>
    </row>
    <row r="870" spans="1:20" ht="30">
      <c r="A870" s="24">
        <v>3916</v>
      </c>
      <c r="B870" s="25" t="s">
        <v>3913</v>
      </c>
      <c r="C870" s="25" t="s">
        <v>8024</v>
      </c>
      <c r="D870" s="26">
        <v>2000</v>
      </c>
      <c r="E870" s="26">
        <v>0</v>
      </c>
      <c r="F870" s="24" t="s">
        <v>8220</v>
      </c>
      <c r="G870" s="24" t="s">
        <v>8231</v>
      </c>
      <c r="H870" s="24" t="s">
        <v>8252</v>
      </c>
      <c r="I870" s="24">
        <v>1464952752</v>
      </c>
      <c r="J870" s="24">
        <v>1462360752</v>
      </c>
      <c r="K870" s="24" t="b">
        <v>0</v>
      </c>
      <c r="L870" s="24">
        <v>0</v>
      </c>
      <c r="M870" s="24" t="b">
        <v>0</v>
      </c>
      <c r="N870" s="24" t="s">
        <v>8269</v>
      </c>
      <c r="O870" s="24">
        <v>0</v>
      </c>
      <c r="P870" s="24">
        <v>0</v>
      </c>
      <c r="Q870" s="27" t="s">
        <v>8315</v>
      </c>
      <c r="R870" s="24" t="s">
        <v>8316</v>
      </c>
      <c r="S870" s="28">
        <v>42494.471666666665</v>
      </c>
      <c r="T870" s="28">
        <v>42524.471666666665</v>
      </c>
    </row>
    <row r="871" spans="1:20" ht="30">
      <c r="A871" s="24">
        <v>3917</v>
      </c>
      <c r="B871" s="25" t="s">
        <v>3914</v>
      </c>
      <c r="C871" s="25" t="s">
        <v>8025</v>
      </c>
      <c r="D871" s="26">
        <v>3500</v>
      </c>
      <c r="E871" s="26">
        <v>10</v>
      </c>
      <c r="F871" s="24" t="s">
        <v>8220</v>
      </c>
      <c r="G871" s="24" t="s">
        <v>8224</v>
      </c>
      <c r="H871" s="24" t="s">
        <v>8246</v>
      </c>
      <c r="I871" s="24">
        <v>1410439161</v>
      </c>
      <c r="J871" s="24">
        <v>1407847161</v>
      </c>
      <c r="K871" s="24" t="b">
        <v>0</v>
      </c>
      <c r="L871" s="24">
        <v>1</v>
      </c>
      <c r="M871" s="24" t="b">
        <v>0</v>
      </c>
      <c r="N871" s="24" t="s">
        <v>8269</v>
      </c>
      <c r="O871" s="24">
        <v>0</v>
      </c>
      <c r="P871" s="24">
        <v>10</v>
      </c>
      <c r="Q871" s="27" t="s">
        <v>8315</v>
      </c>
      <c r="R871" s="24" t="s">
        <v>8316</v>
      </c>
      <c r="S871" s="28">
        <v>41863.527326388888</v>
      </c>
      <c r="T871" s="28">
        <v>41893.527326388888</v>
      </c>
    </row>
    <row r="872" spans="1:20" ht="45">
      <c r="A872" s="24">
        <v>3918</v>
      </c>
      <c r="B872" s="25" t="s">
        <v>3915</v>
      </c>
      <c r="C872" s="25" t="s">
        <v>8026</v>
      </c>
      <c r="D872" s="26">
        <v>60000</v>
      </c>
      <c r="E872" s="26">
        <v>120</v>
      </c>
      <c r="F872" s="24" t="s">
        <v>8220</v>
      </c>
      <c r="G872" s="24" t="s">
        <v>8224</v>
      </c>
      <c r="H872" s="24" t="s">
        <v>8246</v>
      </c>
      <c r="I872" s="24">
        <v>1407168000</v>
      </c>
      <c r="J872" s="24">
        <v>1406131023</v>
      </c>
      <c r="K872" s="24" t="b">
        <v>0</v>
      </c>
      <c r="L872" s="24">
        <v>3</v>
      </c>
      <c r="M872" s="24" t="b">
        <v>0</v>
      </c>
      <c r="N872" s="24" t="s">
        <v>8269</v>
      </c>
      <c r="O872" s="24">
        <v>0</v>
      </c>
      <c r="P872" s="24">
        <v>40</v>
      </c>
      <c r="Q872" s="27" t="s">
        <v>8315</v>
      </c>
      <c r="R872" s="24" t="s">
        <v>8316</v>
      </c>
      <c r="S872" s="28">
        <v>41843.664618055554</v>
      </c>
      <c r="T872" s="28">
        <v>41855.666666666664</v>
      </c>
    </row>
    <row r="873" spans="1:20" ht="30">
      <c r="A873" s="24">
        <v>3919</v>
      </c>
      <c r="B873" s="25" t="s">
        <v>3916</v>
      </c>
      <c r="C873" s="25" t="s">
        <v>8027</v>
      </c>
      <c r="D873" s="26">
        <v>5000</v>
      </c>
      <c r="E873" s="26">
        <v>90</v>
      </c>
      <c r="F873" s="24" t="s">
        <v>8220</v>
      </c>
      <c r="G873" s="24" t="s">
        <v>8224</v>
      </c>
      <c r="H873" s="24" t="s">
        <v>8246</v>
      </c>
      <c r="I873" s="24">
        <v>1453075200</v>
      </c>
      <c r="J873" s="24">
        <v>1450628773</v>
      </c>
      <c r="K873" s="24" t="b">
        <v>0</v>
      </c>
      <c r="L873" s="24">
        <v>3</v>
      </c>
      <c r="M873" s="24" t="b">
        <v>0</v>
      </c>
      <c r="N873" s="24" t="s">
        <v>8269</v>
      </c>
      <c r="O873" s="24">
        <v>2</v>
      </c>
      <c r="P873" s="24">
        <v>30</v>
      </c>
      <c r="Q873" s="27" t="s">
        <v>8315</v>
      </c>
      <c r="R873" s="24" t="s">
        <v>8316</v>
      </c>
      <c r="S873" s="28">
        <v>42358.684872685189</v>
      </c>
      <c r="T873" s="28">
        <v>42387</v>
      </c>
    </row>
    <row r="874" spans="1:20" ht="30">
      <c r="A874" s="24">
        <v>3920</v>
      </c>
      <c r="B874" s="25" t="s">
        <v>3917</v>
      </c>
      <c r="C874" s="25" t="s">
        <v>8028</v>
      </c>
      <c r="D874" s="26">
        <v>2500</v>
      </c>
      <c r="E874" s="26">
        <v>135</v>
      </c>
      <c r="F874" s="24" t="s">
        <v>8220</v>
      </c>
      <c r="G874" s="24" t="s">
        <v>8224</v>
      </c>
      <c r="H874" s="24" t="s">
        <v>8246</v>
      </c>
      <c r="I874" s="24">
        <v>1479032260</v>
      </c>
      <c r="J874" s="24">
        <v>1476436660</v>
      </c>
      <c r="K874" s="24" t="b">
        <v>0</v>
      </c>
      <c r="L874" s="24">
        <v>3</v>
      </c>
      <c r="M874" s="24" t="b">
        <v>0</v>
      </c>
      <c r="N874" s="24" t="s">
        <v>8269</v>
      </c>
      <c r="O874" s="24">
        <v>5</v>
      </c>
      <c r="P874" s="24">
        <v>45</v>
      </c>
      <c r="Q874" s="27" t="s">
        <v>8315</v>
      </c>
      <c r="R874" s="24" t="s">
        <v>8316</v>
      </c>
      <c r="S874" s="28">
        <v>42657.38726851852</v>
      </c>
      <c r="T874" s="28">
        <v>42687.428935185191</v>
      </c>
    </row>
    <row r="875" spans="1:20" ht="30">
      <c r="A875" s="24">
        <v>3921</v>
      </c>
      <c r="B875" s="25" t="s">
        <v>3918</v>
      </c>
      <c r="C875" s="25" t="s">
        <v>8029</v>
      </c>
      <c r="D875" s="26">
        <v>3000</v>
      </c>
      <c r="E875" s="26">
        <v>0</v>
      </c>
      <c r="F875" s="24" t="s">
        <v>8220</v>
      </c>
      <c r="G875" s="24" t="s">
        <v>8224</v>
      </c>
      <c r="H875" s="24" t="s">
        <v>8246</v>
      </c>
      <c r="I875" s="24">
        <v>1414346400</v>
      </c>
      <c r="J875" s="24">
        <v>1413291655</v>
      </c>
      <c r="K875" s="24" t="b">
        <v>0</v>
      </c>
      <c r="L875" s="24">
        <v>0</v>
      </c>
      <c r="M875" s="24" t="b">
        <v>0</v>
      </c>
      <c r="N875" s="24" t="s">
        <v>8269</v>
      </c>
      <c r="O875" s="24">
        <v>0</v>
      </c>
      <c r="P875" s="24">
        <v>0</v>
      </c>
      <c r="Q875" s="27" t="s">
        <v>8315</v>
      </c>
      <c r="R875" s="24" t="s">
        <v>8316</v>
      </c>
      <c r="S875" s="28">
        <v>41926.542303240742</v>
      </c>
      <c r="T875" s="28">
        <v>41938.75</v>
      </c>
    </row>
    <row r="876" spans="1:20" ht="45">
      <c r="A876" s="24">
        <v>3922</v>
      </c>
      <c r="B876" s="25" t="s">
        <v>3919</v>
      </c>
      <c r="C876" s="25" t="s">
        <v>8030</v>
      </c>
      <c r="D876" s="26">
        <v>750</v>
      </c>
      <c r="E876" s="26">
        <v>61</v>
      </c>
      <c r="F876" s="24" t="s">
        <v>8220</v>
      </c>
      <c r="G876" s="24" t="s">
        <v>8223</v>
      </c>
      <c r="H876" s="24" t="s">
        <v>8245</v>
      </c>
      <c r="I876" s="24">
        <v>1425337200</v>
      </c>
      <c r="J876" s="24">
        <v>1421432810</v>
      </c>
      <c r="K876" s="24" t="b">
        <v>0</v>
      </c>
      <c r="L876" s="24">
        <v>6</v>
      </c>
      <c r="M876" s="24" t="b">
        <v>0</v>
      </c>
      <c r="N876" s="24" t="s">
        <v>8269</v>
      </c>
      <c r="O876" s="24">
        <v>8</v>
      </c>
      <c r="P876" s="24">
        <v>10.17</v>
      </c>
      <c r="Q876" s="27" t="s">
        <v>8315</v>
      </c>
      <c r="R876" s="24" t="s">
        <v>8316</v>
      </c>
      <c r="S876" s="28">
        <v>42020.768634259264</v>
      </c>
      <c r="T876" s="28">
        <v>42065.958333333328</v>
      </c>
    </row>
    <row r="877" spans="1:20" ht="45">
      <c r="A877" s="24">
        <v>3923</v>
      </c>
      <c r="B877" s="25" t="s">
        <v>3920</v>
      </c>
      <c r="C877" s="25" t="s">
        <v>8031</v>
      </c>
      <c r="D877" s="26">
        <v>11500</v>
      </c>
      <c r="E877" s="26">
        <v>1384</v>
      </c>
      <c r="F877" s="24" t="s">
        <v>8220</v>
      </c>
      <c r="G877" s="24" t="s">
        <v>8224</v>
      </c>
      <c r="H877" s="24" t="s">
        <v>8246</v>
      </c>
      <c r="I877" s="24">
        <v>1428622271</v>
      </c>
      <c r="J877" s="24">
        <v>1426203071</v>
      </c>
      <c r="K877" s="24" t="b">
        <v>0</v>
      </c>
      <c r="L877" s="24">
        <v>17</v>
      </c>
      <c r="M877" s="24" t="b">
        <v>0</v>
      </c>
      <c r="N877" s="24" t="s">
        <v>8269</v>
      </c>
      <c r="O877" s="24">
        <v>12</v>
      </c>
      <c r="P877" s="24">
        <v>81.41</v>
      </c>
      <c r="Q877" s="27" t="s">
        <v>8315</v>
      </c>
      <c r="R877" s="24" t="s">
        <v>8316</v>
      </c>
      <c r="S877" s="28">
        <v>42075.979988425926</v>
      </c>
      <c r="T877" s="28">
        <v>42103.979988425926</v>
      </c>
    </row>
    <row r="878" spans="1:20" ht="30">
      <c r="A878" s="24">
        <v>3924</v>
      </c>
      <c r="B878" s="25" t="s">
        <v>3921</v>
      </c>
      <c r="C878" s="25" t="s">
        <v>8032</v>
      </c>
      <c r="D878" s="26">
        <v>15000</v>
      </c>
      <c r="E878" s="26">
        <v>2290</v>
      </c>
      <c r="F878" s="24" t="s">
        <v>8220</v>
      </c>
      <c r="G878" s="24" t="s">
        <v>8223</v>
      </c>
      <c r="H878" s="24" t="s">
        <v>8245</v>
      </c>
      <c r="I878" s="24">
        <v>1403823722</v>
      </c>
      <c r="J878" s="24">
        <v>1401231722</v>
      </c>
      <c r="K878" s="24" t="b">
        <v>0</v>
      </c>
      <c r="L878" s="24">
        <v>40</v>
      </c>
      <c r="M878" s="24" t="b">
        <v>0</v>
      </c>
      <c r="N878" s="24" t="s">
        <v>8269</v>
      </c>
      <c r="O878" s="24">
        <v>15</v>
      </c>
      <c r="P878" s="24">
        <v>57.25</v>
      </c>
      <c r="Q878" s="27" t="s">
        <v>8315</v>
      </c>
      <c r="R878" s="24" t="s">
        <v>8316</v>
      </c>
      <c r="S878" s="28">
        <v>41786.959745370368</v>
      </c>
      <c r="T878" s="28">
        <v>41816.959745370368</v>
      </c>
    </row>
    <row r="879" spans="1:20" ht="45">
      <c r="A879" s="24">
        <v>3925</v>
      </c>
      <c r="B879" s="25" t="s">
        <v>3922</v>
      </c>
      <c r="C879" s="25" t="s">
        <v>8033</v>
      </c>
      <c r="D879" s="26">
        <v>150</v>
      </c>
      <c r="E879" s="26">
        <v>15</v>
      </c>
      <c r="F879" s="24" t="s">
        <v>8220</v>
      </c>
      <c r="G879" s="24" t="s">
        <v>8223</v>
      </c>
      <c r="H879" s="24" t="s">
        <v>8245</v>
      </c>
      <c r="I879" s="24">
        <v>1406753639</v>
      </c>
      <c r="J879" s="24">
        <v>1404161639</v>
      </c>
      <c r="K879" s="24" t="b">
        <v>0</v>
      </c>
      <c r="L879" s="24">
        <v>3</v>
      </c>
      <c r="M879" s="24" t="b">
        <v>0</v>
      </c>
      <c r="N879" s="24" t="s">
        <v>8269</v>
      </c>
      <c r="O879" s="24">
        <v>10</v>
      </c>
      <c r="P879" s="24">
        <v>5</v>
      </c>
      <c r="Q879" s="27" t="s">
        <v>8315</v>
      </c>
      <c r="R879" s="24" t="s">
        <v>8316</v>
      </c>
      <c r="S879" s="28">
        <v>41820.870821759258</v>
      </c>
      <c r="T879" s="28">
        <v>41850.870821759258</v>
      </c>
    </row>
    <row r="880" spans="1:20" ht="30">
      <c r="A880" s="24">
        <v>3926</v>
      </c>
      <c r="B880" s="25" t="s">
        <v>3923</v>
      </c>
      <c r="C880" s="25" t="s">
        <v>8034</v>
      </c>
      <c r="D880" s="26">
        <v>5000</v>
      </c>
      <c r="E880" s="26">
        <v>15</v>
      </c>
      <c r="F880" s="24" t="s">
        <v>8220</v>
      </c>
      <c r="G880" s="24" t="s">
        <v>8225</v>
      </c>
      <c r="H880" s="24" t="s">
        <v>8247</v>
      </c>
      <c r="I880" s="24">
        <v>1419645748</v>
      </c>
      <c r="J880" s="24">
        <v>1417053748</v>
      </c>
      <c r="K880" s="24" t="b">
        <v>0</v>
      </c>
      <c r="L880" s="24">
        <v>1</v>
      </c>
      <c r="M880" s="24" t="b">
        <v>0</v>
      </c>
      <c r="N880" s="24" t="s">
        <v>8269</v>
      </c>
      <c r="O880" s="24">
        <v>0</v>
      </c>
      <c r="P880" s="24">
        <v>15</v>
      </c>
      <c r="Q880" s="27" t="s">
        <v>8315</v>
      </c>
      <c r="R880" s="24" t="s">
        <v>8316</v>
      </c>
      <c r="S880" s="28">
        <v>41970.085046296299</v>
      </c>
      <c r="T880" s="28">
        <v>42000.085046296299</v>
      </c>
    </row>
    <row r="881" spans="1:20" ht="45">
      <c r="A881" s="24">
        <v>3927</v>
      </c>
      <c r="B881" s="25" t="s">
        <v>3924</v>
      </c>
      <c r="C881" s="25" t="s">
        <v>8035</v>
      </c>
      <c r="D881" s="26">
        <v>2500</v>
      </c>
      <c r="E881" s="26">
        <v>25</v>
      </c>
      <c r="F881" s="24" t="s">
        <v>8220</v>
      </c>
      <c r="G881" s="24" t="s">
        <v>8224</v>
      </c>
      <c r="H881" s="24" t="s">
        <v>8246</v>
      </c>
      <c r="I881" s="24">
        <v>1407565504</v>
      </c>
      <c r="J881" s="24">
        <v>1404973504</v>
      </c>
      <c r="K881" s="24" t="b">
        <v>0</v>
      </c>
      <c r="L881" s="24">
        <v>2</v>
      </c>
      <c r="M881" s="24" t="b">
        <v>0</v>
      </c>
      <c r="N881" s="24" t="s">
        <v>8269</v>
      </c>
      <c r="O881" s="24">
        <v>1</v>
      </c>
      <c r="P881" s="24">
        <v>12.5</v>
      </c>
      <c r="Q881" s="27" t="s">
        <v>8315</v>
      </c>
      <c r="R881" s="24" t="s">
        <v>8316</v>
      </c>
      <c r="S881" s="28">
        <v>41830.267407407409</v>
      </c>
      <c r="T881" s="28">
        <v>41860.267407407409</v>
      </c>
    </row>
    <row r="882" spans="1:20" ht="45">
      <c r="A882" s="24">
        <v>3928</v>
      </c>
      <c r="B882" s="25" t="s">
        <v>3925</v>
      </c>
      <c r="C882" s="25" t="s">
        <v>8036</v>
      </c>
      <c r="D882" s="26">
        <v>5000</v>
      </c>
      <c r="E882" s="26">
        <v>651</v>
      </c>
      <c r="F882" s="24" t="s">
        <v>8220</v>
      </c>
      <c r="G882" s="24" t="s">
        <v>8223</v>
      </c>
      <c r="H882" s="24" t="s">
        <v>8245</v>
      </c>
      <c r="I882" s="24">
        <v>1444971540</v>
      </c>
      <c r="J882" s="24">
        <v>1442593427</v>
      </c>
      <c r="K882" s="24" t="b">
        <v>0</v>
      </c>
      <c r="L882" s="24">
        <v>7</v>
      </c>
      <c r="M882" s="24" t="b">
        <v>0</v>
      </c>
      <c r="N882" s="24" t="s">
        <v>8269</v>
      </c>
      <c r="O882" s="24">
        <v>13</v>
      </c>
      <c r="P882" s="24">
        <v>93</v>
      </c>
      <c r="Q882" s="27" t="s">
        <v>8315</v>
      </c>
      <c r="R882" s="24" t="s">
        <v>8316</v>
      </c>
      <c r="S882" s="28">
        <v>42265.683182870373</v>
      </c>
      <c r="T882" s="28">
        <v>42293.207638888889</v>
      </c>
    </row>
    <row r="883" spans="1:20" ht="30">
      <c r="A883" s="24">
        <v>3929</v>
      </c>
      <c r="B883" s="25" t="s">
        <v>3926</v>
      </c>
      <c r="C883" s="25" t="s">
        <v>8037</v>
      </c>
      <c r="D883" s="26">
        <v>20000</v>
      </c>
      <c r="E883" s="26">
        <v>453</v>
      </c>
      <c r="F883" s="24" t="s">
        <v>8220</v>
      </c>
      <c r="G883" s="24" t="s">
        <v>8223</v>
      </c>
      <c r="H883" s="24" t="s">
        <v>8245</v>
      </c>
      <c r="I883" s="24">
        <v>1474228265</v>
      </c>
      <c r="J883" s="24">
        <v>1471636265</v>
      </c>
      <c r="K883" s="24" t="b">
        <v>0</v>
      </c>
      <c r="L883" s="24">
        <v>14</v>
      </c>
      <c r="M883" s="24" t="b">
        <v>0</v>
      </c>
      <c r="N883" s="24" t="s">
        <v>8269</v>
      </c>
      <c r="O883" s="24">
        <v>2</v>
      </c>
      <c r="P883" s="24">
        <v>32.36</v>
      </c>
      <c r="Q883" s="27" t="s">
        <v>8315</v>
      </c>
      <c r="R883" s="24" t="s">
        <v>8316</v>
      </c>
      <c r="S883" s="28">
        <v>42601.827141203699</v>
      </c>
      <c r="T883" s="28">
        <v>42631.827141203699</v>
      </c>
    </row>
    <row r="884" spans="1:20" ht="30">
      <c r="A884" s="24">
        <v>3930</v>
      </c>
      <c r="B884" s="25" t="s">
        <v>3927</v>
      </c>
      <c r="C884" s="25" t="s">
        <v>8038</v>
      </c>
      <c r="D884" s="26">
        <v>10000</v>
      </c>
      <c r="E884" s="26">
        <v>0</v>
      </c>
      <c r="F884" s="24" t="s">
        <v>8220</v>
      </c>
      <c r="G884" s="24" t="s">
        <v>8225</v>
      </c>
      <c r="H884" s="24" t="s">
        <v>8247</v>
      </c>
      <c r="I884" s="24">
        <v>1459490400</v>
      </c>
      <c r="J884" s="24">
        <v>1457078868</v>
      </c>
      <c r="K884" s="24" t="b">
        <v>0</v>
      </c>
      <c r="L884" s="24">
        <v>0</v>
      </c>
      <c r="M884" s="24" t="b">
        <v>0</v>
      </c>
      <c r="N884" s="24" t="s">
        <v>8269</v>
      </c>
      <c r="O884" s="24">
        <v>0</v>
      </c>
      <c r="P884" s="24">
        <v>0</v>
      </c>
      <c r="Q884" s="27" t="s">
        <v>8315</v>
      </c>
      <c r="R884" s="24" t="s">
        <v>8316</v>
      </c>
      <c r="S884" s="28">
        <v>42433.338749999995</v>
      </c>
      <c r="T884" s="28">
        <v>42461.25</v>
      </c>
    </row>
    <row r="885" spans="1:20" ht="45">
      <c r="A885" s="24">
        <v>3931</v>
      </c>
      <c r="B885" s="25" t="s">
        <v>3928</v>
      </c>
      <c r="C885" s="25" t="s">
        <v>8039</v>
      </c>
      <c r="D885" s="26">
        <v>8000</v>
      </c>
      <c r="E885" s="26">
        <v>0</v>
      </c>
      <c r="F885" s="24" t="s">
        <v>8220</v>
      </c>
      <c r="G885" s="24" t="s">
        <v>8223</v>
      </c>
      <c r="H885" s="24" t="s">
        <v>8245</v>
      </c>
      <c r="I885" s="24">
        <v>1441510707</v>
      </c>
      <c r="J885" s="24">
        <v>1439350707</v>
      </c>
      <c r="K885" s="24" t="b">
        <v>0</v>
      </c>
      <c r="L885" s="24">
        <v>0</v>
      </c>
      <c r="M885" s="24" t="b">
        <v>0</v>
      </c>
      <c r="N885" s="24" t="s">
        <v>8269</v>
      </c>
      <c r="O885" s="24">
        <v>0</v>
      </c>
      <c r="P885" s="24">
        <v>0</v>
      </c>
      <c r="Q885" s="27" t="s">
        <v>8315</v>
      </c>
      <c r="R885" s="24" t="s">
        <v>8316</v>
      </c>
      <c r="S885" s="28">
        <v>42228.151701388888</v>
      </c>
      <c r="T885" s="28">
        <v>42253.151701388888</v>
      </c>
    </row>
    <row r="886" spans="1:20" ht="30">
      <c r="A886" s="24">
        <v>3932</v>
      </c>
      <c r="B886" s="25" t="s">
        <v>3929</v>
      </c>
      <c r="C886" s="25" t="s">
        <v>8040</v>
      </c>
      <c r="D886" s="26">
        <v>12000</v>
      </c>
      <c r="E886" s="26">
        <v>1</v>
      </c>
      <c r="F886" s="24" t="s">
        <v>8220</v>
      </c>
      <c r="G886" s="24" t="s">
        <v>8223</v>
      </c>
      <c r="H886" s="24" t="s">
        <v>8245</v>
      </c>
      <c r="I886" s="24">
        <v>1458097364</v>
      </c>
      <c r="J886" s="24">
        <v>1455508964</v>
      </c>
      <c r="K886" s="24" t="b">
        <v>0</v>
      </c>
      <c r="L886" s="24">
        <v>1</v>
      </c>
      <c r="M886" s="24" t="b">
        <v>0</v>
      </c>
      <c r="N886" s="24" t="s">
        <v>8269</v>
      </c>
      <c r="O886" s="24">
        <v>0</v>
      </c>
      <c r="P886" s="24">
        <v>1</v>
      </c>
      <c r="Q886" s="27" t="s">
        <v>8315</v>
      </c>
      <c r="R886" s="24" t="s">
        <v>8316</v>
      </c>
      <c r="S886" s="28">
        <v>42415.168564814812</v>
      </c>
      <c r="T886" s="28">
        <v>42445.126898148148</v>
      </c>
    </row>
    <row r="887" spans="1:20" ht="30">
      <c r="A887" s="24">
        <v>3933</v>
      </c>
      <c r="B887" s="25" t="s">
        <v>3930</v>
      </c>
      <c r="C887" s="25" t="s">
        <v>8041</v>
      </c>
      <c r="D887" s="26">
        <v>7000</v>
      </c>
      <c r="E887" s="26">
        <v>1102</v>
      </c>
      <c r="F887" s="24" t="s">
        <v>8220</v>
      </c>
      <c r="G887" s="24" t="s">
        <v>8223</v>
      </c>
      <c r="H887" s="24" t="s">
        <v>8245</v>
      </c>
      <c r="I887" s="24">
        <v>1468716180</v>
      </c>
      <c r="J887" s="24">
        <v>1466205262</v>
      </c>
      <c r="K887" s="24" t="b">
        <v>0</v>
      </c>
      <c r="L887" s="24">
        <v>12</v>
      </c>
      <c r="M887" s="24" t="b">
        <v>0</v>
      </c>
      <c r="N887" s="24" t="s">
        <v>8269</v>
      </c>
      <c r="O887" s="24">
        <v>16</v>
      </c>
      <c r="P887" s="24">
        <v>91.83</v>
      </c>
      <c r="Q887" s="27" t="s">
        <v>8315</v>
      </c>
      <c r="R887" s="24" t="s">
        <v>8316</v>
      </c>
      <c r="S887" s="28">
        <v>42538.968310185184</v>
      </c>
      <c r="T887" s="28">
        <v>42568.029861111107</v>
      </c>
    </row>
    <row r="888" spans="1:20" ht="30">
      <c r="A888" s="24">
        <v>3934</v>
      </c>
      <c r="B888" s="25" t="s">
        <v>3931</v>
      </c>
      <c r="C888" s="25" t="s">
        <v>8042</v>
      </c>
      <c r="D888" s="26">
        <v>5000</v>
      </c>
      <c r="E888" s="26">
        <v>550</v>
      </c>
      <c r="F888" s="24" t="s">
        <v>8220</v>
      </c>
      <c r="G888" s="24" t="s">
        <v>8223</v>
      </c>
      <c r="H888" s="24" t="s">
        <v>8245</v>
      </c>
      <c r="I888" s="24">
        <v>1443704400</v>
      </c>
      <c r="J888" s="24">
        <v>1439827639</v>
      </c>
      <c r="K888" s="24" t="b">
        <v>0</v>
      </c>
      <c r="L888" s="24">
        <v>12</v>
      </c>
      <c r="M888" s="24" t="b">
        <v>0</v>
      </c>
      <c r="N888" s="24" t="s">
        <v>8269</v>
      </c>
      <c r="O888" s="24">
        <v>11</v>
      </c>
      <c r="P888" s="24">
        <v>45.83</v>
      </c>
      <c r="Q888" s="27" t="s">
        <v>8315</v>
      </c>
      <c r="R888" s="24" t="s">
        <v>8316</v>
      </c>
      <c r="S888" s="28">
        <v>42233.671747685185</v>
      </c>
      <c r="T888" s="28">
        <v>42278.541666666672</v>
      </c>
    </row>
    <row r="889" spans="1:20" ht="45">
      <c r="A889" s="24">
        <v>3935</v>
      </c>
      <c r="B889" s="25" t="s">
        <v>3932</v>
      </c>
      <c r="C889" s="25" t="s">
        <v>8043</v>
      </c>
      <c r="D889" s="26">
        <v>3000</v>
      </c>
      <c r="E889" s="26">
        <v>1315</v>
      </c>
      <c r="F889" s="24" t="s">
        <v>8220</v>
      </c>
      <c r="G889" s="24" t="s">
        <v>8224</v>
      </c>
      <c r="H889" s="24" t="s">
        <v>8246</v>
      </c>
      <c r="I889" s="24">
        <v>1443973546</v>
      </c>
      <c r="J889" s="24">
        <v>1438789546</v>
      </c>
      <c r="K889" s="24" t="b">
        <v>0</v>
      </c>
      <c r="L889" s="24">
        <v>23</v>
      </c>
      <c r="M889" s="24" t="b">
        <v>0</v>
      </c>
      <c r="N889" s="24" t="s">
        <v>8269</v>
      </c>
      <c r="O889" s="24">
        <v>44</v>
      </c>
      <c r="P889" s="24">
        <v>57.17</v>
      </c>
      <c r="Q889" s="27" t="s">
        <v>8315</v>
      </c>
      <c r="R889" s="24" t="s">
        <v>8316</v>
      </c>
      <c r="S889" s="28">
        <v>42221.656782407401</v>
      </c>
      <c r="T889" s="28">
        <v>42281.656782407401</v>
      </c>
    </row>
    <row r="890" spans="1:20" ht="30">
      <c r="A890" s="24">
        <v>3936</v>
      </c>
      <c r="B890" s="25" t="s">
        <v>3933</v>
      </c>
      <c r="C890" s="25" t="s">
        <v>8044</v>
      </c>
      <c r="D890" s="26">
        <v>20000</v>
      </c>
      <c r="E890" s="26">
        <v>0</v>
      </c>
      <c r="F890" s="24" t="s">
        <v>8220</v>
      </c>
      <c r="G890" s="24" t="s">
        <v>8223</v>
      </c>
      <c r="H890" s="24" t="s">
        <v>8245</v>
      </c>
      <c r="I890" s="24">
        <v>1480576720</v>
      </c>
      <c r="J890" s="24">
        <v>1477981120</v>
      </c>
      <c r="K890" s="24" t="b">
        <v>0</v>
      </c>
      <c r="L890" s="24">
        <v>0</v>
      </c>
      <c r="M890" s="24" t="b">
        <v>0</v>
      </c>
      <c r="N890" s="24" t="s">
        <v>8269</v>
      </c>
      <c r="O890" s="24">
        <v>0</v>
      </c>
      <c r="P890" s="24">
        <v>0</v>
      </c>
      <c r="Q890" s="27" t="s">
        <v>8315</v>
      </c>
      <c r="R890" s="24" t="s">
        <v>8316</v>
      </c>
      <c r="S890" s="28">
        <v>42675.262962962966</v>
      </c>
      <c r="T890" s="28">
        <v>42705.304629629631</v>
      </c>
    </row>
    <row r="891" spans="1:20" ht="45">
      <c r="A891" s="24">
        <v>3937</v>
      </c>
      <c r="B891" s="25" t="s">
        <v>3934</v>
      </c>
      <c r="C891" s="25" t="s">
        <v>8045</v>
      </c>
      <c r="D891" s="26">
        <v>2885</v>
      </c>
      <c r="E891" s="26">
        <v>2485</v>
      </c>
      <c r="F891" s="24" t="s">
        <v>8220</v>
      </c>
      <c r="G891" s="24" t="s">
        <v>8223</v>
      </c>
      <c r="H891" s="24" t="s">
        <v>8245</v>
      </c>
      <c r="I891" s="24">
        <v>1468249760</v>
      </c>
      <c r="J891" s="24">
        <v>1465830560</v>
      </c>
      <c r="K891" s="24" t="b">
        <v>0</v>
      </c>
      <c r="L891" s="24">
        <v>10</v>
      </c>
      <c r="M891" s="24" t="b">
        <v>0</v>
      </c>
      <c r="N891" s="24" t="s">
        <v>8269</v>
      </c>
      <c r="O891" s="24">
        <v>86</v>
      </c>
      <c r="P891" s="24">
        <v>248.5</v>
      </c>
      <c r="Q891" s="27" t="s">
        <v>8315</v>
      </c>
      <c r="R891" s="24" t="s">
        <v>8316</v>
      </c>
      <c r="S891" s="28">
        <v>42534.631481481483</v>
      </c>
      <c r="T891" s="28">
        <v>42562.631481481483</v>
      </c>
    </row>
    <row r="892" spans="1:20" ht="30">
      <c r="A892" s="24">
        <v>3938</v>
      </c>
      <c r="B892" s="25" t="s">
        <v>3935</v>
      </c>
      <c r="C892" s="25" t="s">
        <v>8046</v>
      </c>
      <c r="D892" s="26">
        <v>3255</v>
      </c>
      <c r="E892" s="26">
        <v>397</v>
      </c>
      <c r="F892" s="24" t="s">
        <v>8220</v>
      </c>
      <c r="G892" s="24" t="s">
        <v>8223</v>
      </c>
      <c r="H892" s="24" t="s">
        <v>8245</v>
      </c>
      <c r="I892" s="24">
        <v>1435441454</v>
      </c>
      <c r="J892" s="24">
        <v>1432763054</v>
      </c>
      <c r="K892" s="24" t="b">
        <v>0</v>
      </c>
      <c r="L892" s="24">
        <v>5</v>
      </c>
      <c r="M892" s="24" t="b">
        <v>0</v>
      </c>
      <c r="N892" s="24" t="s">
        <v>8269</v>
      </c>
      <c r="O892" s="24">
        <v>12</v>
      </c>
      <c r="P892" s="24">
        <v>79.400000000000006</v>
      </c>
      <c r="Q892" s="27" t="s">
        <v>8315</v>
      </c>
      <c r="R892" s="24" t="s">
        <v>8316</v>
      </c>
      <c r="S892" s="28">
        <v>42151.905717592599</v>
      </c>
      <c r="T892" s="28">
        <v>42182.905717592599</v>
      </c>
    </row>
    <row r="893" spans="1:20" ht="30">
      <c r="A893" s="24">
        <v>3939</v>
      </c>
      <c r="B893" s="25" t="s">
        <v>3936</v>
      </c>
      <c r="C893" s="25" t="s">
        <v>8047</v>
      </c>
      <c r="D893" s="26">
        <v>5000</v>
      </c>
      <c r="E893" s="26">
        <v>5</v>
      </c>
      <c r="F893" s="24" t="s">
        <v>8220</v>
      </c>
      <c r="G893" s="24" t="s">
        <v>8225</v>
      </c>
      <c r="H893" s="24" t="s">
        <v>8247</v>
      </c>
      <c r="I893" s="24">
        <v>1412656200</v>
      </c>
      <c r="J893" s="24">
        <v>1412328979</v>
      </c>
      <c r="K893" s="24" t="b">
        <v>0</v>
      </c>
      <c r="L893" s="24">
        <v>1</v>
      </c>
      <c r="M893" s="24" t="b">
        <v>0</v>
      </c>
      <c r="N893" s="24" t="s">
        <v>8269</v>
      </c>
      <c r="O893" s="24">
        <v>0</v>
      </c>
      <c r="P893" s="24">
        <v>5</v>
      </c>
      <c r="Q893" s="27" t="s">
        <v>8315</v>
      </c>
      <c r="R893" s="24" t="s">
        <v>8316</v>
      </c>
      <c r="S893" s="28">
        <v>41915.400219907409</v>
      </c>
      <c r="T893" s="28">
        <v>41919.1875</v>
      </c>
    </row>
    <row r="894" spans="1:20" ht="45">
      <c r="A894" s="24">
        <v>3940</v>
      </c>
      <c r="B894" s="25" t="s">
        <v>3937</v>
      </c>
      <c r="C894" s="25" t="s">
        <v>8048</v>
      </c>
      <c r="D894" s="26">
        <v>5000</v>
      </c>
      <c r="E894" s="26">
        <v>11</v>
      </c>
      <c r="F894" s="24" t="s">
        <v>8220</v>
      </c>
      <c r="G894" s="24" t="s">
        <v>8223</v>
      </c>
      <c r="H894" s="24" t="s">
        <v>8245</v>
      </c>
      <c r="I894" s="24">
        <v>1420199351</v>
      </c>
      <c r="J894" s="24">
        <v>1416311351</v>
      </c>
      <c r="K894" s="24" t="b">
        <v>0</v>
      </c>
      <c r="L894" s="24">
        <v>2</v>
      </c>
      <c r="M894" s="24" t="b">
        <v>0</v>
      </c>
      <c r="N894" s="24" t="s">
        <v>8269</v>
      </c>
      <c r="O894" s="24">
        <v>0</v>
      </c>
      <c r="P894" s="24">
        <v>5.5</v>
      </c>
      <c r="Q894" s="27" t="s">
        <v>8315</v>
      </c>
      <c r="R894" s="24" t="s">
        <v>8316</v>
      </c>
      <c r="S894" s="28">
        <v>41961.492488425924</v>
      </c>
      <c r="T894" s="28">
        <v>42006.492488425924</v>
      </c>
    </row>
    <row r="895" spans="1:20" ht="45">
      <c r="A895" s="24">
        <v>3941</v>
      </c>
      <c r="B895" s="25" t="s">
        <v>3938</v>
      </c>
      <c r="C895" s="25" t="s">
        <v>8049</v>
      </c>
      <c r="D895" s="26">
        <v>5500</v>
      </c>
      <c r="E895" s="26">
        <v>50</v>
      </c>
      <c r="F895" s="24" t="s">
        <v>8220</v>
      </c>
      <c r="G895" s="24" t="s">
        <v>8223</v>
      </c>
      <c r="H895" s="24" t="s">
        <v>8245</v>
      </c>
      <c r="I895" s="24">
        <v>1416877200</v>
      </c>
      <c r="J895" s="24">
        <v>1414505137</v>
      </c>
      <c r="K895" s="24" t="b">
        <v>0</v>
      </c>
      <c r="L895" s="24">
        <v>2</v>
      </c>
      <c r="M895" s="24" t="b">
        <v>0</v>
      </c>
      <c r="N895" s="24" t="s">
        <v>8269</v>
      </c>
      <c r="O895" s="24">
        <v>1</v>
      </c>
      <c r="P895" s="24">
        <v>25</v>
      </c>
      <c r="Q895" s="27" t="s">
        <v>8315</v>
      </c>
      <c r="R895" s="24" t="s">
        <v>8316</v>
      </c>
      <c r="S895" s="28">
        <v>41940.587233796294</v>
      </c>
      <c r="T895" s="28">
        <v>41968.041666666672</v>
      </c>
    </row>
    <row r="896" spans="1:20" ht="30">
      <c r="A896" s="24">
        <v>3942</v>
      </c>
      <c r="B896" s="25" t="s">
        <v>3939</v>
      </c>
      <c r="C896" s="25" t="s">
        <v>8050</v>
      </c>
      <c r="D896" s="26">
        <v>1200</v>
      </c>
      <c r="E896" s="26">
        <v>0</v>
      </c>
      <c r="F896" s="24" t="s">
        <v>8220</v>
      </c>
      <c r="G896" s="24" t="s">
        <v>8223</v>
      </c>
      <c r="H896" s="24" t="s">
        <v>8245</v>
      </c>
      <c r="I896" s="24">
        <v>1434490914</v>
      </c>
      <c r="J896" s="24">
        <v>1429306914</v>
      </c>
      <c r="K896" s="24" t="b">
        <v>0</v>
      </c>
      <c r="L896" s="24">
        <v>0</v>
      </c>
      <c r="M896" s="24" t="b">
        <v>0</v>
      </c>
      <c r="N896" s="24" t="s">
        <v>8269</v>
      </c>
      <c r="O896" s="24">
        <v>0</v>
      </c>
      <c r="P896" s="24">
        <v>0</v>
      </c>
      <c r="Q896" s="27" t="s">
        <v>8315</v>
      </c>
      <c r="R896" s="24" t="s">
        <v>8316</v>
      </c>
      <c r="S896" s="28">
        <v>42111.904097222221</v>
      </c>
      <c r="T896" s="28">
        <v>42171.904097222221</v>
      </c>
    </row>
    <row r="897" spans="1:20" ht="30">
      <c r="A897" s="24">
        <v>3943</v>
      </c>
      <c r="B897" s="25" t="s">
        <v>3940</v>
      </c>
      <c r="C897" s="25" t="s">
        <v>8051</v>
      </c>
      <c r="D897" s="26">
        <v>5000</v>
      </c>
      <c r="E897" s="26">
        <v>1782</v>
      </c>
      <c r="F897" s="24" t="s">
        <v>8220</v>
      </c>
      <c r="G897" s="24" t="s">
        <v>8223</v>
      </c>
      <c r="H897" s="24" t="s">
        <v>8245</v>
      </c>
      <c r="I897" s="24">
        <v>1446483000</v>
      </c>
      <c r="J897" s="24">
        <v>1443811268</v>
      </c>
      <c r="K897" s="24" t="b">
        <v>0</v>
      </c>
      <c r="L897" s="24">
        <v>13</v>
      </c>
      <c r="M897" s="24" t="b">
        <v>0</v>
      </c>
      <c r="N897" s="24" t="s">
        <v>8269</v>
      </c>
      <c r="O897" s="24">
        <v>36</v>
      </c>
      <c r="P897" s="24">
        <v>137.08000000000001</v>
      </c>
      <c r="Q897" s="27" t="s">
        <v>8315</v>
      </c>
      <c r="R897" s="24" t="s">
        <v>8316</v>
      </c>
      <c r="S897" s="28">
        <v>42279.778564814813</v>
      </c>
      <c r="T897" s="28">
        <v>42310.701388888891</v>
      </c>
    </row>
    <row r="898" spans="1:20" ht="45">
      <c r="A898" s="24">
        <v>3944</v>
      </c>
      <c r="B898" s="25" t="s">
        <v>3941</v>
      </c>
      <c r="C898" s="25" t="s">
        <v>8052</v>
      </c>
      <c r="D898" s="26">
        <v>5000</v>
      </c>
      <c r="E898" s="26">
        <v>0</v>
      </c>
      <c r="F898" s="24" t="s">
        <v>8220</v>
      </c>
      <c r="G898" s="24" t="s">
        <v>8223</v>
      </c>
      <c r="H898" s="24" t="s">
        <v>8245</v>
      </c>
      <c r="I898" s="24">
        <v>1440690875</v>
      </c>
      <c r="J898" s="24">
        <v>1438098875</v>
      </c>
      <c r="K898" s="24" t="b">
        <v>0</v>
      </c>
      <c r="L898" s="24">
        <v>0</v>
      </c>
      <c r="M898" s="24" t="b">
        <v>0</v>
      </c>
      <c r="N898" s="24" t="s">
        <v>8269</v>
      </c>
      <c r="O898" s="24">
        <v>0</v>
      </c>
      <c r="P898" s="24">
        <v>0</v>
      </c>
      <c r="Q898" s="27" t="s">
        <v>8315</v>
      </c>
      <c r="R898" s="24" t="s">
        <v>8316</v>
      </c>
      <c r="S898" s="28">
        <v>42213.662905092591</v>
      </c>
      <c r="T898" s="28">
        <v>42243.662905092591</v>
      </c>
    </row>
    <row r="899" spans="1:20" ht="45">
      <c r="A899" s="24">
        <v>3945</v>
      </c>
      <c r="B899" s="25" t="s">
        <v>3942</v>
      </c>
      <c r="C899" s="25" t="s">
        <v>8053</v>
      </c>
      <c r="D899" s="26">
        <v>2000</v>
      </c>
      <c r="E899" s="26">
        <v>5</v>
      </c>
      <c r="F899" s="24" t="s">
        <v>8220</v>
      </c>
      <c r="G899" s="24" t="s">
        <v>8223</v>
      </c>
      <c r="H899" s="24" t="s">
        <v>8245</v>
      </c>
      <c r="I899" s="24">
        <v>1431717268</v>
      </c>
      <c r="J899" s="24">
        <v>1429125268</v>
      </c>
      <c r="K899" s="24" t="b">
        <v>0</v>
      </c>
      <c r="L899" s="24">
        <v>1</v>
      </c>
      <c r="M899" s="24" t="b">
        <v>0</v>
      </c>
      <c r="N899" s="24" t="s">
        <v>8269</v>
      </c>
      <c r="O899" s="24">
        <v>0</v>
      </c>
      <c r="P899" s="24">
        <v>5</v>
      </c>
      <c r="Q899" s="27" t="s">
        <v>8315</v>
      </c>
      <c r="R899" s="24" t="s">
        <v>8316</v>
      </c>
      <c r="S899" s="28">
        <v>42109.801712962959</v>
      </c>
      <c r="T899" s="28">
        <v>42139.801712962959</v>
      </c>
    </row>
    <row r="900" spans="1:20" ht="30">
      <c r="A900" s="24">
        <v>3946</v>
      </c>
      <c r="B900" s="25" t="s">
        <v>3943</v>
      </c>
      <c r="C900" s="25" t="s">
        <v>8054</v>
      </c>
      <c r="D900" s="26">
        <v>6000</v>
      </c>
      <c r="E900" s="26">
        <v>195</v>
      </c>
      <c r="F900" s="24" t="s">
        <v>8220</v>
      </c>
      <c r="G900" s="24" t="s">
        <v>8223</v>
      </c>
      <c r="H900" s="24" t="s">
        <v>8245</v>
      </c>
      <c r="I900" s="24">
        <v>1425110400</v>
      </c>
      <c r="J900" s="24">
        <v>1422388822</v>
      </c>
      <c r="K900" s="24" t="b">
        <v>0</v>
      </c>
      <c r="L900" s="24">
        <v>5</v>
      </c>
      <c r="M900" s="24" t="b">
        <v>0</v>
      </c>
      <c r="N900" s="24" t="s">
        <v>8269</v>
      </c>
      <c r="O900" s="24">
        <v>3</v>
      </c>
      <c r="P900" s="24">
        <v>39</v>
      </c>
      <c r="Q900" s="27" t="s">
        <v>8315</v>
      </c>
      <c r="R900" s="24" t="s">
        <v>8316</v>
      </c>
      <c r="S900" s="28">
        <v>42031.833587962959</v>
      </c>
      <c r="T900" s="28">
        <v>42063.333333333328</v>
      </c>
    </row>
    <row r="901" spans="1:20" ht="45">
      <c r="A901" s="24">
        <v>3947</v>
      </c>
      <c r="B901" s="25" t="s">
        <v>3944</v>
      </c>
      <c r="C901" s="25" t="s">
        <v>8055</v>
      </c>
      <c r="D901" s="26">
        <v>3000</v>
      </c>
      <c r="E901" s="26">
        <v>101</v>
      </c>
      <c r="F901" s="24" t="s">
        <v>8220</v>
      </c>
      <c r="G901" s="24" t="s">
        <v>8223</v>
      </c>
      <c r="H901" s="24" t="s">
        <v>8245</v>
      </c>
      <c r="I901" s="24">
        <v>1475378744</v>
      </c>
      <c r="J901" s="24">
        <v>1472786744</v>
      </c>
      <c r="K901" s="24" t="b">
        <v>0</v>
      </c>
      <c r="L901" s="24">
        <v>2</v>
      </c>
      <c r="M901" s="24" t="b">
        <v>0</v>
      </c>
      <c r="N901" s="24" t="s">
        <v>8269</v>
      </c>
      <c r="O901" s="24">
        <v>3</v>
      </c>
      <c r="P901" s="24">
        <v>50.5</v>
      </c>
      <c r="Q901" s="27" t="s">
        <v>8315</v>
      </c>
      <c r="R901" s="24" t="s">
        <v>8316</v>
      </c>
      <c r="S901" s="28">
        <v>42615.142870370371</v>
      </c>
      <c r="T901" s="28">
        <v>42645.142870370371</v>
      </c>
    </row>
    <row r="902" spans="1:20" ht="30">
      <c r="A902" s="24">
        <v>3948</v>
      </c>
      <c r="B902" s="25" t="s">
        <v>3945</v>
      </c>
      <c r="C902" s="25" t="s">
        <v>8056</v>
      </c>
      <c r="D902" s="26">
        <v>30000</v>
      </c>
      <c r="E902" s="26">
        <v>0</v>
      </c>
      <c r="F902" s="24" t="s">
        <v>8220</v>
      </c>
      <c r="G902" s="24" t="s">
        <v>8225</v>
      </c>
      <c r="H902" s="24" t="s">
        <v>8247</v>
      </c>
      <c r="I902" s="24">
        <v>1410076123</v>
      </c>
      <c r="J902" s="24">
        <v>1404892123</v>
      </c>
      <c r="K902" s="24" t="b">
        <v>0</v>
      </c>
      <c r="L902" s="24">
        <v>0</v>
      </c>
      <c r="M902" s="24" t="b">
        <v>0</v>
      </c>
      <c r="N902" s="24" t="s">
        <v>8269</v>
      </c>
      <c r="O902" s="24">
        <v>0</v>
      </c>
      <c r="P902" s="24">
        <v>0</v>
      </c>
      <c r="Q902" s="27" t="s">
        <v>8315</v>
      </c>
      <c r="R902" s="24" t="s">
        <v>8316</v>
      </c>
      <c r="S902" s="28">
        <v>41829.325497685182</v>
      </c>
      <c r="T902" s="28">
        <v>41889.325497685182</v>
      </c>
    </row>
    <row r="903" spans="1:20" ht="45">
      <c r="A903" s="24">
        <v>3949</v>
      </c>
      <c r="B903" s="25" t="s">
        <v>3946</v>
      </c>
      <c r="C903" s="25" t="s">
        <v>8057</v>
      </c>
      <c r="D903" s="26">
        <v>10000</v>
      </c>
      <c r="E903" s="26">
        <v>1577</v>
      </c>
      <c r="F903" s="24" t="s">
        <v>8220</v>
      </c>
      <c r="G903" s="24" t="s">
        <v>8225</v>
      </c>
      <c r="H903" s="24" t="s">
        <v>8247</v>
      </c>
      <c r="I903" s="24">
        <v>1423623221</v>
      </c>
      <c r="J903" s="24">
        <v>1421031221</v>
      </c>
      <c r="K903" s="24" t="b">
        <v>0</v>
      </c>
      <c r="L903" s="24">
        <v>32</v>
      </c>
      <c r="M903" s="24" t="b">
        <v>0</v>
      </c>
      <c r="N903" s="24" t="s">
        <v>8269</v>
      </c>
      <c r="O903" s="24">
        <v>16</v>
      </c>
      <c r="P903" s="24">
        <v>49.28</v>
      </c>
      <c r="Q903" s="27" t="s">
        <v>8315</v>
      </c>
      <c r="R903" s="24" t="s">
        <v>8316</v>
      </c>
      <c r="S903" s="28">
        <v>42016.120613425926</v>
      </c>
      <c r="T903" s="28">
        <v>42046.120613425926</v>
      </c>
    </row>
    <row r="904" spans="1:20" ht="45">
      <c r="A904" s="24">
        <v>3950</v>
      </c>
      <c r="B904" s="25" t="s">
        <v>3947</v>
      </c>
      <c r="C904" s="25" t="s">
        <v>8058</v>
      </c>
      <c r="D904" s="26">
        <v>4000</v>
      </c>
      <c r="E904" s="26">
        <v>25</v>
      </c>
      <c r="F904" s="24" t="s">
        <v>8220</v>
      </c>
      <c r="G904" s="24" t="s">
        <v>8223</v>
      </c>
      <c r="H904" s="24" t="s">
        <v>8245</v>
      </c>
      <c r="I904" s="24">
        <v>1460140500</v>
      </c>
      <c r="J904" s="24">
        <v>1457628680</v>
      </c>
      <c r="K904" s="24" t="b">
        <v>0</v>
      </c>
      <c r="L904" s="24">
        <v>1</v>
      </c>
      <c r="M904" s="24" t="b">
        <v>0</v>
      </c>
      <c r="N904" s="24" t="s">
        <v>8269</v>
      </c>
      <c r="O904" s="24">
        <v>1</v>
      </c>
      <c r="P904" s="24">
        <v>25</v>
      </c>
      <c r="Q904" s="27" t="s">
        <v>8315</v>
      </c>
      <c r="R904" s="24" t="s">
        <v>8316</v>
      </c>
      <c r="S904" s="28">
        <v>42439.702314814815</v>
      </c>
      <c r="T904" s="28">
        <v>42468.774305555555</v>
      </c>
    </row>
    <row r="905" spans="1:20" ht="30">
      <c r="A905" s="24">
        <v>3951</v>
      </c>
      <c r="B905" s="25" t="s">
        <v>3948</v>
      </c>
      <c r="C905" s="25" t="s">
        <v>6961</v>
      </c>
      <c r="D905" s="26">
        <v>200000</v>
      </c>
      <c r="E905" s="26">
        <v>1</v>
      </c>
      <c r="F905" s="24" t="s">
        <v>8220</v>
      </c>
      <c r="G905" s="24" t="s">
        <v>8240</v>
      </c>
      <c r="H905" s="24" t="s">
        <v>8248</v>
      </c>
      <c r="I905" s="24">
        <v>1462301342</v>
      </c>
      <c r="J905" s="24">
        <v>1457120942</v>
      </c>
      <c r="K905" s="24" t="b">
        <v>0</v>
      </c>
      <c r="L905" s="24">
        <v>1</v>
      </c>
      <c r="M905" s="24" t="b">
        <v>0</v>
      </c>
      <c r="N905" s="24" t="s">
        <v>8269</v>
      </c>
      <c r="O905" s="24">
        <v>0</v>
      </c>
      <c r="P905" s="24">
        <v>1</v>
      </c>
      <c r="Q905" s="27" t="s">
        <v>8315</v>
      </c>
      <c r="R905" s="24" t="s">
        <v>8316</v>
      </c>
      <c r="S905" s="28">
        <v>42433.825717592597</v>
      </c>
      <c r="T905" s="28">
        <v>42493.784050925926</v>
      </c>
    </row>
    <row r="906" spans="1:20" ht="45">
      <c r="A906" s="24">
        <v>3952</v>
      </c>
      <c r="B906" s="25" t="s">
        <v>3949</v>
      </c>
      <c r="C906" s="25" t="s">
        <v>8059</v>
      </c>
      <c r="D906" s="26">
        <v>26000</v>
      </c>
      <c r="E906" s="26">
        <v>25</v>
      </c>
      <c r="F906" s="24" t="s">
        <v>8220</v>
      </c>
      <c r="G906" s="24" t="s">
        <v>8223</v>
      </c>
      <c r="H906" s="24" t="s">
        <v>8245</v>
      </c>
      <c r="I906" s="24">
        <v>1445885890</v>
      </c>
      <c r="J906" s="24">
        <v>1440701890</v>
      </c>
      <c r="K906" s="24" t="b">
        <v>0</v>
      </c>
      <c r="L906" s="24">
        <v>1</v>
      </c>
      <c r="M906" s="24" t="b">
        <v>0</v>
      </c>
      <c r="N906" s="24" t="s">
        <v>8269</v>
      </c>
      <c r="O906" s="24">
        <v>0</v>
      </c>
      <c r="P906" s="24">
        <v>25</v>
      </c>
      <c r="Q906" s="27" t="s">
        <v>8315</v>
      </c>
      <c r="R906" s="24" t="s">
        <v>8316</v>
      </c>
      <c r="S906" s="28">
        <v>42243.790393518517</v>
      </c>
      <c r="T906" s="28">
        <v>42303.790393518517</v>
      </c>
    </row>
    <row r="907" spans="1:20" ht="30">
      <c r="A907" s="24">
        <v>3953</v>
      </c>
      <c r="B907" s="25" t="s">
        <v>3950</v>
      </c>
      <c r="C907" s="25" t="s">
        <v>8060</v>
      </c>
      <c r="D907" s="26">
        <v>17600</v>
      </c>
      <c r="E907" s="26">
        <v>0</v>
      </c>
      <c r="F907" s="24" t="s">
        <v>8220</v>
      </c>
      <c r="G907" s="24" t="s">
        <v>8223</v>
      </c>
      <c r="H907" s="24" t="s">
        <v>8245</v>
      </c>
      <c r="I907" s="24">
        <v>1469834940</v>
      </c>
      <c r="J907" s="24">
        <v>1467162586</v>
      </c>
      <c r="K907" s="24" t="b">
        <v>0</v>
      </c>
      <c r="L907" s="24">
        <v>0</v>
      </c>
      <c r="M907" s="24" t="b">
        <v>0</v>
      </c>
      <c r="N907" s="24" t="s">
        <v>8269</v>
      </c>
      <c r="O907" s="24">
        <v>0</v>
      </c>
      <c r="P907" s="24">
        <v>0</v>
      </c>
      <c r="Q907" s="27" t="s">
        <v>8315</v>
      </c>
      <c r="R907" s="24" t="s">
        <v>8316</v>
      </c>
      <c r="S907" s="28">
        <v>42550.048449074078</v>
      </c>
      <c r="T907" s="28">
        <v>42580.978472222225</v>
      </c>
    </row>
    <row r="908" spans="1:20" ht="45">
      <c r="A908" s="24">
        <v>3954</v>
      </c>
      <c r="B908" s="25" t="s">
        <v>3951</v>
      </c>
      <c r="C908" s="25" t="s">
        <v>8061</v>
      </c>
      <c r="D908" s="26">
        <v>25000</v>
      </c>
      <c r="E908" s="26">
        <v>0</v>
      </c>
      <c r="F908" s="24" t="s">
        <v>8220</v>
      </c>
      <c r="G908" s="24" t="s">
        <v>8228</v>
      </c>
      <c r="H908" s="24" t="s">
        <v>8250</v>
      </c>
      <c r="I908" s="24">
        <v>1405352264</v>
      </c>
      <c r="J908" s="24">
        <v>1400168264</v>
      </c>
      <c r="K908" s="24" t="b">
        <v>0</v>
      </c>
      <c r="L908" s="24">
        <v>0</v>
      </c>
      <c r="M908" s="24" t="b">
        <v>0</v>
      </c>
      <c r="N908" s="24" t="s">
        <v>8269</v>
      </c>
      <c r="O908" s="24">
        <v>0</v>
      </c>
      <c r="P908" s="24">
        <v>0</v>
      </c>
      <c r="Q908" s="27" t="s">
        <v>8315</v>
      </c>
      <c r="R908" s="24" t="s">
        <v>8316</v>
      </c>
      <c r="S908" s="28">
        <v>41774.651203703703</v>
      </c>
      <c r="T908" s="28">
        <v>41834.651203703703</v>
      </c>
    </row>
    <row r="909" spans="1:20" ht="30">
      <c r="A909" s="24">
        <v>3955</v>
      </c>
      <c r="B909" s="25" t="s">
        <v>3952</v>
      </c>
      <c r="C909" s="25" t="s">
        <v>8062</v>
      </c>
      <c r="D909" s="26">
        <v>1750</v>
      </c>
      <c r="E909" s="26">
        <v>425</v>
      </c>
      <c r="F909" s="24" t="s">
        <v>8220</v>
      </c>
      <c r="G909" s="24" t="s">
        <v>8223</v>
      </c>
      <c r="H909" s="24" t="s">
        <v>8245</v>
      </c>
      <c r="I909" s="24">
        <v>1448745741</v>
      </c>
      <c r="J909" s="24">
        <v>1446150141</v>
      </c>
      <c r="K909" s="24" t="b">
        <v>0</v>
      </c>
      <c r="L909" s="24">
        <v>8</v>
      </c>
      <c r="M909" s="24" t="b">
        <v>0</v>
      </c>
      <c r="N909" s="24" t="s">
        <v>8269</v>
      </c>
      <c r="O909" s="24">
        <v>24</v>
      </c>
      <c r="P909" s="24">
        <v>53.13</v>
      </c>
      <c r="Q909" s="27" t="s">
        <v>8315</v>
      </c>
      <c r="R909" s="24" t="s">
        <v>8316</v>
      </c>
      <c r="S909" s="28">
        <v>42306.848854166667</v>
      </c>
      <c r="T909" s="28">
        <v>42336.890520833331</v>
      </c>
    </row>
    <row r="910" spans="1:20" ht="45">
      <c r="A910" s="24">
        <v>3956</v>
      </c>
      <c r="B910" s="25" t="s">
        <v>3953</v>
      </c>
      <c r="C910" s="25" t="s">
        <v>8063</v>
      </c>
      <c r="D910" s="26">
        <v>5500</v>
      </c>
      <c r="E910" s="26">
        <v>0</v>
      </c>
      <c r="F910" s="24" t="s">
        <v>8220</v>
      </c>
      <c r="G910" s="24" t="s">
        <v>8223</v>
      </c>
      <c r="H910" s="24" t="s">
        <v>8245</v>
      </c>
      <c r="I910" s="24">
        <v>1461543600</v>
      </c>
      <c r="J910" s="24">
        <v>1459203727</v>
      </c>
      <c r="K910" s="24" t="b">
        <v>0</v>
      </c>
      <c r="L910" s="24">
        <v>0</v>
      </c>
      <c r="M910" s="24" t="b">
        <v>0</v>
      </c>
      <c r="N910" s="24" t="s">
        <v>8269</v>
      </c>
      <c r="O910" s="24">
        <v>0</v>
      </c>
      <c r="P910" s="24">
        <v>0</v>
      </c>
      <c r="Q910" s="27" t="s">
        <v>8315</v>
      </c>
      <c r="R910" s="24" t="s">
        <v>8316</v>
      </c>
      <c r="S910" s="28">
        <v>42457.932025462964</v>
      </c>
      <c r="T910" s="28">
        <v>42485.013888888891</v>
      </c>
    </row>
    <row r="911" spans="1:20" ht="30">
      <c r="A911" s="24">
        <v>3957</v>
      </c>
      <c r="B911" s="25" t="s">
        <v>3954</v>
      </c>
      <c r="C911" s="25" t="s">
        <v>8064</v>
      </c>
      <c r="D911" s="26">
        <v>28000</v>
      </c>
      <c r="E911" s="26">
        <v>7</v>
      </c>
      <c r="F911" s="24" t="s">
        <v>8220</v>
      </c>
      <c r="G911" s="24" t="s">
        <v>8223</v>
      </c>
      <c r="H911" s="24" t="s">
        <v>8245</v>
      </c>
      <c r="I911" s="24">
        <v>1468020354</v>
      </c>
      <c r="J911" s="24">
        <v>1464045954</v>
      </c>
      <c r="K911" s="24" t="b">
        <v>0</v>
      </c>
      <c r="L911" s="24">
        <v>1</v>
      </c>
      <c r="M911" s="24" t="b">
        <v>0</v>
      </c>
      <c r="N911" s="24" t="s">
        <v>8269</v>
      </c>
      <c r="O911" s="24">
        <v>0</v>
      </c>
      <c r="P911" s="24">
        <v>7</v>
      </c>
      <c r="Q911" s="27" t="s">
        <v>8315</v>
      </c>
      <c r="R911" s="24" t="s">
        <v>8316</v>
      </c>
      <c r="S911" s="28">
        <v>42513.976319444439</v>
      </c>
      <c r="T911" s="28">
        <v>42559.976319444439</v>
      </c>
    </row>
    <row r="912" spans="1:20" ht="45">
      <c r="A912" s="24">
        <v>3958</v>
      </c>
      <c r="B912" s="25" t="s">
        <v>3955</v>
      </c>
      <c r="C912" s="25" t="s">
        <v>8065</v>
      </c>
      <c r="D912" s="26">
        <v>2000</v>
      </c>
      <c r="E912" s="26">
        <v>641</v>
      </c>
      <c r="F912" s="24" t="s">
        <v>8220</v>
      </c>
      <c r="G912" s="24" t="s">
        <v>8223</v>
      </c>
      <c r="H912" s="24" t="s">
        <v>8245</v>
      </c>
      <c r="I912" s="24">
        <v>1406988000</v>
      </c>
      <c r="J912" s="24">
        <v>1403822912</v>
      </c>
      <c r="K912" s="24" t="b">
        <v>0</v>
      </c>
      <c r="L912" s="24">
        <v>16</v>
      </c>
      <c r="M912" s="24" t="b">
        <v>0</v>
      </c>
      <c r="N912" s="24" t="s">
        <v>8269</v>
      </c>
      <c r="O912" s="24">
        <v>32</v>
      </c>
      <c r="P912" s="24">
        <v>40.06</v>
      </c>
      <c r="Q912" s="27" t="s">
        <v>8315</v>
      </c>
      <c r="R912" s="24" t="s">
        <v>8316</v>
      </c>
      <c r="S912" s="28">
        <v>41816.950370370374</v>
      </c>
      <c r="T912" s="28">
        <v>41853.583333333336</v>
      </c>
    </row>
    <row r="913" spans="1:20" ht="30">
      <c r="A913" s="24">
        <v>3959</v>
      </c>
      <c r="B913" s="25" t="s">
        <v>3956</v>
      </c>
      <c r="C913" s="25" t="s">
        <v>8066</v>
      </c>
      <c r="D913" s="26">
        <v>1200</v>
      </c>
      <c r="E913" s="26">
        <v>292</v>
      </c>
      <c r="F913" s="24" t="s">
        <v>8220</v>
      </c>
      <c r="G913" s="24" t="s">
        <v>8223</v>
      </c>
      <c r="H913" s="24" t="s">
        <v>8245</v>
      </c>
      <c r="I913" s="24">
        <v>1411930556</v>
      </c>
      <c r="J913" s="24">
        <v>1409338556</v>
      </c>
      <c r="K913" s="24" t="b">
        <v>0</v>
      </c>
      <c r="L913" s="24">
        <v>12</v>
      </c>
      <c r="M913" s="24" t="b">
        <v>0</v>
      </c>
      <c r="N913" s="24" t="s">
        <v>8269</v>
      </c>
      <c r="O913" s="24">
        <v>24</v>
      </c>
      <c r="P913" s="24">
        <v>24.33</v>
      </c>
      <c r="Q913" s="27" t="s">
        <v>8315</v>
      </c>
      <c r="R913" s="24" t="s">
        <v>8316</v>
      </c>
      <c r="S913" s="28">
        <v>41880.788842592592</v>
      </c>
      <c r="T913" s="28">
        <v>41910.788842592592</v>
      </c>
    </row>
    <row r="914" spans="1:20" ht="45">
      <c r="A914" s="24">
        <v>3960</v>
      </c>
      <c r="B914" s="25" t="s">
        <v>3957</v>
      </c>
      <c r="C914" s="25" t="s">
        <v>8067</v>
      </c>
      <c r="D914" s="26">
        <v>3000</v>
      </c>
      <c r="E914" s="26">
        <v>45</v>
      </c>
      <c r="F914" s="24" t="s">
        <v>8220</v>
      </c>
      <c r="G914" s="24" t="s">
        <v>8223</v>
      </c>
      <c r="H914" s="24" t="s">
        <v>8245</v>
      </c>
      <c r="I914" s="24">
        <v>1451852256</v>
      </c>
      <c r="J914" s="24">
        <v>1449260256</v>
      </c>
      <c r="K914" s="24" t="b">
        <v>0</v>
      </c>
      <c r="L914" s="24">
        <v>4</v>
      </c>
      <c r="M914" s="24" t="b">
        <v>0</v>
      </c>
      <c r="N914" s="24" t="s">
        <v>8269</v>
      </c>
      <c r="O914" s="24">
        <v>2</v>
      </c>
      <c r="P914" s="24">
        <v>11.25</v>
      </c>
      <c r="Q914" s="27" t="s">
        <v>8315</v>
      </c>
      <c r="R914" s="24" t="s">
        <v>8316</v>
      </c>
      <c r="S914" s="28">
        <v>42342.845555555556</v>
      </c>
      <c r="T914" s="28">
        <v>42372.845555555556</v>
      </c>
    </row>
    <row r="915" spans="1:20" ht="45">
      <c r="A915" s="24">
        <v>3961</v>
      </c>
      <c r="B915" s="25" t="s">
        <v>3958</v>
      </c>
      <c r="C915" s="25" t="s">
        <v>8068</v>
      </c>
      <c r="D915" s="26">
        <v>5000</v>
      </c>
      <c r="E915" s="26">
        <v>21</v>
      </c>
      <c r="F915" s="24" t="s">
        <v>8220</v>
      </c>
      <c r="G915" s="24" t="s">
        <v>8224</v>
      </c>
      <c r="H915" s="24" t="s">
        <v>8246</v>
      </c>
      <c r="I915" s="24">
        <v>1399584210</v>
      </c>
      <c r="J915" s="24">
        <v>1397683410</v>
      </c>
      <c r="K915" s="24" t="b">
        <v>0</v>
      </c>
      <c r="L915" s="24">
        <v>2</v>
      </c>
      <c r="M915" s="24" t="b">
        <v>0</v>
      </c>
      <c r="N915" s="24" t="s">
        <v>8269</v>
      </c>
      <c r="O915" s="24">
        <v>0</v>
      </c>
      <c r="P915" s="24">
        <v>10.5</v>
      </c>
      <c r="Q915" s="27" t="s">
        <v>8315</v>
      </c>
      <c r="R915" s="24" t="s">
        <v>8316</v>
      </c>
      <c r="S915" s="28">
        <v>41745.891319444447</v>
      </c>
      <c r="T915" s="28">
        <v>41767.891319444447</v>
      </c>
    </row>
    <row r="916" spans="1:20" ht="45">
      <c r="A916" s="24">
        <v>3962</v>
      </c>
      <c r="B916" s="25" t="s">
        <v>3959</v>
      </c>
      <c r="C916" s="25" t="s">
        <v>8069</v>
      </c>
      <c r="D916" s="26">
        <v>1400</v>
      </c>
      <c r="E916" s="26">
        <v>45</v>
      </c>
      <c r="F916" s="24" t="s">
        <v>8220</v>
      </c>
      <c r="G916" s="24" t="s">
        <v>8224</v>
      </c>
      <c r="H916" s="24" t="s">
        <v>8246</v>
      </c>
      <c r="I916" s="24">
        <v>1448722494</v>
      </c>
      <c r="J916" s="24">
        <v>1446562494</v>
      </c>
      <c r="K916" s="24" t="b">
        <v>0</v>
      </c>
      <c r="L916" s="24">
        <v>3</v>
      </c>
      <c r="M916" s="24" t="b">
        <v>0</v>
      </c>
      <c r="N916" s="24" t="s">
        <v>8269</v>
      </c>
      <c r="O916" s="24">
        <v>3</v>
      </c>
      <c r="P916" s="24">
        <v>15</v>
      </c>
      <c r="Q916" s="27" t="s">
        <v>8315</v>
      </c>
      <c r="R916" s="24" t="s">
        <v>8316</v>
      </c>
      <c r="S916" s="28">
        <v>42311.621458333335</v>
      </c>
      <c r="T916" s="28">
        <v>42336.621458333335</v>
      </c>
    </row>
    <row r="917" spans="1:20" ht="45">
      <c r="A917" s="24">
        <v>3963</v>
      </c>
      <c r="B917" s="25" t="s">
        <v>3960</v>
      </c>
      <c r="C917" s="25" t="s">
        <v>8070</v>
      </c>
      <c r="D917" s="26">
        <v>10000</v>
      </c>
      <c r="E917" s="26">
        <v>0</v>
      </c>
      <c r="F917" s="24" t="s">
        <v>8220</v>
      </c>
      <c r="G917" s="24" t="s">
        <v>8228</v>
      </c>
      <c r="H917" s="24" t="s">
        <v>8250</v>
      </c>
      <c r="I917" s="24">
        <v>1447821717</v>
      </c>
      <c r="J917" s="24">
        <v>1445226117</v>
      </c>
      <c r="K917" s="24" t="b">
        <v>0</v>
      </c>
      <c r="L917" s="24">
        <v>0</v>
      </c>
      <c r="M917" s="24" t="b">
        <v>0</v>
      </c>
      <c r="N917" s="24" t="s">
        <v>8269</v>
      </c>
      <c r="O917" s="24">
        <v>0</v>
      </c>
      <c r="P917" s="24">
        <v>0</v>
      </c>
      <c r="Q917" s="27" t="s">
        <v>8315</v>
      </c>
      <c r="R917" s="24" t="s">
        <v>8316</v>
      </c>
      <c r="S917" s="28">
        <v>42296.154131944444</v>
      </c>
      <c r="T917" s="28">
        <v>42326.195798611108</v>
      </c>
    </row>
    <row r="918" spans="1:20" ht="30">
      <c r="A918" s="24">
        <v>3964</v>
      </c>
      <c r="B918" s="25" t="s">
        <v>3961</v>
      </c>
      <c r="C918" s="25" t="s">
        <v>8071</v>
      </c>
      <c r="D918" s="26">
        <v>2000</v>
      </c>
      <c r="E918" s="26">
        <v>126</v>
      </c>
      <c r="F918" s="24" t="s">
        <v>8220</v>
      </c>
      <c r="G918" s="24" t="s">
        <v>8223</v>
      </c>
      <c r="H918" s="24" t="s">
        <v>8245</v>
      </c>
      <c r="I918" s="24">
        <v>1429460386</v>
      </c>
      <c r="J918" s="24">
        <v>1424279986</v>
      </c>
      <c r="K918" s="24" t="b">
        <v>0</v>
      </c>
      <c r="L918" s="24">
        <v>3</v>
      </c>
      <c r="M918" s="24" t="b">
        <v>0</v>
      </c>
      <c r="N918" s="24" t="s">
        <v>8269</v>
      </c>
      <c r="O918" s="24">
        <v>6</v>
      </c>
      <c r="P918" s="24">
        <v>42</v>
      </c>
      <c r="Q918" s="27" t="s">
        <v>8315</v>
      </c>
      <c r="R918" s="24" t="s">
        <v>8316</v>
      </c>
      <c r="S918" s="28">
        <v>42053.722060185188</v>
      </c>
      <c r="T918" s="28">
        <v>42113.680393518516</v>
      </c>
    </row>
    <row r="919" spans="1:20" ht="45">
      <c r="A919" s="24">
        <v>3965</v>
      </c>
      <c r="B919" s="25" t="s">
        <v>3962</v>
      </c>
      <c r="C919" s="25" t="s">
        <v>8072</v>
      </c>
      <c r="D919" s="26">
        <v>2000</v>
      </c>
      <c r="E919" s="26">
        <v>285</v>
      </c>
      <c r="F919" s="24" t="s">
        <v>8220</v>
      </c>
      <c r="G919" s="24" t="s">
        <v>8223</v>
      </c>
      <c r="H919" s="24" t="s">
        <v>8245</v>
      </c>
      <c r="I919" s="24">
        <v>1460608780</v>
      </c>
      <c r="J919" s="24">
        <v>1455428380</v>
      </c>
      <c r="K919" s="24" t="b">
        <v>0</v>
      </c>
      <c r="L919" s="24">
        <v>4</v>
      </c>
      <c r="M919" s="24" t="b">
        <v>0</v>
      </c>
      <c r="N919" s="24" t="s">
        <v>8269</v>
      </c>
      <c r="O919" s="24">
        <v>14</v>
      </c>
      <c r="P919" s="24">
        <v>71.25</v>
      </c>
      <c r="Q919" s="27" t="s">
        <v>8315</v>
      </c>
      <c r="R919" s="24" t="s">
        <v>8316</v>
      </c>
      <c r="S919" s="28">
        <v>42414.235879629632</v>
      </c>
      <c r="T919" s="28">
        <v>42474.194212962961</v>
      </c>
    </row>
    <row r="920" spans="1:20" ht="30">
      <c r="A920" s="24">
        <v>3966</v>
      </c>
      <c r="B920" s="25" t="s">
        <v>3963</v>
      </c>
      <c r="C920" s="25" t="s">
        <v>8073</v>
      </c>
      <c r="D920" s="26">
        <v>7500</v>
      </c>
      <c r="E920" s="26">
        <v>45</v>
      </c>
      <c r="F920" s="24" t="s">
        <v>8220</v>
      </c>
      <c r="G920" s="24" t="s">
        <v>8223</v>
      </c>
      <c r="H920" s="24" t="s">
        <v>8245</v>
      </c>
      <c r="I920" s="24">
        <v>1406170740</v>
      </c>
      <c r="J920" s="24">
        <v>1402506278</v>
      </c>
      <c r="K920" s="24" t="b">
        <v>0</v>
      </c>
      <c r="L920" s="24">
        <v>2</v>
      </c>
      <c r="M920" s="24" t="b">
        <v>0</v>
      </c>
      <c r="N920" s="24" t="s">
        <v>8269</v>
      </c>
      <c r="O920" s="24">
        <v>1</v>
      </c>
      <c r="P920" s="24">
        <v>22.5</v>
      </c>
      <c r="Q920" s="27" t="s">
        <v>8315</v>
      </c>
      <c r="R920" s="24" t="s">
        <v>8316</v>
      </c>
      <c r="S920" s="28">
        <v>41801.711550925924</v>
      </c>
      <c r="T920" s="28">
        <v>41844.124305555553</v>
      </c>
    </row>
    <row r="921" spans="1:20" ht="30">
      <c r="A921" s="24">
        <v>3967</v>
      </c>
      <c r="B921" s="25" t="s">
        <v>3964</v>
      </c>
      <c r="C921" s="25" t="s">
        <v>8074</v>
      </c>
      <c r="D921" s="26">
        <v>1700</v>
      </c>
      <c r="E921" s="26">
        <v>410</v>
      </c>
      <c r="F921" s="24" t="s">
        <v>8220</v>
      </c>
      <c r="G921" s="24" t="s">
        <v>8223</v>
      </c>
      <c r="H921" s="24" t="s">
        <v>8245</v>
      </c>
      <c r="I921" s="24">
        <v>1488783507</v>
      </c>
      <c r="J921" s="24">
        <v>1486191507</v>
      </c>
      <c r="K921" s="24" t="b">
        <v>0</v>
      </c>
      <c r="L921" s="24">
        <v>10</v>
      </c>
      <c r="M921" s="24" t="b">
        <v>0</v>
      </c>
      <c r="N921" s="24" t="s">
        <v>8269</v>
      </c>
      <c r="O921" s="24">
        <v>24</v>
      </c>
      <c r="P921" s="24">
        <v>41</v>
      </c>
      <c r="Q921" s="27" t="s">
        <v>8315</v>
      </c>
      <c r="R921" s="24" t="s">
        <v>8316</v>
      </c>
      <c r="S921" s="28">
        <v>42770.290590277778</v>
      </c>
      <c r="T921" s="28">
        <v>42800.290590277778</v>
      </c>
    </row>
    <row r="922" spans="1:20" ht="30">
      <c r="A922" s="24">
        <v>3968</v>
      </c>
      <c r="B922" s="25" t="s">
        <v>3965</v>
      </c>
      <c r="C922" s="25" t="s">
        <v>8075</v>
      </c>
      <c r="D922" s="26">
        <v>5000</v>
      </c>
      <c r="E922" s="26">
        <v>527</v>
      </c>
      <c r="F922" s="24" t="s">
        <v>8220</v>
      </c>
      <c r="G922" s="24" t="s">
        <v>8223</v>
      </c>
      <c r="H922" s="24" t="s">
        <v>8245</v>
      </c>
      <c r="I922" s="24">
        <v>1463945673</v>
      </c>
      <c r="J922" s="24">
        <v>1458761673</v>
      </c>
      <c r="K922" s="24" t="b">
        <v>0</v>
      </c>
      <c r="L922" s="24">
        <v>11</v>
      </c>
      <c r="M922" s="24" t="b">
        <v>0</v>
      </c>
      <c r="N922" s="24" t="s">
        <v>8269</v>
      </c>
      <c r="O922" s="24">
        <v>11</v>
      </c>
      <c r="P922" s="24">
        <v>47.91</v>
      </c>
      <c r="Q922" s="27" t="s">
        <v>8315</v>
      </c>
      <c r="R922" s="24" t="s">
        <v>8316</v>
      </c>
      <c r="S922" s="28">
        <v>42452.815659722226</v>
      </c>
      <c r="T922" s="28">
        <v>42512.815659722226</v>
      </c>
    </row>
    <row r="923" spans="1:20" ht="45">
      <c r="A923" s="24">
        <v>3969</v>
      </c>
      <c r="B923" s="25" t="s">
        <v>3966</v>
      </c>
      <c r="C923" s="25" t="s">
        <v>8076</v>
      </c>
      <c r="D923" s="26">
        <v>2825</v>
      </c>
      <c r="E923" s="26">
        <v>211</v>
      </c>
      <c r="F923" s="24" t="s">
        <v>8220</v>
      </c>
      <c r="G923" s="24" t="s">
        <v>8223</v>
      </c>
      <c r="H923" s="24" t="s">
        <v>8245</v>
      </c>
      <c r="I923" s="24">
        <v>1472442900</v>
      </c>
      <c r="J923" s="24">
        <v>1471638646</v>
      </c>
      <c r="K923" s="24" t="b">
        <v>0</v>
      </c>
      <c r="L923" s="24">
        <v>6</v>
      </c>
      <c r="M923" s="24" t="b">
        <v>0</v>
      </c>
      <c r="N923" s="24" t="s">
        <v>8269</v>
      </c>
      <c r="O923" s="24">
        <v>7</v>
      </c>
      <c r="P923" s="24">
        <v>35.17</v>
      </c>
      <c r="Q923" s="27" t="s">
        <v>8315</v>
      </c>
      <c r="R923" s="24" t="s">
        <v>8316</v>
      </c>
      <c r="S923" s="28">
        <v>42601.854699074072</v>
      </c>
      <c r="T923" s="28">
        <v>42611.163194444445</v>
      </c>
    </row>
    <row r="924" spans="1:20" ht="45">
      <c r="A924" s="24">
        <v>3970</v>
      </c>
      <c r="B924" s="25" t="s">
        <v>3967</v>
      </c>
      <c r="C924" s="25" t="s">
        <v>8077</v>
      </c>
      <c r="D924" s="26">
        <v>15000</v>
      </c>
      <c r="E924" s="26">
        <v>11</v>
      </c>
      <c r="F924" s="24" t="s">
        <v>8220</v>
      </c>
      <c r="G924" s="24" t="s">
        <v>8223</v>
      </c>
      <c r="H924" s="24" t="s">
        <v>8245</v>
      </c>
      <c r="I924" s="24">
        <v>1460925811</v>
      </c>
      <c r="J924" s="24">
        <v>1458333811</v>
      </c>
      <c r="K924" s="24" t="b">
        <v>0</v>
      </c>
      <c r="L924" s="24">
        <v>2</v>
      </c>
      <c r="M924" s="24" t="b">
        <v>0</v>
      </c>
      <c r="N924" s="24" t="s">
        <v>8269</v>
      </c>
      <c r="O924" s="24">
        <v>0</v>
      </c>
      <c r="P924" s="24">
        <v>5.5</v>
      </c>
      <c r="Q924" s="27" t="s">
        <v>8315</v>
      </c>
      <c r="R924" s="24" t="s">
        <v>8316</v>
      </c>
      <c r="S924" s="28">
        <v>42447.863553240735</v>
      </c>
      <c r="T924" s="28">
        <v>42477.863553240735</v>
      </c>
    </row>
    <row r="925" spans="1:20" ht="30">
      <c r="A925" s="24">
        <v>3971</v>
      </c>
      <c r="B925" s="25" t="s">
        <v>3968</v>
      </c>
      <c r="C925" s="25" t="s">
        <v>8078</v>
      </c>
      <c r="D925" s="26">
        <v>14000</v>
      </c>
      <c r="E925" s="26">
        <v>136</v>
      </c>
      <c r="F925" s="24" t="s">
        <v>8220</v>
      </c>
      <c r="G925" s="24" t="s">
        <v>8223</v>
      </c>
      <c r="H925" s="24" t="s">
        <v>8245</v>
      </c>
      <c r="I925" s="24">
        <v>1405947126</v>
      </c>
      <c r="J925" s="24">
        <v>1403355126</v>
      </c>
      <c r="K925" s="24" t="b">
        <v>0</v>
      </c>
      <c r="L925" s="24">
        <v>6</v>
      </c>
      <c r="M925" s="24" t="b">
        <v>0</v>
      </c>
      <c r="N925" s="24" t="s">
        <v>8269</v>
      </c>
      <c r="O925" s="24">
        <v>1</v>
      </c>
      <c r="P925" s="24">
        <v>22.67</v>
      </c>
      <c r="Q925" s="27" t="s">
        <v>8315</v>
      </c>
      <c r="R925" s="24" t="s">
        <v>8316</v>
      </c>
      <c r="S925" s="28">
        <v>41811.536180555559</v>
      </c>
      <c r="T925" s="28">
        <v>41841.536180555559</v>
      </c>
    </row>
    <row r="926" spans="1:20" ht="30">
      <c r="A926" s="24">
        <v>3972</v>
      </c>
      <c r="B926" s="25" t="s">
        <v>3969</v>
      </c>
      <c r="C926" s="25" t="s">
        <v>8079</v>
      </c>
      <c r="D926" s="26">
        <v>1000</v>
      </c>
      <c r="E926" s="26">
        <v>211</v>
      </c>
      <c r="F926" s="24" t="s">
        <v>8220</v>
      </c>
      <c r="G926" s="24" t="s">
        <v>8223</v>
      </c>
      <c r="H926" s="24" t="s">
        <v>8245</v>
      </c>
      <c r="I926" s="24">
        <v>1423186634</v>
      </c>
      <c r="J926" s="24">
        <v>1418002634</v>
      </c>
      <c r="K926" s="24" t="b">
        <v>0</v>
      </c>
      <c r="L926" s="24">
        <v>8</v>
      </c>
      <c r="M926" s="24" t="b">
        <v>0</v>
      </c>
      <c r="N926" s="24" t="s">
        <v>8269</v>
      </c>
      <c r="O926" s="24">
        <v>21</v>
      </c>
      <c r="P926" s="24">
        <v>26.38</v>
      </c>
      <c r="Q926" s="27" t="s">
        <v>8315</v>
      </c>
      <c r="R926" s="24" t="s">
        <v>8316</v>
      </c>
      <c r="S926" s="28">
        <v>41981.067523148144</v>
      </c>
      <c r="T926" s="28">
        <v>42041.067523148144</v>
      </c>
    </row>
    <row r="927" spans="1:20" ht="45">
      <c r="A927" s="24">
        <v>3973</v>
      </c>
      <c r="B927" s="25" t="s">
        <v>3970</v>
      </c>
      <c r="C927" s="25" t="s">
        <v>8080</v>
      </c>
      <c r="D927" s="26">
        <v>5000</v>
      </c>
      <c r="E927" s="26">
        <v>3905</v>
      </c>
      <c r="F927" s="24" t="s">
        <v>8220</v>
      </c>
      <c r="G927" s="24" t="s">
        <v>8223</v>
      </c>
      <c r="H927" s="24" t="s">
        <v>8245</v>
      </c>
      <c r="I927" s="24">
        <v>1462766400</v>
      </c>
      <c r="J927" s="24">
        <v>1460219110</v>
      </c>
      <c r="K927" s="24" t="b">
        <v>0</v>
      </c>
      <c r="L927" s="24">
        <v>37</v>
      </c>
      <c r="M927" s="24" t="b">
        <v>0</v>
      </c>
      <c r="N927" s="24" t="s">
        <v>8269</v>
      </c>
      <c r="O927" s="24">
        <v>78</v>
      </c>
      <c r="P927" s="24">
        <v>105.54</v>
      </c>
      <c r="Q927" s="27" t="s">
        <v>8315</v>
      </c>
      <c r="R927" s="24" t="s">
        <v>8316</v>
      </c>
      <c r="S927" s="28">
        <v>42469.68414351852</v>
      </c>
      <c r="T927" s="28">
        <v>42499.166666666672</v>
      </c>
    </row>
    <row r="928" spans="1:20" ht="30">
      <c r="A928" s="24">
        <v>3974</v>
      </c>
      <c r="B928" s="25" t="s">
        <v>3971</v>
      </c>
      <c r="C928" s="25" t="s">
        <v>8081</v>
      </c>
      <c r="D928" s="26">
        <v>1000</v>
      </c>
      <c r="E928" s="26">
        <v>320</v>
      </c>
      <c r="F928" s="24" t="s">
        <v>8220</v>
      </c>
      <c r="G928" s="24" t="s">
        <v>8224</v>
      </c>
      <c r="H928" s="24" t="s">
        <v>8246</v>
      </c>
      <c r="I928" s="24">
        <v>1464872848</v>
      </c>
      <c r="J928" s="24">
        <v>1462280848</v>
      </c>
      <c r="K928" s="24" t="b">
        <v>0</v>
      </c>
      <c r="L928" s="24">
        <v>11</v>
      </c>
      <c r="M928" s="24" t="b">
        <v>0</v>
      </c>
      <c r="N928" s="24" t="s">
        <v>8269</v>
      </c>
      <c r="O928" s="24">
        <v>32</v>
      </c>
      <c r="P928" s="24">
        <v>29.09</v>
      </c>
      <c r="Q928" s="27" t="s">
        <v>8315</v>
      </c>
      <c r="R928" s="24" t="s">
        <v>8316</v>
      </c>
      <c r="S928" s="28">
        <v>42493.546851851846</v>
      </c>
      <c r="T928" s="28">
        <v>42523.546851851846</v>
      </c>
    </row>
    <row r="929" spans="1:20" ht="45">
      <c r="A929" s="24">
        <v>3975</v>
      </c>
      <c r="B929" s="25" t="s">
        <v>3972</v>
      </c>
      <c r="C929" s="25" t="s">
        <v>8082</v>
      </c>
      <c r="D929" s="26">
        <v>678</v>
      </c>
      <c r="E929" s="26">
        <v>0</v>
      </c>
      <c r="F929" s="24" t="s">
        <v>8220</v>
      </c>
      <c r="G929" s="24" t="s">
        <v>8223</v>
      </c>
      <c r="H929" s="24" t="s">
        <v>8245</v>
      </c>
      <c r="I929" s="24">
        <v>1468442898</v>
      </c>
      <c r="J929" s="24">
        <v>1465850898</v>
      </c>
      <c r="K929" s="24" t="b">
        <v>0</v>
      </c>
      <c r="L929" s="24">
        <v>0</v>
      </c>
      <c r="M929" s="24" t="b">
        <v>0</v>
      </c>
      <c r="N929" s="24" t="s">
        <v>8269</v>
      </c>
      <c r="O929" s="24">
        <v>0</v>
      </c>
      <c r="P929" s="24">
        <v>0</v>
      </c>
      <c r="Q929" s="27" t="s">
        <v>8315</v>
      </c>
      <c r="R929" s="24" t="s">
        <v>8316</v>
      </c>
      <c r="S929" s="28">
        <v>42534.866875</v>
      </c>
      <c r="T929" s="28">
        <v>42564.866875</v>
      </c>
    </row>
    <row r="930" spans="1:20" ht="45">
      <c r="A930" s="24">
        <v>3976</v>
      </c>
      <c r="B930" s="25" t="s">
        <v>3973</v>
      </c>
      <c r="C930" s="25" t="s">
        <v>8083</v>
      </c>
      <c r="D930" s="26">
        <v>1300</v>
      </c>
      <c r="E930" s="26">
        <v>620</v>
      </c>
      <c r="F930" s="24" t="s">
        <v>8220</v>
      </c>
      <c r="G930" s="24" t="s">
        <v>8223</v>
      </c>
      <c r="H930" s="24" t="s">
        <v>8245</v>
      </c>
      <c r="I930" s="24">
        <v>1406876400</v>
      </c>
      <c r="J930" s="24">
        <v>1405024561</v>
      </c>
      <c r="K930" s="24" t="b">
        <v>0</v>
      </c>
      <c r="L930" s="24">
        <v>10</v>
      </c>
      <c r="M930" s="24" t="b">
        <v>0</v>
      </c>
      <c r="N930" s="24" t="s">
        <v>8269</v>
      </c>
      <c r="O930" s="24">
        <v>48</v>
      </c>
      <c r="P930" s="24">
        <v>62</v>
      </c>
      <c r="Q930" s="27" t="s">
        <v>8315</v>
      </c>
      <c r="R930" s="24" t="s">
        <v>8316</v>
      </c>
      <c r="S930" s="28">
        <v>41830.858344907407</v>
      </c>
      <c r="T930" s="28">
        <v>41852.291666666664</v>
      </c>
    </row>
    <row r="931" spans="1:20" ht="45">
      <c r="A931" s="24">
        <v>3977</v>
      </c>
      <c r="B931" s="25" t="s">
        <v>3974</v>
      </c>
      <c r="C931" s="25" t="s">
        <v>8084</v>
      </c>
      <c r="D931" s="26">
        <v>90000</v>
      </c>
      <c r="E931" s="26">
        <v>1305</v>
      </c>
      <c r="F931" s="24" t="s">
        <v>8220</v>
      </c>
      <c r="G931" s="24" t="s">
        <v>8223</v>
      </c>
      <c r="H931" s="24" t="s">
        <v>8245</v>
      </c>
      <c r="I931" s="24">
        <v>1469213732</v>
      </c>
      <c r="J931" s="24">
        <v>1466621732</v>
      </c>
      <c r="K931" s="24" t="b">
        <v>0</v>
      </c>
      <c r="L931" s="24">
        <v>6</v>
      </c>
      <c r="M931" s="24" t="b">
        <v>0</v>
      </c>
      <c r="N931" s="24" t="s">
        <v>8269</v>
      </c>
      <c r="O931" s="24">
        <v>1</v>
      </c>
      <c r="P931" s="24">
        <v>217.5</v>
      </c>
      <c r="Q931" s="27" t="s">
        <v>8315</v>
      </c>
      <c r="R931" s="24" t="s">
        <v>8316</v>
      </c>
      <c r="S931" s="28">
        <v>42543.788564814815</v>
      </c>
      <c r="T931" s="28">
        <v>42573.788564814815</v>
      </c>
    </row>
    <row r="932" spans="1:20" ht="45">
      <c r="A932" s="24">
        <v>3978</v>
      </c>
      <c r="B932" s="25" t="s">
        <v>3975</v>
      </c>
      <c r="C932" s="25" t="s">
        <v>8085</v>
      </c>
      <c r="D932" s="26">
        <v>2000</v>
      </c>
      <c r="E932" s="26">
        <v>214</v>
      </c>
      <c r="F932" s="24" t="s">
        <v>8220</v>
      </c>
      <c r="G932" s="24" t="s">
        <v>8223</v>
      </c>
      <c r="H932" s="24" t="s">
        <v>8245</v>
      </c>
      <c r="I932" s="24">
        <v>1422717953</v>
      </c>
      <c r="J932" s="24">
        <v>1417533953</v>
      </c>
      <c r="K932" s="24" t="b">
        <v>0</v>
      </c>
      <c r="L932" s="24">
        <v>8</v>
      </c>
      <c r="M932" s="24" t="b">
        <v>0</v>
      </c>
      <c r="N932" s="24" t="s">
        <v>8269</v>
      </c>
      <c r="O932" s="24">
        <v>11</v>
      </c>
      <c r="P932" s="24">
        <v>26.75</v>
      </c>
      <c r="Q932" s="27" t="s">
        <v>8315</v>
      </c>
      <c r="R932" s="24" t="s">
        <v>8316</v>
      </c>
      <c r="S932" s="28">
        <v>41975.642974537041</v>
      </c>
      <c r="T932" s="28">
        <v>42035.642974537041</v>
      </c>
    </row>
    <row r="933" spans="1:20" ht="45">
      <c r="A933" s="24">
        <v>3979</v>
      </c>
      <c r="B933" s="25" t="s">
        <v>3976</v>
      </c>
      <c r="C933" s="25" t="s">
        <v>8086</v>
      </c>
      <c r="D933" s="26">
        <v>6000</v>
      </c>
      <c r="E933" s="26">
        <v>110</v>
      </c>
      <c r="F933" s="24" t="s">
        <v>8220</v>
      </c>
      <c r="G933" s="24" t="s">
        <v>8224</v>
      </c>
      <c r="H933" s="24" t="s">
        <v>8246</v>
      </c>
      <c r="I933" s="24">
        <v>1427659200</v>
      </c>
      <c r="J933" s="24">
        <v>1425678057</v>
      </c>
      <c r="K933" s="24" t="b">
        <v>0</v>
      </c>
      <c r="L933" s="24">
        <v>6</v>
      </c>
      <c r="M933" s="24" t="b">
        <v>0</v>
      </c>
      <c r="N933" s="24" t="s">
        <v>8269</v>
      </c>
      <c r="O933" s="24">
        <v>2</v>
      </c>
      <c r="P933" s="24">
        <v>18.329999999999998</v>
      </c>
      <c r="Q933" s="27" t="s">
        <v>8315</v>
      </c>
      <c r="R933" s="24" t="s">
        <v>8316</v>
      </c>
      <c r="S933" s="28">
        <v>42069.903437500005</v>
      </c>
      <c r="T933" s="28">
        <v>42092.833333333328</v>
      </c>
    </row>
    <row r="934" spans="1:20" ht="45">
      <c r="A934" s="24">
        <v>3980</v>
      </c>
      <c r="B934" s="25" t="s">
        <v>3977</v>
      </c>
      <c r="C934" s="25" t="s">
        <v>8087</v>
      </c>
      <c r="D934" s="26">
        <v>2500</v>
      </c>
      <c r="E934" s="26">
        <v>450</v>
      </c>
      <c r="F934" s="24" t="s">
        <v>8220</v>
      </c>
      <c r="G934" s="24" t="s">
        <v>8223</v>
      </c>
      <c r="H934" s="24" t="s">
        <v>8245</v>
      </c>
      <c r="I934" s="24">
        <v>1404570147</v>
      </c>
      <c r="J934" s="24">
        <v>1401978147</v>
      </c>
      <c r="K934" s="24" t="b">
        <v>0</v>
      </c>
      <c r="L934" s="24">
        <v>7</v>
      </c>
      <c r="M934" s="24" t="b">
        <v>0</v>
      </c>
      <c r="N934" s="24" t="s">
        <v>8269</v>
      </c>
      <c r="O934" s="24">
        <v>18</v>
      </c>
      <c r="P934" s="24">
        <v>64.290000000000006</v>
      </c>
      <c r="Q934" s="27" t="s">
        <v>8315</v>
      </c>
      <c r="R934" s="24" t="s">
        <v>8316</v>
      </c>
      <c r="S934" s="28">
        <v>41795.598923611113</v>
      </c>
      <c r="T934" s="28">
        <v>41825.598923611113</v>
      </c>
    </row>
    <row r="935" spans="1:20" ht="30">
      <c r="A935" s="24">
        <v>3981</v>
      </c>
      <c r="B935" s="25" t="s">
        <v>3358</v>
      </c>
      <c r="C935" s="25" t="s">
        <v>7469</v>
      </c>
      <c r="D935" s="26">
        <v>30000</v>
      </c>
      <c r="E935" s="26">
        <v>1225</v>
      </c>
      <c r="F935" s="24" t="s">
        <v>8220</v>
      </c>
      <c r="G935" s="24" t="s">
        <v>8223</v>
      </c>
      <c r="H935" s="24" t="s">
        <v>8245</v>
      </c>
      <c r="I935" s="24">
        <v>1468729149</v>
      </c>
      <c r="J935" s="24">
        <v>1463545149</v>
      </c>
      <c r="K935" s="24" t="b">
        <v>0</v>
      </c>
      <c r="L935" s="24">
        <v>7</v>
      </c>
      <c r="M935" s="24" t="b">
        <v>0</v>
      </c>
      <c r="N935" s="24" t="s">
        <v>8269</v>
      </c>
      <c r="O935" s="24">
        <v>4</v>
      </c>
      <c r="P935" s="24">
        <v>175</v>
      </c>
      <c r="Q935" s="27" t="s">
        <v>8315</v>
      </c>
      <c r="R935" s="24" t="s">
        <v>8316</v>
      </c>
      <c r="S935" s="28">
        <v>42508.179965277777</v>
      </c>
      <c r="T935" s="28">
        <v>42568.179965277777</v>
      </c>
    </row>
    <row r="936" spans="1:20" ht="45">
      <c r="A936" s="24">
        <v>3982</v>
      </c>
      <c r="B936" s="25" t="s">
        <v>3978</v>
      </c>
      <c r="C936" s="25" t="s">
        <v>8088</v>
      </c>
      <c r="D936" s="26">
        <v>850</v>
      </c>
      <c r="E936" s="26">
        <v>170</v>
      </c>
      <c r="F936" s="24" t="s">
        <v>8220</v>
      </c>
      <c r="G936" s="24" t="s">
        <v>8224</v>
      </c>
      <c r="H936" s="24" t="s">
        <v>8246</v>
      </c>
      <c r="I936" s="24">
        <v>1436297180</v>
      </c>
      <c r="J936" s="24">
        <v>1431113180</v>
      </c>
      <c r="K936" s="24" t="b">
        <v>0</v>
      </c>
      <c r="L936" s="24">
        <v>5</v>
      </c>
      <c r="M936" s="24" t="b">
        <v>0</v>
      </c>
      <c r="N936" s="24" t="s">
        <v>8269</v>
      </c>
      <c r="O936" s="24">
        <v>20</v>
      </c>
      <c r="P936" s="24">
        <v>34</v>
      </c>
      <c r="Q936" s="27" t="s">
        <v>8315</v>
      </c>
      <c r="R936" s="24" t="s">
        <v>8316</v>
      </c>
      <c r="S936" s="28">
        <v>42132.809953703705</v>
      </c>
      <c r="T936" s="28">
        <v>42192.809953703705</v>
      </c>
    </row>
    <row r="937" spans="1:20" ht="45">
      <c r="A937" s="24">
        <v>3983</v>
      </c>
      <c r="B937" s="25" t="s">
        <v>3979</v>
      </c>
      <c r="C937" s="25" t="s">
        <v>8089</v>
      </c>
      <c r="D937" s="26">
        <v>11140</v>
      </c>
      <c r="E937" s="26">
        <v>3877</v>
      </c>
      <c r="F937" s="24" t="s">
        <v>8220</v>
      </c>
      <c r="G937" s="24" t="s">
        <v>8223</v>
      </c>
      <c r="H937" s="24" t="s">
        <v>8245</v>
      </c>
      <c r="I937" s="24">
        <v>1400569140</v>
      </c>
      <c r="J937" s="24">
        <v>1397854356</v>
      </c>
      <c r="K937" s="24" t="b">
        <v>0</v>
      </c>
      <c r="L937" s="24">
        <v>46</v>
      </c>
      <c r="M937" s="24" t="b">
        <v>0</v>
      </c>
      <c r="N937" s="24" t="s">
        <v>8269</v>
      </c>
      <c r="O937" s="24">
        <v>35</v>
      </c>
      <c r="P937" s="24">
        <v>84.28</v>
      </c>
      <c r="Q937" s="27" t="s">
        <v>8315</v>
      </c>
      <c r="R937" s="24" t="s">
        <v>8316</v>
      </c>
      <c r="S937" s="28">
        <v>41747.86986111111</v>
      </c>
      <c r="T937" s="28">
        <v>41779.290972222225</v>
      </c>
    </row>
    <row r="938" spans="1:20" ht="30">
      <c r="A938" s="24">
        <v>3984</v>
      </c>
      <c r="B938" s="25" t="s">
        <v>3980</v>
      </c>
      <c r="C938" s="25" t="s">
        <v>8090</v>
      </c>
      <c r="D938" s="26">
        <v>1500</v>
      </c>
      <c r="E938" s="26">
        <v>95</v>
      </c>
      <c r="F938" s="24" t="s">
        <v>8220</v>
      </c>
      <c r="G938" s="24" t="s">
        <v>8224</v>
      </c>
      <c r="H938" s="24" t="s">
        <v>8246</v>
      </c>
      <c r="I938" s="24">
        <v>1415404800</v>
      </c>
      <c r="J938" s="24">
        <v>1412809644</v>
      </c>
      <c r="K938" s="24" t="b">
        <v>0</v>
      </c>
      <c r="L938" s="24">
        <v>10</v>
      </c>
      <c r="M938" s="24" t="b">
        <v>0</v>
      </c>
      <c r="N938" s="24" t="s">
        <v>8269</v>
      </c>
      <c r="O938" s="24">
        <v>6</v>
      </c>
      <c r="P938" s="24">
        <v>9.5</v>
      </c>
      <c r="Q938" s="27" t="s">
        <v>8315</v>
      </c>
      <c r="R938" s="24" t="s">
        <v>8316</v>
      </c>
      <c r="S938" s="28">
        <v>41920.963472222218</v>
      </c>
      <c r="T938" s="28">
        <v>41951</v>
      </c>
    </row>
    <row r="939" spans="1:20" ht="45">
      <c r="A939" s="24">
        <v>3985</v>
      </c>
      <c r="B939" s="25" t="s">
        <v>3981</v>
      </c>
      <c r="C939" s="25" t="s">
        <v>8091</v>
      </c>
      <c r="D939" s="26">
        <v>2000</v>
      </c>
      <c r="E939" s="26">
        <v>641</v>
      </c>
      <c r="F939" s="24" t="s">
        <v>8220</v>
      </c>
      <c r="G939" s="24" t="s">
        <v>8223</v>
      </c>
      <c r="H939" s="24" t="s">
        <v>8245</v>
      </c>
      <c r="I939" s="24">
        <v>1456002300</v>
      </c>
      <c r="J939" s="24">
        <v>1454173120</v>
      </c>
      <c r="K939" s="24" t="b">
        <v>0</v>
      </c>
      <c r="L939" s="24">
        <v>19</v>
      </c>
      <c r="M939" s="24" t="b">
        <v>0</v>
      </c>
      <c r="N939" s="24" t="s">
        <v>8269</v>
      </c>
      <c r="O939" s="24">
        <v>32</v>
      </c>
      <c r="P939" s="24">
        <v>33.74</v>
      </c>
      <c r="Q939" s="27" t="s">
        <v>8315</v>
      </c>
      <c r="R939" s="24" t="s">
        <v>8316</v>
      </c>
      <c r="S939" s="28">
        <v>42399.707407407404</v>
      </c>
      <c r="T939" s="28">
        <v>42420.878472222219</v>
      </c>
    </row>
    <row r="940" spans="1:20" ht="45">
      <c r="A940" s="24">
        <v>3986</v>
      </c>
      <c r="B940" s="25" t="s">
        <v>3982</v>
      </c>
      <c r="C940" s="25" t="s">
        <v>8092</v>
      </c>
      <c r="D940" s="26">
        <v>5000</v>
      </c>
      <c r="E940" s="26">
        <v>488</v>
      </c>
      <c r="F940" s="24" t="s">
        <v>8220</v>
      </c>
      <c r="G940" s="24" t="s">
        <v>8224</v>
      </c>
      <c r="H940" s="24" t="s">
        <v>8246</v>
      </c>
      <c r="I940" s="24">
        <v>1462539840</v>
      </c>
      <c r="J940" s="24">
        <v>1460034594</v>
      </c>
      <c r="K940" s="24" t="b">
        <v>0</v>
      </c>
      <c r="L940" s="24">
        <v>13</v>
      </c>
      <c r="M940" s="24" t="b">
        <v>0</v>
      </c>
      <c r="N940" s="24" t="s">
        <v>8269</v>
      </c>
      <c r="O940" s="24">
        <v>10</v>
      </c>
      <c r="P940" s="24">
        <v>37.54</v>
      </c>
      <c r="Q940" s="27" t="s">
        <v>8315</v>
      </c>
      <c r="R940" s="24" t="s">
        <v>8316</v>
      </c>
      <c r="S940" s="28">
        <v>42467.548541666663</v>
      </c>
      <c r="T940" s="28">
        <v>42496.544444444444</v>
      </c>
    </row>
    <row r="941" spans="1:20" ht="30">
      <c r="A941" s="24">
        <v>3987</v>
      </c>
      <c r="B941" s="25" t="s">
        <v>3983</v>
      </c>
      <c r="C941" s="25" t="s">
        <v>8093</v>
      </c>
      <c r="D941" s="26">
        <v>400</v>
      </c>
      <c r="E941" s="26">
        <v>151</v>
      </c>
      <c r="F941" s="24" t="s">
        <v>8220</v>
      </c>
      <c r="G941" s="24" t="s">
        <v>8224</v>
      </c>
      <c r="H941" s="24" t="s">
        <v>8246</v>
      </c>
      <c r="I941" s="24">
        <v>1400278290</v>
      </c>
      <c r="J941" s="24">
        <v>1399414290</v>
      </c>
      <c r="K941" s="24" t="b">
        <v>0</v>
      </c>
      <c r="L941" s="24">
        <v>13</v>
      </c>
      <c r="M941" s="24" t="b">
        <v>0</v>
      </c>
      <c r="N941" s="24" t="s">
        <v>8269</v>
      </c>
      <c r="O941" s="24">
        <v>38</v>
      </c>
      <c r="P941" s="24">
        <v>11.62</v>
      </c>
      <c r="Q941" s="27" t="s">
        <v>8315</v>
      </c>
      <c r="R941" s="24" t="s">
        <v>8316</v>
      </c>
      <c r="S941" s="28">
        <v>41765.92465277778</v>
      </c>
      <c r="T941" s="28">
        <v>41775.92465277778</v>
      </c>
    </row>
    <row r="942" spans="1:20">
      <c r="A942" s="24">
        <v>3988</v>
      </c>
      <c r="B942" s="25" t="s">
        <v>3984</v>
      </c>
      <c r="C942" s="25" t="s">
        <v>8094</v>
      </c>
      <c r="D942" s="26">
        <v>1500</v>
      </c>
      <c r="E942" s="26">
        <v>32</v>
      </c>
      <c r="F942" s="24" t="s">
        <v>8220</v>
      </c>
      <c r="G942" s="24" t="s">
        <v>8223</v>
      </c>
      <c r="H942" s="24" t="s">
        <v>8245</v>
      </c>
      <c r="I942" s="24">
        <v>1440813413</v>
      </c>
      <c r="J942" s="24">
        <v>1439517413</v>
      </c>
      <c r="K942" s="24" t="b">
        <v>0</v>
      </c>
      <c r="L942" s="24">
        <v>4</v>
      </c>
      <c r="M942" s="24" t="b">
        <v>0</v>
      </c>
      <c r="N942" s="24" t="s">
        <v>8269</v>
      </c>
      <c r="O942" s="24">
        <v>2</v>
      </c>
      <c r="P942" s="24">
        <v>8</v>
      </c>
      <c r="Q942" s="27" t="s">
        <v>8315</v>
      </c>
      <c r="R942" s="24" t="s">
        <v>8316</v>
      </c>
      <c r="S942" s="28">
        <v>42230.08116898148</v>
      </c>
      <c r="T942" s="28">
        <v>42245.08116898148</v>
      </c>
    </row>
    <row r="943" spans="1:20" ht="45">
      <c r="A943" s="24">
        <v>3989</v>
      </c>
      <c r="B943" s="25" t="s">
        <v>3985</v>
      </c>
      <c r="C943" s="25" t="s">
        <v>8095</v>
      </c>
      <c r="D943" s="26">
        <v>3000</v>
      </c>
      <c r="E943" s="26">
        <v>0</v>
      </c>
      <c r="F943" s="24" t="s">
        <v>8220</v>
      </c>
      <c r="G943" s="24" t="s">
        <v>8223</v>
      </c>
      <c r="H943" s="24" t="s">
        <v>8245</v>
      </c>
      <c r="I943" s="24">
        <v>1447009181</v>
      </c>
      <c r="J943" s="24">
        <v>1444413581</v>
      </c>
      <c r="K943" s="24" t="b">
        <v>0</v>
      </c>
      <c r="L943" s="24">
        <v>0</v>
      </c>
      <c r="M943" s="24" t="b">
        <v>0</v>
      </c>
      <c r="N943" s="24" t="s">
        <v>8269</v>
      </c>
      <c r="O943" s="24">
        <v>0</v>
      </c>
      <c r="P943" s="24">
        <v>0</v>
      </c>
      <c r="Q943" s="27" t="s">
        <v>8315</v>
      </c>
      <c r="R943" s="24" t="s">
        <v>8316</v>
      </c>
      <c r="S943" s="28">
        <v>42286.749780092592</v>
      </c>
      <c r="T943" s="28">
        <v>42316.791446759264</v>
      </c>
    </row>
    <row r="944" spans="1:20" ht="30">
      <c r="A944" s="24">
        <v>3990</v>
      </c>
      <c r="B944" s="25" t="s">
        <v>3986</v>
      </c>
      <c r="C944" s="25" t="s">
        <v>8096</v>
      </c>
      <c r="D944" s="26">
        <v>1650</v>
      </c>
      <c r="E944" s="26">
        <v>69</v>
      </c>
      <c r="F944" s="24" t="s">
        <v>8220</v>
      </c>
      <c r="G944" s="24" t="s">
        <v>8224</v>
      </c>
      <c r="H944" s="24" t="s">
        <v>8246</v>
      </c>
      <c r="I944" s="24">
        <v>1456934893</v>
      </c>
      <c r="J944" s="24">
        <v>1454342893</v>
      </c>
      <c r="K944" s="24" t="b">
        <v>0</v>
      </c>
      <c r="L944" s="24">
        <v>3</v>
      </c>
      <c r="M944" s="24" t="b">
        <v>0</v>
      </c>
      <c r="N944" s="24" t="s">
        <v>8269</v>
      </c>
      <c r="O944" s="24">
        <v>4</v>
      </c>
      <c r="P944" s="24">
        <v>23</v>
      </c>
      <c r="Q944" s="27" t="s">
        <v>8315</v>
      </c>
      <c r="R944" s="24" t="s">
        <v>8316</v>
      </c>
      <c r="S944" s="28">
        <v>42401.672372685185</v>
      </c>
      <c r="T944" s="28">
        <v>42431.672372685185</v>
      </c>
    </row>
    <row r="945" spans="1:20" ht="30">
      <c r="A945" s="24">
        <v>3991</v>
      </c>
      <c r="B945" s="25" t="s">
        <v>3987</v>
      </c>
      <c r="C945" s="25" t="s">
        <v>8097</v>
      </c>
      <c r="D945" s="26">
        <v>500</v>
      </c>
      <c r="E945" s="26">
        <v>100</v>
      </c>
      <c r="F945" s="24" t="s">
        <v>8220</v>
      </c>
      <c r="G945" s="24" t="s">
        <v>8223</v>
      </c>
      <c r="H945" s="24" t="s">
        <v>8245</v>
      </c>
      <c r="I945" s="24">
        <v>1433086082</v>
      </c>
      <c r="J945" s="24">
        <v>1430494082</v>
      </c>
      <c r="K945" s="24" t="b">
        <v>0</v>
      </c>
      <c r="L945" s="24">
        <v>1</v>
      </c>
      <c r="M945" s="24" t="b">
        <v>0</v>
      </c>
      <c r="N945" s="24" t="s">
        <v>8269</v>
      </c>
      <c r="O945" s="24">
        <v>20</v>
      </c>
      <c r="P945" s="24">
        <v>100</v>
      </c>
      <c r="Q945" s="27" t="s">
        <v>8315</v>
      </c>
      <c r="R945" s="24" t="s">
        <v>8316</v>
      </c>
      <c r="S945" s="28">
        <v>42125.644467592589</v>
      </c>
      <c r="T945" s="28">
        <v>42155.644467592589</v>
      </c>
    </row>
    <row r="946" spans="1:20" ht="30">
      <c r="A946" s="24">
        <v>3992</v>
      </c>
      <c r="B946" s="25" t="s">
        <v>3988</v>
      </c>
      <c r="C946" s="25" t="s">
        <v>8098</v>
      </c>
      <c r="D946" s="26">
        <v>10000</v>
      </c>
      <c r="E946" s="26">
        <v>541</v>
      </c>
      <c r="F946" s="24" t="s">
        <v>8220</v>
      </c>
      <c r="G946" s="24" t="s">
        <v>8223</v>
      </c>
      <c r="H946" s="24" t="s">
        <v>8245</v>
      </c>
      <c r="I946" s="24">
        <v>1449876859</v>
      </c>
      <c r="J946" s="24">
        <v>1444689259</v>
      </c>
      <c r="K946" s="24" t="b">
        <v>0</v>
      </c>
      <c r="L946" s="24">
        <v>9</v>
      </c>
      <c r="M946" s="24" t="b">
        <v>0</v>
      </c>
      <c r="N946" s="24" t="s">
        <v>8269</v>
      </c>
      <c r="O946" s="24">
        <v>5</v>
      </c>
      <c r="P946" s="24">
        <v>60.11</v>
      </c>
      <c r="Q946" s="27" t="s">
        <v>8315</v>
      </c>
      <c r="R946" s="24" t="s">
        <v>8316</v>
      </c>
      <c r="S946" s="28">
        <v>42289.94049768518</v>
      </c>
      <c r="T946" s="28">
        <v>42349.982164351852</v>
      </c>
    </row>
    <row r="947" spans="1:20" ht="30">
      <c r="A947" s="24">
        <v>3993</v>
      </c>
      <c r="B947" s="25" t="s">
        <v>3989</v>
      </c>
      <c r="C947" s="25" t="s">
        <v>8099</v>
      </c>
      <c r="D947" s="26">
        <v>50000</v>
      </c>
      <c r="E947" s="26">
        <v>3</v>
      </c>
      <c r="F947" s="24" t="s">
        <v>8220</v>
      </c>
      <c r="G947" s="24" t="s">
        <v>8223</v>
      </c>
      <c r="H947" s="24" t="s">
        <v>8245</v>
      </c>
      <c r="I947" s="24">
        <v>1431549912</v>
      </c>
      <c r="J947" s="24">
        <v>1428957912</v>
      </c>
      <c r="K947" s="24" t="b">
        <v>0</v>
      </c>
      <c r="L947" s="24">
        <v>1</v>
      </c>
      <c r="M947" s="24" t="b">
        <v>0</v>
      </c>
      <c r="N947" s="24" t="s">
        <v>8269</v>
      </c>
      <c r="O947" s="24">
        <v>0</v>
      </c>
      <c r="P947" s="24">
        <v>3</v>
      </c>
      <c r="Q947" s="27" t="s">
        <v>8315</v>
      </c>
      <c r="R947" s="24" t="s">
        <v>8316</v>
      </c>
      <c r="S947" s="28">
        <v>42107.864722222221</v>
      </c>
      <c r="T947" s="28">
        <v>42137.864722222221</v>
      </c>
    </row>
    <row r="948" spans="1:20" ht="30">
      <c r="A948" s="24">
        <v>3994</v>
      </c>
      <c r="B948" s="25" t="s">
        <v>3990</v>
      </c>
      <c r="C948" s="25" t="s">
        <v>8100</v>
      </c>
      <c r="D948" s="26">
        <v>2000</v>
      </c>
      <c r="E948" s="26">
        <v>5</v>
      </c>
      <c r="F948" s="24" t="s">
        <v>8220</v>
      </c>
      <c r="G948" s="24" t="s">
        <v>8223</v>
      </c>
      <c r="H948" s="24" t="s">
        <v>8245</v>
      </c>
      <c r="I948" s="24">
        <v>1405761690</v>
      </c>
      <c r="J948" s="24">
        <v>1403169690</v>
      </c>
      <c r="K948" s="24" t="b">
        <v>0</v>
      </c>
      <c r="L948" s="24">
        <v>1</v>
      </c>
      <c r="M948" s="24" t="b">
        <v>0</v>
      </c>
      <c r="N948" s="24" t="s">
        <v>8269</v>
      </c>
      <c r="O948" s="24">
        <v>0</v>
      </c>
      <c r="P948" s="24">
        <v>5</v>
      </c>
      <c r="Q948" s="27" t="s">
        <v>8315</v>
      </c>
      <c r="R948" s="24" t="s">
        <v>8316</v>
      </c>
      <c r="S948" s="28">
        <v>41809.389930555553</v>
      </c>
      <c r="T948" s="28">
        <v>41839.389930555553</v>
      </c>
    </row>
    <row r="949" spans="1:20" ht="45">
      <c r="A949" s="24">
        <v>3995</v>
      </c>
      <c r="B949" s="25" t="s">
        <v>3991</v>
      </c>
      <c r="C949" s="25" t="s">
        <v>8101</v>
      </c>
      <c r="D949" s="26">
        <v>200</v>
      </c>
      <c r="E949" s="26">
        <v>70</v>
      </c>
      <c r="F949" s="24" t="s">
        <v>8220</v>
      </c>
      <c r="G949" s="24" t="s">
        <v>8224</v>
      </c>
      <c r="H949" s="24" t="s">
        <v>8246</v>
      </c>
      <c r="I949" s="24">
        <v>1423913220</v>
      </c>
      <c r="J949" s="24">
        <v>1421339077</v>
      </c>
      <c r="K949" s="24" t="b">
        <v>0</v>
      </c>
      <c r="L949" s="24">
        <v>4</v>
      </c>
      <c r="M949" s="24" t="b">
        <v>0</v>
      </c>
      <c r="N949" s="24" t="s">
        <v>8269</v>
      </c>
      <c r="O949" s="24">
        <v>35</v>
      </c>
      <c r="P949" s="24">
        <v>17.5</v>
      </c>
      <c r="Q949" s="27" t="s">
        <v>8315</v>
      </c>
      <c r="R949" s="24" t="s">
        <v>8316</v>
      </c>
      <c r="S949" s="28">
        <v>42019.683761574073</v>
      </c>
      <c r="T949" s="28">
        <v>42049.477083333331</v>
      </c>
    </row>
    <row r="950" spans="1:20" ht="30">
      <c r="A950" s="24">
        <v>3996</v>
      </c>
      <c r="B950" s="25" t="s">
        <v>3992</v>
      </c>
      <c r="C950" s="25" t="s">
        <v>8102</v>
      </c>
      <c r="D950" s="26">
        <v>3000</v>
      </c>
      <c r="E950" s="26">
        <v>497</v>
      </c>
      <c r="F950" s="24" t="s">
        <v>8220</v>
      </c>
      <c r="G950" s="24" t="s">
        <v>8223</v>
      </c>
      <c r="H950" s="24" t="s">
        <v>8245</v>
      </c>
      <c r="I950" s="24">
        <v>1416499440</v>
      </c>
      <c r="J950" s="24">
        <v>1415341464</v>
      </c>
      <c r="K950" s="24" t="b">
        <v>0</v>
      </c>
      <c r="L950" s="24">
        <v>17</v>
      </c>
      <c r="M950" s="24" t="b">
        <v>0</v>
      </c>
      <c r="N950" s="24" t="s">
        <v>8269</v>
      </c>
      <c r="O950" s="24">
        <v>17</v>
      </c>
      <c r="P950" s="24">
        <v>29.24</v>
      </c>
      <c r="Q950" s="27" t="s">
        <v>8315</v>
      </c>
      <c r="R950" s="24" t="s">
        <v>8316</v>
      </c>
      <c r="S950" s="28">
        <v>41950.26694444444</v>
      </c>
      <c r="T950" s="28">
        <v>41963.669444444444</v>
      </c>
    </row>
    <row r="951" spans="1:20" ht="45">
      <c r="A951" s="24">
        <v>3997</v>
      </c>
      <c r="B951" s="25" t="s">
        <v>3993</v>
      </c>
      <c r="C951" s="25" t="s">
        <v>8103</v>
      </c>
      <c r="D951" s="26">
        <v>3000</v>
      </c>
      <c r="E951" s="26">
        <v>0</v>
      </c>
      <c r="F951" s="24" t="s">
        <v>8220</v>
      </c>
      <c r="G951" s="24" t="s">
        <v>8224</v>
      </c>
      <c r="H951" s="24" t="s">
        <v>8246</v>
      </c>
      <c r="I951" s="24">
        <v>1428222221</v>
      </c>
      <c r="J951" s="24">
        <v>1425633821</v>
      </c>
      <c r="K951" s="24" t="b">
        <v>0</v>
      </c>
      <c r="L951" s="24">
        <v>0</v>
      </c>
      <c r="M951" s="24" t="b">
        <v>0</v>
      </c>
      <c r="N951" s="24" t="s">
        <v>8269</v>
      </c>
      <c r="O951" s="24">
        <v>0</v>
      </c>
      <c r="P951" s="24">
        <v>0</v>
      </c>
      <c r="Q951" s="27" t="s">
        <v>8315</v>
      </c>
      <c r="R951" s="24" t="s">
        <v>8316</v>
      </c>
      <c r="S951" s="28">
        <v>42069.391446759255</v>
      </c>
      <c r="T951" s="28">
        <v>42099.349780092598</v>
      </c>
    </row>
    <row r="952" spans="1:20" ht="30">
      <c r="A952" s="24">
        <v>3998</v>
      </c>
      <c r="B952" s="25" t="s">
        <v>3994</v>
      </c>
      <c r="C952" s="25" t="s">
        <v>8104</v>
      </c>
      <c r="D952" s="26">
        <v>1250</v>
      </c>
      <c r="E952" s="26">
        <v>715</v>
      </c>
      <c r="F952" s="24" t="s">
        <v>8220</v>
      </c>
      <c r="G952" s="24" t="s">
        <v>8223</v>
      </c>
      <c r="H952" s="24" t="s">
        <v>8245</v>
      </c>
      <c r="I952" s="24">
        <v>1427580426</v>
      </c>
      <c r="J952" s="24">
        <v>1424992026</v>
      </c>
      <c r="K952" s="24" t="b">
        <v>0</v>
      </c>
      <c r="L952" s="24">
        <v>12</v>
      </c>
      <c r="M952" s="24" t="b">
        <v>0</v>
      </c>
      <c r="N952" s="24" t="s">
        <v>8269</v>
      </c>
      <c r="O952" s="24">
        <v>57</v>
      </c>
      <c r="P952" s="24">
        <v>59.58</v>
      </c>
      <c r="Q952" s="27" t="s">
        <v>8315</v>
      </c>
      <c r="R952" s="24" t="s">
        <v>8316</v>
      </c>
      <c r="S952" s="28">
        <v>42061.963263888887</v>
      </c>
      <c r="T952" s="28">
        <v>42091.921597222223</v>
      </c>
    </row>
    <row r="953" spans="1:20" ht="30">
      <c r="A953" s="24">
        <v>3999</v>
      </c>
      <c r="B953" s="25" t="s">
        <v>3995</v>
      </c>
      <c r="C953" s="25" t="s">
        <v>8105</v>
      </c>
      <c r="D953" s="26">
        <v>7000</v>
      </c>
      <c r="E953" s="26">
        <v>1156</v>
      </c>
      <c r="F953" s="24" t="s">
        <v>8220</v>
      </c>
      <c r="G953" s="24" t="s">
        <v>8223</v>
      </c>
      <c r="H953" s="24" t="s">
        <v>8245</v>
      </c>
      <c r="I953" s="24">
        <v>1409514709</v>
      </c>
      <c r="J953" s="24">
        <v>1406058798</v>
      </c>
      <c r="K953" s="24" t="b">
        <v>0</v>
      </c>
      <c r="L953" s="24">
        <v>14</v>
      </c>
      <c r="M953" s="24" t="b">
        <v>0</v>
      </c>
      <c r="N953" s="24" t="s">
        <v>8269</v>
      </c>
      <c r="O953" s="24">
        <v>17</v>
      </c>
      <c r="P953" s="24">
        <v>82.57</v>
      </c>
      <c r="Q953" s="27" t="s">
        <v>8315</v>
      </c>
      <c r="R953" s="24" t="s">
        <v>8316</v>
      </c>
      <c r="S953" s="28">
        <v>41842.828680555554</v>
      </c>
      <c r="T953" s="28">
        <v>41882.827650462961</v>
      </c>
    </row>
    <row r="954" spans="1:20">
      <c r="A954" s="24">
        <v>4000</v>
      </c>
      <c r="B954" s="25" t="s">
        <v>3996</v>
      </c>
      <c r="C954" s="25" t="s">
        <v>8106</v>
      </c>
      <c r="D954" s="26">
        <v>8000</v>
      </c>
      <c r="E954" s="26">
        <v>10</v>
      </c>
      <c r="F954" s="24" t="s">
        <v>8220</v>
      </c>
      <c r="G954" s="24" t="s">
        <v>8223</v>
      </c>
      <c r="H954" s="24" t="s">
        <v>8245</v>
      </c>
      <c r="I954" s="24">
        <v>1462631358</v>
      </c>
      <c r="J954" s="24">
        <v>1457450958</v>
      </c>
      <c r="K954" s="24" t="b">
        <v>0</v>
      </c>
      <c r="L954" s="24">
        <v>1</v>
      </c>
      <c r="M954" s="24" t="b">
        <v>0</v>
      </c>
      <c r="N954" s="24" t="s">
        <v>8269</v>
      </c>
      <c r="O954" s="24">
        <v>0</v>
      </c>
      <c r="P954" s="24">
        <v>10</v>
      </c>
      <c r="Q954" s="27" t="s">
        <v>8315</v>
      </c>
      <c r="R954" s="24" t="s">
        <v>8316</v>
      </c>
      <c r="S954" s="28">
        <v>42437.64534722222</v>
      </c>
      <c r="T954" s="28">
        <v>42497.603680555556</v>
      </c>
    </row>
    <row r="955" spans="1:20" ht="45">
      <c r="A955" s="24">
        <v>4001</v>
      </c>
      <c r="B955" s="25" t="s">
        <v>3997</v>
      </c>
      <c r="C955" s="25" t="s">
        <v>8107</v>
      </c>
      <c r="D955" s="26">
        <v>1200</v>
      </c>
      <c r="E955" s="26">
        <v>453</v>
      </c>
      <c r="F955" s="24" t="s">
        <v>8220</v>
      </c>
      <c r="G955" s="24" t="s">
        <v>8224</v>
      </c>
      <c r="H955" s="24" t="s">
        <v>8246</v>
      </c>
      <c r="I955" s="24">
        <v>1488394800</v>
      </c>
      <c r="J955" s="24">
        <v>1486681708</v>
      </c>
      <c r="K955" s="24" t="b">
        <v>0</v>
      </c>
      <c r="L955" s="24">
        <v>14</v>
      </c>
      <c r="M955" s="24" t="b">
        <v>0</v>
      </c>
      <c r="N955" s="24" t="s">
        <v>8269</v>
      </c>
      <c r="O955" s="24">
        <v>38</v>
      </c>
      <c r="P955" s="24">
        <v>32.36</v>
      </c>
      <c r="Q955" s="27" t="s">
        <v>8315</v>
      </c>
      <c r="R955" s="24" t="s">
        <v>8316</v>
      </c>
      <c r="S955" s="28">
        <v>42775.964212962965</v>
      </c>
      <c r="T955" s="28">
        <v>42795.791666666672</v>
      </c>
    </row>
    <row r="956" spans="1:20" ht="30">
      <c r="A956" s="24">
        <v>4002</v>
      </c>
      <c r="B956" s="25" t="s">
        <v>3998</v>
      </c>
      <c r="C956" s="25" t="s">
        <v>8108</v>
      </c>
      <c r="D956" s="26">
        <v>1250</v>
      </c>
      <c r="E956" s="26">
        <v>23</v>
      </c>
      <c r="F956" s="24" t="s">
        <v>8220</v>
      </c>
      <c r="G956" s="24" t="s">
        <v>8223</v>
      </c>
      <c r="H956" s="24" t="s">
        <v>8245</v>
      </c>
      <c r="I956" s="24">
        <v>1411779761</v>
      </c>
      <c r="J956" s="24">
        <v>1409187761</v>
      </c>
      <c r="K956" s="24" t="b">
        <v>0</v>
      </c>
      <c r="L956" s="24">
        <v>4</v>
      </c>
      <c r="M956" s="24" t="b">
        <v>0</v>
      </c>
      <c r="N956" s="24" t="s">
        <v>8269</v>
      </c>
      <c r="O956" s="24">
        <v>2</v>
      </c>
      <c r="P956" s="24">
        <v>5.75</v>
      </c>
      <c r="Q956" s="27" t="s">
        <v>8315</v>
      </c>
      <c r="R956" s="24" t="s">
        <v>8316</v>
      </c>
      <c r="S956" s="28">
        <v>41879.043530092589</v>
      </c>
      <c r="T956" s="28">
        <v>41909.043530092589</v>
      </c>
    </row>
    <row r="957" spans="1:20" ht="30">
      <c r="A957" s="24">
        <v>4003</v>
      </c>
      <c r="B957" s="25" t="s">
        <v>3999</v>
      </c>
      <c r="C957" s="25" t="s">
        <v>8071</v>
      </c>
      <c r="D957" s="26">
        <v>2000</v>
      </c>
      <c r="E957" s="26">
        <v>201</v>
      </c>
      <c r="F957" s="24" t="s">
        <v>8220</v>
      </c>
      <c r="G957" s="24" t="s">
        <v>8223</v>
      </c>
      <c r="H957" s="24" t="s">
        <v>8245</v>
      </c>
      <c r="I957" s="24">
        <v>1424009147</v>
      </c>
      <c r="J957" s="24">
        <v>1421417147</v>
      </c>
      <c r="K957" s="24" t="b">
        <v>0</v>
      </c>
      <c r="L957" s="24">
        <v>2</v>
      </c>
      <c r="M957" s="24" t="b">
        <v>0</v>
      </c>
      <c r="N957" s="24" t="s">
        <v>8269</v>
      </c>
      <c r="O957" s="24">
        <v>10</v>
      </c>
      <c r="P957" s="24">
        <v>100.5</v>
      </c>
      <c r="Q957" s="27" t="s">
        <v>8315</v>
      </c>
      <c r="R957" s="24" t="s">
        <v>8316</v>
      </c>
      <c r="S957" s="28">
        <v>42020.587349537032</v>
      </c>
      <c r="T957" s="28">
        <v>42050.587349537032</v>
      </c>
    </row>
    <row r="958" spans="1:20">
      <c r="A958" s="24">
        <v>4004</v>
      </c>
      <c r="B958" s="25" t="s">
        <v>4000</v>
      </c>
      <c r="C958" s="25" t="s">
        <v>8109</v>
      </c>
      <c r="D958" s="26">
        <v>500</v>
      </c>
      <c r="E958" s="26">
        <v>1</v>
      </c>
      <c r="F958" s="24" t="s">
        <v>8220</v>
      </c>
      <c r="G958" s="24" t="s">
        <v>8223</v>
      </c>
      <c r="H958" s="24" t="s">
        <v>8245</v>
      </c>
      <c r="I958" s="24">
        <v>1412740457</v>
      </c>
      <c r="J958" s="24">
        <v>1410148457</v>
      </c>
      <c r="K958" s="24" t="b">
        <v>0</v>
      </c>
      <c r="L958" s="24">
        <v>1</v>
      </c>
      <c r="M958" s="24" t="b">
        <v>0</v>
      </c>
      <c r="N958" s="24" t="s">
        <v>8269</v>
      </c>
      <c r="O958" s="24">
        <v>0</v>
      </c>
      <c r="P958" s="24">
        <v>1</v>
      </c>
      <c r="Q958" s="27" t="s">
        <v>8315</v>
      </c>
      <c r="R958" s="24" t="s">
        <v>8316</v>
      </c>
      <c r="S958" s="28">
        <v>41890.16269675926</v>
      </c>
      <c r="T958" s="28">
        <v>41920.16269675926</v>
      </c>
    </row>
    <row r="959" spans="1:20" ht="30">
      <c r="A959" s="24">
        <v>4005</v>
      </c>
      <c r="B959" s="25" t="s">
        <v>4001</v>
      </c>
      <c r="C959" s="25" t="s">
        <v>8110</v>
      </c>
      <c r="D959" s="26">
        <v>3000</v>
      </c>
      <c r="E959" s="26">
        <v>40</v>
      </c>
      <c r="F959" s="24" t="s">
        <v>8220</v>
      </c>
      <c r="G959" s="24" t="s">
        <v>8223</v>
      </c>
      <c r="H959" s="24" t="s">
        <v>8245</v>
      </c>
      <c r="I959" s="24">
        <v>1413832985</v>
      </c>
      <c r="J959" s="24">
        <v>1408648985</v>
      </c>
      <c r="K959" s="24" t="b">
        <v>0</v>
      </c>
      <c r="L959" s="24">
        <v>2</v>
      </c>
      <c r="M959" s="24" t="b">
        <v>0</v>
      </c>
      <c r="N959" s="24" t="s">
        <v>8269</v>
      </c>
      <c r="O959" s="24">
        <v>1</v>
      </c>
      <c r="P959" s="24">
        <v>20</v>
      </c>
      <c r="Q959" s="27" t="s">
        <v>8315</v>
      </c>
      <c r="R959" s="24" t="s">
        <v>8316</v>
      </c>
      <c r="S959" s="28">
        <v>41872.807696759257</v>
      </c>
      <c r="T959" s="28">
        <v>41932.807696759257</v>
      </c>
    </row>
    <row r="960" spans="1:20" ht="45">
      <c r="A960" s="24">
        <v>4006</v>
      </c>
      <c r="B960" s="25" t="s">
        <v>4002</v>
      </c>
      <c r="C960" s="25" t="s">
        <v>8111</v>
      </c>
      <c r="D960" s="26">
        <v>30000</v>
      </c>
      <c r="E960" s="26">
        <v>2</v>
      </c>
      <c r="F960" s="24" t="s">
        <v>8220</v>
      </c>
      <c r="G960" s="24" t="s">
        <v>8223</v>
      </c>
      <c r="H960" s="24" t="s">
        <v>8245</v>
      </c>
      <c r="I960" s="24">
        <v>1455647587</v>
      </c>
      <c r="J960" s="24">
        <v>1453487587</v>
      </c>
      <c r="K960" s="24" t="b">
        <v>0</v>
      </c>
      <c r="L960" s="24">
        <v>1</v>
      </c>
      <c r="M960" s="24" t="b">
        <v>0</v>
      </c>
      <c r="N960" s="24" t="s">
        <v>8269</v>
      </c>
      <c r="O960" s="24">
        <v>0</v>
      </c>
      <c r="P960" s="24">
        <v>2</v>
      </c>
      <c r="Q960" s="27" t="s">
        <v>8315</v>
      </c>
      <c r="R960" s="24" t="s">
        <v>8316</v>
      </c>
      <c r="S960" s="28">
        <v>42391.772997685184</v>
      </c>
      <c r="T960" s="28">
        <v>42416.772997685184</v>
      </c>
    </row>
    <row r="961" spans="1:20" ht="30">
      <c r="A961" s="24">
        <v>4007</v>
      </c>
      <c r="B961" s="25" t="s">
        <v>4003</v>
      </c>
      <c r="C961" s="25" t="s">
        <v>8112</v>
      </c>
      <c r="D961" s="26">
        <v>2000</v>
      </c>
      <c r="E961" s="26">
        <v>5</v>
      </c>
      <c r="F961" s="24" t="s">
        <v>8220</v>
      </c>
      <c r="G961" s="24" t="s">
        <v>8223</v>
      </c>
      <c r="H961" s="24" t="s">
        <v>8245</v>
      </c>
      <c r="I961" s="24">
        <v>1409070480</v>
      </c>
      <c r="J961" s="24">
        <v>1406572381</v>
      </c>
      <c r="K961" s="24" t="b">
        <v>0</v>
      </c>
      <c r="L961" s="24">
        <v>1</v>
      </c>
      <c r="M961" s="24" t="b">
        <v>0</v>
      </c>
      <c r="N961" s="24" t="s">
        <v>8269</v>
      </c>
      <c r="O961" s="24">
        <v>0</v>
      </c>
      <c r="P961" s="24">
        <v>5</v>
      </c>
      <c r="Q961" s="27" t="s">
        <v>8315</v>
      </c>
      <c r="R961" s="24" t="s">
        <v>8316</v>
      </c>
      <c r="S961" s="28">
        <v>41848.772928240738</v>
      </c>
      <c r="T961" s="28">
        <v>41877.686111111114</v>
      </c>
    </row>
    <row r="962" spans="1:20" ht="45">
      <c r="A962" s="24">
        <v>4008</v>
      </c>
      <c r="B962" s="25" t="s">
        <v>4004</v>
      </c>
      <c r="C962" s="25" t="s">
        <v>8113</v>
      </c>
      <c r="D962" s="26">
        <v>1000</v>
      </c>
      <c r="E962" s="26">
        <v>60</v>
      </c>
      <c r="F962" s="24" t="s">
        <v>8220</v>
      </c>
      <c r="G962" s="24" t="s">
        <v>8224</v>
      </c>
      <c r="H962" s="24" t="s">
        <v>8246</v>
      </c>
      <c r="I962" s="24">
        <v>1437606507</v>
      </c>
      <c r="J962" s="24">
        <v>1435014507</v>
      </c>
      <c r="K962" s="24" t="b">
        <v>0</v>
      </c>
      <c r="L962" s="24">
        <v>4</v>
      </c>
      <c r="M962" s="24" t="b">
        <v>0</v>
      </c>
      <c r="N962" s="24" t="s">
        <v>8269</v>
      </c>
      <c r="O962" s="24">
        <v>6</v>
      </c>
      <c r="P962" s="24">
        <v>15</v>
      </c>
      <c r="Q962" s="27" t="s">
        <v>8315</v>
      </c>
      <c r="R962" s="24" t="s">
        <v>8316</v>
      </c>
      <c r="S962" s="28">
        <v>42177.964201388888</v>
      </c>
      <c r="T962" s="28">
        <v>42207.964201388888</v>
      </c>
    </row>
    <row r="963" spans="1:20" ht="30">
      <c r="A963" s="24">
        <v>4009</v>
      </c>
      <c r="B963" s="25" t="s">
        <v>4005</v>
      </c>
      <c r="C963" s="25" t="s">
        <v>8114</v>
      </c>
      <c r="D963" s="26">
        <v>1930</v>
      </c>
      <c r="E963" s="26">
        <v>75</v>
      </c>
      <c r="F963" s="24" t="s">
        <v>8220</v>
      </c>
      <c r="G963" s="24" t="s">
        <v>8224</v>
      </c>
      <c r="H963" s="24" t="s">
        <v>8246</v>
      </c>
      <c r="I963" s="24">
        <v>1410281360</v>
      </c>
      <c r="J963" s="24">
        <v>1406825360</v>
      </c>
      <c r="K963" s="24" t="b">
        <v>0</v>
      </c>
      <c r="L963" s="24">
        <v>3</v>
      </c>
      <c r="M963" s="24" t="b">
        <v>0</v>
      </c>
      <c r="N963" s="24" t="s">
        <v>8269</v>
      </c>
      <c r="O963" s="24">
        <v>4</v>
      </c>
      <c r="P963" s="24">
        <v>25</v>
      </c>
      <c r="Q963" s="27" t="s">
        <v>8315</v>
      </c>
      <c r="R963" s="24" t="s">
        <v>8316</v>
      </c>
      <c r="S963" s="28">
        <v>41851.700925925928</v>
      </c>
      <c r="T963" s="28">
        <v>41891.700925925928</v>
      </c>
    </row>
    <row r="964" spans="1:20" ht="30">
      <c r="A964" s="24">
        <v>4010</v>
      </c>
      <c r="B964" s="25" t="s">
        <v>4006</v>
      </c>
      <c r="C964" s="25" t="s">
        <v>8115</v>
      </c>
      <c r="D964" s="26">
        <v>7200</v>
      </c>
      <c r="E964" s="26">
        <v>1742</v>
      </c>
      <c r="F964" s="24" t="s">
        <v>8220</v>
      </c>
      <c r="G964" s="24" t="s">
        <v>8223</v>
      </c>
      <c r="H964" s="24" t="s">
        <v>8245</v>
      </c>
      <c r="I964" s="24">
        <v>1414348166</v>
      </c>
      <c r="J964" s="24">
        <v>1412879366</v>
      </c>
      <c r="K964" s="24" t="b">
        <v>0</v>
      </c>
      <c r="L964" s="24">
        <v>38</v>
      </c>
      <c r="M964" s="24" t="b">
        <v>0</v>
      </c>
      <c r="N964" s="24" t="s">
        <v>8269</v>
      </c>
      <c r="O964" s="24">
        <v>24</v>
      </c>
      <c r="P964" s="24">
        <v>45.84</v>
      </c>
      <c r="Q964" s="27" t="s">
        <v>8315</v>
      </c>
      <c r="R964" s="24" t="s">
        <v>8316</v>
      </c>
      <c r="S964" s="28">
        <v>41921.770439814813</v>
      </c>
      <c r="T964" s="28">
        <v>41938.770439814813</v>
      </c>
    </row>
    <row r="965" spans="1:20" ht="45">
      <c r="A965" s="24">
        <v>4011</v>
      </c>
      <c r="B965" s="25" t="s">
        <v>4007</v>
      </c>
      <c r="C965" s="25" t="s">
        <v>8116</v>
      </c>
      <c r="D965" s="26">
        <v>250</v>
      </c>
      <c r="E965" s="26">
        <v>19</v>
      </c>
      <c r="F965" s="24" t="s">
        <v>8220</v>
      </c>
      <c r="G965" s="24" t="s">
        <v>8224</v>
      </c>
      <c r="H965" s="24" t="s">
        <v>8246</v>
      </c>
      <c r="I965" s="24">
        <v>1422450278</v>
      </c>
      <c r="J965" s="24">
        <v>1419858278</v>
      </c>
      <c r="K965" s="24" t="b">
        <v>0</v>
      </c>
      <c r="L965" s="24">
        <v>4</v>
      </c>
      <c r="M965" s="24" t="b">
        <v>0</v>
      </c>
      <c r="N965" s="24" t="s">
        <v>8269</v>
      </c>
      <c r="O965" s="24">
        <v>8</v>
      </c>
      <c r="P965" s="24">
        <v>4.75</v>
      </c>
      <c r="Q965" s="27" t="s">
        <v>8315</v>
      </c>
      <c r="R965" s="24" t="s">
        <v>8316</v>
      </c>
      <c r="S965" s="28">
        <v>42002.54488425926</v>
      </c>
      <c r="T965" s="28">
        <v>42032.54488425926</v>
      </c>
    </row>
    <row r="966" spans="1:20" ht="45">
      <c r="A966" s="24">
        <v>4012</v>
      </c>
      <c r="B966" s="25" t="s">
        <v>4008</v>
      </c>
      <c r="C966" s="25" t="s">
        <v>8117</v>
      </c>
      <c r="D966" s="26">
        <v>575</v>
      </c>
      <c r="E966" s="26">
        <v>0</v>
      </c>
      <c r="F966" s="24" t="s">
        <v>8220</v>
      </c>
      <c r="G966" s="24" t="s">
        <v>8224</v>
      </c>
      <c r="H966" s="24" t="s">
        <v>8246</v>
      </c>
      <c r="I966" s="24">
        <v>1430571849</v>
      </c>
      <c r="J966" s="24">
        <v>1427979849</v>
      </c>
      <c r="K966" s="24" t="b">
        <v>0</v>
      </c>
      <c r="L966" s="24">
        <v>0</v>
      </c>
      <c r="M966" s="24" t="b">
        <v>0</v>
      </c>
      <c r="N966" s="24" t="s">
        <v>8269</v>
      </c>
      <c r="O966" s="24">
        <v>0</v>
      </c>
      <c r="P966" s="24">
        <v>0</v>
      </c>
      <c r="Q966" s="27" t="s">
        <v>8315</v>
      </c>
      <c r="R966" s="24" t="s">
        <v>8316</v>
      </c>
      <c r="S966" s="28">
        <v>42096.544548611113</v>
      </c>
      <c r="T966" s="28">
        <v>42126.544548611113</v>
      </c>
    </row>
    <row r="967" spans="1:20" ht="45">
      <c r="A967" s="24">
        <v>4013</v>
      </c>
      <c r="B967" s="25" t="s">
        <v>4009</v>
      </c>
      <c r="C967" s="25" t="s">
        <v>8118</v>
      </c>
      <c r="D967" s="26">
        <v>2000</v>
      </c>
      <c r="E967" s="26">
        <v>26</v>
      </c>
      <c r="F967" s="24" t="s">
        <v>8220</v>
      </c>
      <c r="G967" s="24" t="s">
        <v>8223</v>
      </c>
      <c r="H967" s="24" t="s">
        <v>8245</v>
      </c>
      <c r="I967" s="24">
        <v>1424070823</v>
      </c>
      <c r="J967" s="24">
        <v>1421478823</v>
      </c>
      <c r="K967" s="24" t="b">
        <v>0</v>
      </c>
      <c r="L967" s="24">
        <v>2</v>
      </c>
      <c r="M967" s="24" t="b">
        <v>0</v>
      </c>
      <c r="N967" s="24" t="s">
        <v>8269</v>
      </c>
      <c r="O967" s="24">
        <v>1</v>
      </c>
      <c r="P967" s="24">
        <v>13</v>
      </c>
      <c r="Q967" s="27" t="s">
        <v>8315</v>
      </c>
      <c r="R967" s="24" t="s">
        <v>8316</v>
      </c>
      <c r="S967" s="28">
        <v>42021.301192129627</v>
      </c>
      <c r="T967" s="28">
        <v>42051.301192129627</v>
      </c>
    </row>
    <row r="968" spans="1:20" ht="30">
      <c r="A968" s="24">
        <v>4014</v>
      </c>
      <c r="B968" s="25" t="s">
        <v>4010</v>
      </c>
      <c r="C968" s="25" t="s">
        <v>8119</v>
      </c>
      <c r="D968" s="26">
        <v>9000</v>
      </c>
      <c r="E968" s="26">
        <v>0</v>
      </c>
      <c r="F968" s="24" t="s">
        <v>8220</v>
      </c>
      <c r="G968" s="24" t="s">
        <v>8223</v>
      </c>
      <c r="H968" s="24" t="s">
        <v>8245</v>
      </c>
      <c r="I968" s="24">
        <v>1457157269</v>
      </c>
      <c r="J968" s="24">
        <v>1455861269</v>
      </c>
      <c r="K968" s="24" t="b">
        <v>0</v>
      </c>
      <c r="L968" s="24">
        <v>0</v>
      </c>
      <c r="M968" s="24" t="b">
        <v>0</v>
      </c>
      <c r="N968" s="24" t="s">
        <v>8269</v>
      </c>
      <c r="O968" s="24">
        <v>0</v>
      </c>
      <c r="P968" s="24">
        <v>0</v>
      </c>
      <c r="Q968" s="27" t="s">
        <v>8315</v>
      </c>
      <c r="R968" s="24" t="s">
        <v>8316</v>
      </c>
      <c r="S968" s="28">
        <v>42419.246168981481</v>
      </c>
      <c r="T968" s="28">
        <v>42434.246168981481</v>
      </c>
    </row>
    <row r="969" spans="1:20" ht="45">
      <c r="A969" s="24">
        <v>4015</v>
      </c>
      <c r="B969" s="25" t="s">
        <v>4011</v>
      </c>
      <c r="C969" s="25" t="s">
        <v>8120</v>
      </c>
      <c r="D969" s="26">
        <v>7000</v>
      </c>
      <c r="E969" s="26">
        <v>1</v>
      </c>
      <c r="F969" s="24" t="s">
        <v>8220</v>
      </c>
      <c r="G969" s="24" t="s">
        <v>8223</v>
      </c>
      <c r="H969" s="24" t="s">
        <v>8245</v>
      </c>
      <c r="I969" s="24">
        <v>1437331463</v>
      </c>
      <c r="J969" s="24">
        <v>1434739463</v>
      </c>
      <c r="K969" s="24" t="b">
        <v>0</v>
      </c>
      <c r="L969" s="24">
        <v>1</v>
      </c>
      <c r="M969" s="24" t="b">
        <v>0</v>
      </c>
      <c r="N969" s="24" t="s">
        <v>8269</v>
      </c>
      <c r="O969" s="24">
        <v>0</v>
      </c>
      <c r="P969" s="24">
        <v>1</v>
      </c>
      <c r="Q969" s="27" t="s">
        <v>8315</v>
      </c>
      <c r="R969" s="24" t="s">
        <v>8316</v>
      </c>
      <c r="S969" s="28">
        <v>42174.780821759254</v>
      </c>
      <c r="T969" s="28">
        <v>42204.780821759254</v>
      </c>
    </row>
    <row r="970" spans="1:20" ht="45">
      <c r="A970" s="24">
        <v>4016</v>
      </c>
      <c r="B970" s="25" t="s">
        <v>4012</v>
      </c>
      <c r="C970" s="25" t="s">
        <v>8121</v>
      </c>
      <c r="D970" s="26">
        <v>500</v>
      </c>
      <c r="E970" s="26">
        <v>70</v>
      </c>
      <c r="F970" s="24" t="s">
        <v>8220</v>
      </c>
      <c r="G970" s="24" t="s">
        <v>8224</v>
      </c>
      <c r="H970" s="24" t="s">
        <v>8246</v>
      </c>
      <c r="I970" s="24">
        <v>1410987400</v>
      </c>
      <c r="J970" s="24">
        <v>1408395400</v>
      </c>
      <c r="K970" s="24" t="b">
        <v>0</v>
      </c>
      <c r="L970" s="24">
        <v>7</v>
      </c>
      <c r="M970" s="24" t="b">
        <v>0</v>
      </c>
      <c r="N970" s="24" t="s">
        <v>8269</v>
      </c>
      <c r="O970" s="24">
        <v>14</v>
      </c>
      <c r="P970" s="24">
        <v>10</v>
      </c>
      <c r="Q970" s="27" t="s">
        <v>8315</v>
      </c>
      <c r="R970" s="24" t="s">
        <v>8316</v>
      </c>
      <c r="S970" s="28">
        <v>41869.872685185182</v>
      </c>
      <c r="T970" s="28">
        <v>41899.872685185182</v>
      </c>
    </row>
    <row r="971" spans="1:20" ht="45">
      <c r="A971" s="24">
        <v>4017</v>
      </c>
      <c r="B971" s="25" t="s">
        <v>4013</v>
      </c>
      <c r="C971" s="25" t="s">
        <v>8122</v>
      </c>
      <c r="D971" s="26">
        <v>10000</v>
      </c>
      <c r="E971" s="26">
        <v>105</v>
      </c>
      <c r="F971" s="24" t="s">
        <v>8220</v>
      </c>
      <c r="G971" s="24" t="s">
        <v>8223</v>
      </c>
      <c r="H971" s="24" t="s">
        <v>8245</v>
      </c>
      <c r="I971" s="24">
        <v>1409846874</v>
      </c>
      <c r="J971" s="24">
        <v>1407254874</v>
      </c>
      <c r="K971" s="24" t="b">
        <v>0</v>
      </c>
      <c r="L971" s="24">
        <v>2</v>
      </c>
      <c r="M971" s="24" t="b">
        <v>0</v>
      </c>
      <c r="N971" s="24" t="s">
        <v>8269</v>
      </c>
      <c r="O971" s="24">
        <v>1</v>
      </c>
      <c r="P971" s="24">
        <v>52.5</v>
      </c>
      <c r="Q971" s="27" t="s">
        <v>8315</v>
      </c>
      <c r="R971" s="24" t="s">
        <v>8316</v>
      </c>
      <c r="S971" s="28">
        <v>41856.672152777777</v>
      </c>
      <c r="T971" s="28">
        <v>41886.672152777777</v>
      </c>
    </row>
    <row r="972" spans="1:20" ht="30">
      <c r="A972" s="24">
        <v>4018</v>
      </c>
      <c r="B972" s="25" t="s">
        <v>4014</v>
      </c>
      <c r="C972" s="25" t="s">
        <v>8123</v>
      </c>
      <c r="D972" s="26">
        <v>1500</v>
      </c>
      <c r="E972" s="26">
        <v>130</v>
      </c>
      <c r="F972" s="24" t="s">
        <v>8220</v>
      </c>
      <c r="G972" s="24" t="s">
        <v>8224</v>
      </c>
      <c r="H972" s="24" t="s">
        <v>8246</v>
      </c>
      <c r="I972" s="24">
        <v>1475877108</v>
      </c>
      <c r="J972" s="24">
        <v>1473285108</v>
      </c>
      <c r="K972" s="24" t="b">
        <v>0</v>
      </c>
      <c r="L972" s="24">
        <v>4</v>
      </c>
      <c r="M972" s="24" t="b">
        <v>0</v>
      </c>
      <c r="N972" s="24" t="s">
        <v>8269</v>
      </c>
      <c r="O972" s="24">
        <v>9</v>
      </c>
      <c r="P972" s="24">
        <v>32.5</v>
      </c>
      <c r="Q972" s="27" t="s">
        <v>8315</v>
      </c>
      <c r="R972" s="24" t="s">
        <v>8316</v>
      </c>
      <c r="S972" s="28">
        <v>42620.91097222222</v>
      </c>
      <c r="T972" s="28">
        <v>42650.91097222222</v>
      </c>
    </row>
    <row r="973" spans="1:20" ht="45">
      <c r="A973" s="24">
        <v>4019</v>
      </c>
      <c r="B973" s="25" t="s">
        <v>4015</v>
      </c>
      <c r="C973" s="25" t="s">
        <v>8124</v>
      </c>
      <c r="D973" s="26">
        <v>3500</v>
      </c>
      <c r="E973" s="26">
        <v>29</v>
      </c>
      <c r="F973" s="24" t="s">
        <v>8220</v>
      </c>
      <c r="G973" s="24" t="s">
        <v>8223</v>
      </c>
      <c r="H973" s="24" t="s">
        <v>8245</v>
      </c>
      <c r="I973" s="24">
        <v>1460737680</v>
      </c>
      <c r="J973" s="24">
        <v>1455725596</v>
      </c>
      <c r="K973" s="24" t="b">
        <v>0</v>
      </c>
      <c r="L973" s="24">
        <v>4</v>
      </c>
      <c r="M973" s="24" t="b">
        <v>0</v>
      </c>
      <c r="N973" s="24" t="s">
        <v>8269</v>
      </c>
      <c r="O973" s="24">
        <v>1</v>
      </c>
      <c r="P973" s="24">
        <v>7.25</v>
      </c>
      <c r="Q973" s="27" t="s">
        <v>8315</v>
      </c>
      <c r="R973" s="24" t="s">
        <v>8316</v>
      </c>
      <c r="S973" s="28">
        <v>42417.675879629634</v>
      </c>
      <c r="T973" s="28">
        <v>42475.686111111107</v>
      </c>
    </row>
    <row r="974" spans="1:20" ht="30">
      <c r="A974" s="24">
        <v>4020</v>
      </c>
      <c r="B974" s="25" t="s">
        <v>4016</v>
      </c>
      <c r="C974" s="25" t="s">
        <v>8125</v>
      </c>
      <c r="D974" s="26">
        <v>600</v>
      </c>
      <c r="E974" s="26">
        <v>100</v>
      </c>
      <c r="F974" s="24" t="s">
        <v>8220</v>
      </c>
      <c r="G974" s="24" t="s">
        <v>8223</v>
      </c>
      <c r="H974" s="24" t="s">
        <v>8245</v>
      </c>
      <c r="I974" s="24">
        <v>1427168099</v>
      </c>
      <c r="J974" s="24">
        <v>1424579699</v>
      </c>
      <c r="K974" s="24" t="b">
        <v>0</v>
      </c>
      <c r="L974" s="24">
        <v>3</v>
      </c>
      <c r="M974" s="24" t="b">
        <v>0</v>
      </c>
      <c r="N974" s="24" t="s">
        <v>8269</v>
      </c>
      <c r="O974" s="24">
        <v>17</v>
      </c>
      <c r="P974" s="24">
        <v>33.33</v>
      </c>
      <c r="Q974" s="27" t="s">
        <v>8315</v>
      </c>
      <c r="R974" s="24" t="s">
        <v>8316</v>
      </c>
      <c r="S974" s="28">
        <v>42057.190960648149</v>
      </c>
      <c r="T974" s="28">
        <v>42087.149293981478</v>
      </c>
    </row>
    <row r="975" spans="1:20" ht="30">
      <c r="A975" s="24">
        <v>4021</v>
      </c>
      <c r="B975" s="25" t="s">
        <v>4017</v>
      </c>
      <c r="C975" s="25" t="s">
        <v>8126</v>
      </c>
      <c r="D975" s="26">
        <v>15000</v>
      </c>
      <c r="E975" s="26">
        <v>125</v>
      </c>
      <c r="F975" s="24" t="s">
        <v>8220</v>
      </c>
      <c r="G975" s="24" t="s">
        <v>8223</v>
      </c>
      <c r="H975" s="24" t="s">
        <v>8245</v>
      </c>
      <c r="I975" s="24">
        <v>1414360358</v>
      </c>
      <c r="J975" s="24">
        <v>1409176358</v>
      </c>
      <c r="K975" s="24" t="b">
        <v>0</v>
      </c>
      <c r="L975" s="24">
        <v>2</v>
      </c>
      <c r="M975" s="24" t="b">
        <v>0</v>
      </c>
      <c r="N975" s="24" t="s">
        <v>8269</v>
      </c>
      <c r="O975" s="24">
        <v>1</v>
      </c>
      <c r="P975" s="24">
        <v>62.5</v>
      </c>
      <c r="Q975" s="27" t="s">
        <v>8315</v>
      </c>
      <c r="R975" s="24" t="s">
        <v>8316</v>
      </c>
      <c r="S975" s="28">
        <v>41878.911550925928</v>
      </c>
      <c r="T975" s="28">
        <v>41938.911550925928</v>
      </c>
    </row>
    <row r="976" spans="1:20" ht="30">
      <c r="A976" s="24">
        <v>4022</v>
      </c>
      <c r="B976" s="25" t="s">
        <v>4018</v>
      </c>
      <c r="C976" s="25" t="s">
        <v>8127</v>
      </c>
      <c r="D976" s="26">
        <v>18000</v>
      </c>
      <c r="E976" s="26">
        <v>12521</v>
      </c>
      <c r="F976" s="24" t="s">
        <v>8220</v>
      </c>
      <c r="G976" s="24" t="s">
        <v>8223</v>
      </c>
      <c r="H976" s="24" t="s">
        <v>8245</v>
      </c>
      <c r="I976" s="24">
        <v>1422759240</v>
      </c>
      <c r="J976" s="24">
        <v>1418824867</v>
      </c>
      <c r="K976" s="24" t="b">
        <v>0</v>
      </c>
      <c r="L976" s="24">
        <v>197</v>
      </c>
      <c r="M976" s="24" t="b">
        <v>0</v>
      </c>
      <c r="N976" s="24" t="s">
        <v>8269</v>
      </c>
      <c r="O976" s="24">
        <v>70</v>
      </c>
      <c r="P976" s="24">
        <v>63.56</v>
      </c>
      <c r="Q976" s="27" t="s">
        <v>8315</v>
      </c>
      <c r="R976" s="24" t="s">
        <v>8316</v>
      </c>
      <c r="S976" s="28">
        <v>41990.584108796291</v>
      </c>
      <c r="T976" s="28">
        <v>42036.120833333334</v>
      </c>
    </row>
    <row r="977" spans="1:20" ht="30">
      <c r="A977" s="24">
        <v>4023</v>
      </c>
      <c r="B977" s="25" t="s">
        <v>4019</v>
      </c>
      <c r="C977" s="25" t="s">
        <v>8128</v>
      </c>
      <c r="D977" s="26">
        <v>7000</v>
      </c>
      <c r="E977" s="26">
        <v>0</v>
      </c>
      <c r="F977" s="24" t="s">
        <v>8220</v>
      </c>
      <c r="G977" s="24" t="s">
        <v>8223</v>
      </c>
      <c r="H977" s="24" t="s">
        <v>8245</v>
      </c>
      <c r="I977" s="24">
        <v>1458860363</v>
      </c>
      <c r="J977" s="24">
        <v>1454975963</v>
      </c>
      <c r="K977" s="24" t="b">
        <v>0</v>
      </c>
      <c r="L977" s="24">
        <v>0</v>
      </c>
      <c r="M977" s="24" t="b">
        <v>0</v>
      </c>
      <c r="N977" s="24" t="s">
        <v>8269</v>
      </c>
      <c r="O977" s="24">
        <v>0</v>
      </c>
      <c r="P977" s="24">
        <v>0</v>
      </c>
      <c r="Q977" s="27" t="s">
        <v>8315</v>
      </c>
      <c r="R977" s="24" t="s">
        <v>8316</v>
      </c>
      <c r="S977" s="28">
        <v>42408.999571759254</v>
      </c>
      <c r="T977" s="28">
        <v>42453.957905092597</v>
      </c>
    </row>
    <row r="978" spans="1:20" ht="45">
      <c r="A978" s="24">
        <v>4024</v>
      </c>
      <c r="B978" s="25" t="s">
        <v>4020</v>
      </c>
      <c r="C978" s="25" t="s">
        <v>8129</v>
      </c>
      <c r="D978" s="26">
        <v>800</v>
      </c>
      <c r="E978" s="26">
        <v>10</v>
      </c>
      <c r="F978" s="24" t="s">
        <v>8220</v>
      </c>
      <c r="G978" s="24" t="s">
        <v>8223</v>
      </c>
      <c r="H978" s="24" t="s">
        <v>8245</v>
      </c>
      <c r="I978" s="24">
        <v>1441037097</v>
      </c>
      <c r="J978" s="24">
        <v>1438445097</v>
      </c>
      <c r="K978" s="24" t="b">
        <v>0</v>
      </c>
      <c r="L978" s="24">
        <v>1</v>
      </c>
      <c r="M978" s="24" t="b">
        <v>0</v>
      </c>
      <c r="N978" s="24" t="s">
        <v>8269</v>
      </c>
      <c r="O978" s="24">
        <v>1</v>
      </c>
      <c r="P978" s="24">
        <v>10</v>
      </c>
      <c r="Q978" s="27" t="s">
        <v>8315</v>
      </c>
      <c r="R978" s="24" t="s">
        <v>8316</v>
      </c>
      <c r="S978" s="28">
        <v>42217.670104166667</v>
      </c>
      <c r="T978" s="28">
        <v>42247.670104166667</v>
      </c>
    </row>
    <row r="979" spans="1:20" ht="45">
      <c r="A979" s="24">
        <v>4025</v>
      </c>
      <c r="B979" s="25" t="s">
        <v>4021</v>
      </c>
      <c r="C979" s="25" t="s">
        <v>8130</v>
      </c>
      <c r="D979" s="26">
        <v>5000</v>
      </c>
      <c r="E979" s="26">
        <v>250</v>
      </c>
      <c r="F979" s="24" t="s">
        <v>8220</v>
      </c>
      <c r="G979" s="24" t="s">
        <v>8229</v>
      </c>
      <c r="H979" s="24" t="s">
        <v>8248</v>
      </c>
      <c r="I979" s="24">
        <v>1437889336</v>
      </c>
      <c r="J979" s="24">
        <v>1432705336</v>
      </c>
      <c r="K979" s="24" t="b">
        <v>0</v>
      </c>
      <c r="L979" s="24">
        <v>4</v>
      </c>
      <c r="M979" s="24" t="b">
        <v>0</v>
      </c>
      <c r="N979" s="24" t="s">
        <v>8269</v>
      </c>
      <c r="O979" s="24">
        <v>5</v>
      </c>
      <c r="P979" s="24">
        <v>62.5</v>
      </c>
      <c r="Q979" s="27" t="s">
        <v>8315</v>
      </c>
      <c r="R979" s="24" t="s">
        <v>8316</v>
      </c>
      <c r="S979" s="28">
        <v>42151.237685185188</v>
      </c>
      <c r="T979" s="28">
        <v>42211.237685185188</v>
      </c>
    </row>
    <row r="980" spans="1:20" ht="30">
      <c r="A980" s="24">
        <v>4026</v>
      </c>
      <c r="B980" s="25" t="s">
        <v>4022</v>
      </c>
      <c r="C980" s="25" t="s">
        <v>8131</v>
      </c>
      <c r="D980" s="26">
        <v>4000</v>
      </c>
      <c r="E980" s="26">
        <v>0</v>
      </c>
      <c r="F980" s="24" t="s">
        <v>8220</v>
      </c>
      <c r="G980" s="24" t="s">
        <v>8223</v>
      </c>
      <c r="H980" s="24" t="s">
        <v>8245</v>
      </c>
      <c r="I980" s="24">
        <v>1449247439</v>
      </c>
      <c r="J980" s="24">
        <v>1444059839</v>
      </c>
      <c r="K980" s="24" t="b">
        <v>0</v>
      </c>
      <c r="L980" s="24">
        <v>0</v>
      </c>
      <c r="M980" s="24" t="b">
        <v>0</v>
      </c>
      <c r="N980" s="24" t="s">
        <v>8269</v>
      </c>
      <c r="O980" s="24">
        <v>0</v>
      </c>
      <c r="P980" s="24">
        <v>0</v>
      </c>
      <c r="Q980" s="27" t="s">
        <v>8315</v>
      </c>
      <c r="R980" s="24" t="s">
        <v>8316</v>
      </c>
      <c r="S980" s="28">
        <v>42282.655543981484</v>
      </c>
      <c r="T980" s="28">
        <v>42342.697210648148</v>
      </c>
    </row>
    <row r="981" spans="1:20" ht="45">
      <c r="A981" s="24">
        <v>4027</v>
      </c>
      <c r="B981" s="25" t="s">
        <v>4023</v>
      </c>
      <c r="C981" s="25" t="s">
        <v>8132</v>
      </c>
      <c r="D981" s="26">
        <v>3000</v>
      </c>
      <c r="E981" s="26">
        <v>215</v>
      </c>
      <c r="F981" s="24" t="s">
        <v>8220</v>
      </c>
      <c r="G981" s="24" t="s">
        <v>8223</v>
      </c>
      <c r="H981" s="24" t="s">
        <v>8245</v>
      </c>
      <c r="I981" s="24">
        <v>1487811600</v>
      </c>
      <c r="J981" s="24">
        <v>1486077481</v>
      </c>
      <c r="K981" s="24" t="b">
        <v>0</v>
      </c>
      <c r="L981" s="24">
        <v>7</v>
      </c>
      <c r="M981" s="24" t="b">
        <v>0</v>
      </c>
      <c r="N981" s="24" t="s">
        <v>8269</v>
      </c>
      <c r="O981" s="24">
        <v>7</v>
      </c>
      <c r="P981" s="24">
        <v>30.71</v>
      </c>
      <c r="Q981" s="27" t="s">
        <v>8315</v>
      </c>
      <c r="R981" s="24" t="s">
        <v>8316</v>
      </c>
      <c r="S981" s="28">
        <v>42768.97084490741</v>
      </c>
      <c r="T981" s="28">
        <v>42789.041666666672</v>
      </c>
    </row>
    <row r="982" spans="1:20" ht="30">
      <c r="A982" s="24">
        <v>4028</v>
      </c>
      <c r="B982" s="25" t="s">
        <v>4024</v>
      </c>
      <c r="C982" s="25" t="s">
        <v>8133</v>
      </c>
      <c r="D982" s="26">
        <v>2000</v>
      </c>
      <c r="E982" s="26">
        <v>561</v>
      </c>
      <c r="F982" s="24" t="s">
        <v>8220</v>
      </c>
      <c r="G982" s="24" t="s">
        <v>8223</v>
      </c>
      <c r="H982" s="24" t="s">
        <v>8245</v>
      </c>
      <c r="I982" s="24">
        <v>1402007500</v>
      </c>
      <c r="J982" s="24">
        <v>1399415500</v>
      </c>
      <c r="K982" s="24" t="b">
        <v>0</v>
      </c>
      <c r="L982" s="24">
        <v>11</v>
      </c>
      <c r="M982" s="24" t="b">
        <v>0</v>
      </c>
      <c r="N982" s="24" t="s">
        <v>8269</v>
      </c>
      <c r="O982" s="24">
        <v>28</v>
      </c>
      <c r="P982" s="24">
        <v>51</v>
      </c>
      <c r="Q982" s="27" t="s">
        <v>8315</v>
      </c>
      <c r="R982" s="24" t="s">
        <v>8316</v>
      </c>
      <c r="S982" s="28">
        <v>41765.938657407409</v>
      </c>
      <c r="T982" s="28">
        <v>41795.938657407409</v>
      </c>
    </row>
    <row r="983" spans="1:20" ht="30">
      <c r="A983" s="24">
        <v>4029</v>
      </c>
      <c r="B983" s="25" t="s">
        <v>4025</v>
      </c>
      <c r="C983" s="25" t="s">
        <v>8134</v>
      </c>
      <c r="D983" s="26">
        <v>20000</v>
      </c>
      <c r="E983" s="26">
        <v>0</v>
      </c>
      <c r="F983" s="24" t="s">
        <v>8220</v>
      </c>
      <c r="G983" s="24" t="s">
        <v>8223</v>
      </c>
      <c r="H983" s="24" t="s">
        <v>8245</v>
      </c>
      <c r="I983" s="24">
        <v>1450053370</v>
      </c>
      <c r="J983" s="24">
        <v>1447461370</v>
      </c>
      <c r="K983" s="24" t="b">
        <v>0</v>
      </c>
      <c r="L983" s="24">
        <v>0</v>
      </c>
      <c r="M983" s="24" t="b">
        <v>0</v>
      </c>
      <c r="N983" s="24" t="s">
        <v>8269</v>
      </c>
      <c r="O983" s="24">
        <v>0</v>
      </c>
      <c r="P983" s="24">
        <v>0</v>
      </c>
      <c r="Q983" s="27" t="s">
        <v>8315</v>
      </c>
      <c r="R983" s="24" t="s">
        <v>8316</v>
      </c>
      <c r="S983" s="28">
        <v>42322.025115740747</v>
      </c>
      <c r="T983" s="28">
        <v>42352.025115740747</v>
      </c>
    </row>
    <row r="984" spans="1:20" ht="30">
      <c r="A984" s="24">
        <v>4030</v>
      </c>
      <c r="B984" s="25" t="s">
        <v>4026</v>
      </c>
      <c r="C984" s="25" t="s">
        <v>8135</v>
      </c>
      <c r="D984" s="26">
        <v>2500</v>
      </c>
      <c r="E984" s="26">
        <v>400</v>
      </c>
      <c r="F984" s="24" t="s">
        <v>8220</v>
      </c>
      <c r="G984" s="24" t="s">
        <v>8223</v>
      </c>
      <c r="H984" s="24" t="s">
        <v>8245</v>
      </c>
      <c r="I984" s="24">
        <v>1454525340</v>
      </c>
      <c r="J984" s="24">
        <v>1452008599</v>
      </c>
      <c r="K984" s="24" t="b">
        <v>0</v>
      </c>
      <c r="L984" s="24">
        <v>6</v>
      </c>
      <c r="M984" s="24" t="b">
        <v>0</v>
      </c>
      <c r="N984" s="24" t="s">
        <v>8269</v>
      </c>
      <c r="O984" s="24">
        <v>16</v>
      </c>
      <c r="P984" s="24">
        <v>66.67</v>
      </c>
      <c r="Q984" s="27" t="s">
        <v>8315</v>
      </c>
      <c r="R984" s="24" t="s">
        <v>8316</v>
      </c>
      <c r="S984" s="28">
        <v>42374.655081018514</v>
      </c>
      <c r="T984" s="28">
        <v>42403.784027777772</v>
      </c>
    </row>
    <row r="985" spans="1:20" ht="45">
      <c r="A985" s="24">
        <v>4031</v>
      </c>
      <c r="B985" s="25" t="s">
        <v>4027</v>
      </c>
      <c r="C985" s="25" t="s">
        <v>8136</v>
      </c>
      <c r="D985" s="26">
        <v>5000</v>
      </c>
      <c r="E985" s="26">
        <v>0</v>
      </c>
      <c r="F985" s="24" t="s">
        <v>8220</v>
      </c>
      <c r="G985" s="24" t="s">
        <v>8223</v>
      </c>
      <c r="H985" s="24" t="s">
        <v>8245</v>
      </c>
      <c r="I985" s="24">
        <v>1418914964</v>
      </c>
      <c r="J985" s="24">
        <v>1414591364</v>
      </c>
      <c r="K985" s="24" t="b">
        <v>0</v>
      </c>
      <c r="L985" s="24">
        <v>0</v>
      </c>
      <c r="M985" s="24" t="b">
        <v>0</v>
      </c>
      <c r="N985" s="24" t="s">
        <v>8269</v>
      </c>
      <c r="O985" s="24">
        <v>0</v>
      </c>
      <c r="P985" s="24">
        <v>0</v>
      </c>
      <c r="Q985" s="27" t="s">
        <v>8315</v>
      </c>
      <c r="R985" s="24" t="s">
        <v>8316</v>
      </c>
      <c r="S985" s="28">
        <v>41941.585231481484</v>
      </c>
      <c r="T985" s="28">
        <v>41991.626898148148</v>
      </c>
    </row>
    <row r="986" spans="1:20" ht="45">
      <c r="A986" s="24">
        <v>4032</v>
      </c>
      <c r="B986" s="25" t="s">
        <v>4028</v>
      </c>
      <c r="C986" s="25" t="s">
        <v>8137</v>
      </c>
      <c r="D986" s="26">
        <v>6048</v>
      </c>
      <c r="E986" s="26">
        <v>413</v>
      </c>
      <c r="F986" s="24" t="s">
        <v>8220</v>
      </c>
      <c r="G986" s="24" t="s">
        <v>8223</v>
      </c>
      <c r="H986" s="24" t="s">
        <v>8245</v>
      </c>
      <c r="I986" s="24">
        <v>1450211116</v>
      </c>
      <c r="J986" s="24">
        <v>1445023516</v>
      </c>
      <c r="K986" s="24" t="b">
        <v>0</v>
      </c>
      <c r="L986" s="24">
        <v>7</v>
      </c>
      <c r="M986" s="24" t="b">
        <v>0</v>
      </c>
      <c r="N986" s="24" t="s">
        <v>8269</v>
      </c>
      <c r="O986" s="24">
        <v>7</v>
      </c>
      <c r="P986" s="24">
        <v>59</v>
      </c>
      <c r="Q986" s="27" t="s">
        <v>8315</v>
      </c>
      <c r="R986" s="24" t="s">
        <v>8316</v>
      </c>
      <c r="S986" s="28">
        <v>42293.809212962966</v>
      </c>
      <c r="T986" s="28">
        <v>42353.85087962963</v>
      </c>
    </row>
    <row r="987" spans="1:20" ht="30">
      <c r="A987" s="24">
        <v>4033</v>
      </c>
      <c r="B987" s="25" t="s">
        <v>4029</v>
      </c>
      <c r="C987" s="25" t="s">
        <v>8138</v>
      </c>
      <c r="D987" s="26">
        <v>23900</v>
      </c>
      <c r="E987" s="26">
        <v>6141.99</v>
      </c>
      <c r="F987" s="24" t="s">
        <v>8220</v>
      </c>
      <c r="G987" s="24" t="s">
        <v>8224</v>
      </c>
      <c r="H987" s="24" t="s">
        <v>8246</v>
      </c>
      <c r="I987" s="24">
        <v>1475398800</v>
      </c>
      <c r="J987" s="24">
        <v>1472711224</v>
      </c>
      <c r="K987" s="24" t="b">
        <v>0</v>
      </c>
      <c r="L987" s="24">
        <v>94</v>
      </c>
      <c r="M987" s="24" t="b">
        <v>0</v>
      </c>
      <c r="N987" s="24" t="s">
        <v>8269</v>
      </c>
      <c r="O987" s="24">
        <v>26</v>
      </c>
      <c r="P987" s="24">
        <v>65.34</v>
      </c>
      <c r="Q987" s="27" t="s">
        <v>8315</v>
      </c>
      <c r="R987" s="24" t="s">
        <v>8316</v>
      </c>
      <c r="S987" s="28">
        <v>42614.268796296295</v>
      </c>
      <c r="T987" s="28">
        <v>42645.375</v>
      </c>
    </row>
    <row r="988" spans="1:20" ht="30">
      <c r="A988" s="24">
        <v>4034</v>
      </c>
      <c r="B988" s="25" t="s">
        <v>4030</v>
      </c>
      <c r="C988" s="25" t="s">
        <v>8139</v>
      </c>
      <c r="D988" s="26">
        <v>13500</v>
      </c>
      <c r="E988" s="26">
        <v>200</v>
      </c>
      <c r="F988" s="24" t="s">
        <v>8220</v>
      </c>
      <c r="G988" s="24" t="s">
        <v>8223</v>
      </c>
      <c r="H988" s="24" t="s">
        <v>8245</v>
      </c>
      <c r="I988" s="24">
        <v>1428097450</v>
      </c>
      <c r="J988" s="24">
        <v>1425509050</v>
      </c>
      <c r="K988" s="24" t="b">
        <v>0</v>
      </c>
      <c r="L988" s="24">
        <v>2</v>
      </c>
      <c r="M988" s="24" t="b">
        <v>0</v>
      </c>
      <c r="N988" s="24" t="s">
        <v>8269</v>
      </c>
      <c r="O988" s="24">
        <v>1</v>
      </c>
      <c r="P988" s="24">
        <v>100</v>
      </c>
      <c r="Q988" s="27" t="s">
        <v>8315</v>
      </c>
      <c r="R988" s="24" t="s">
        <v>8316</v>
      </c>
      <c r="S988" s="28">
        <v>42067.947337962964</v>
      </c>
      <c r="T988" s="28">
        <v>42097.905671296292</v>
      </c>
    </row>
    <row r="989" spans="1:20" ht="30">
      <c r="A989" s="24">
        <v>4035</v>
      </c>
      <c r="B989" s="25" t="s">
        <v>4031</v>
      </c>
      <c r="C989" s="25" t="s">
        <v>8140</v>
      </c>
      <c r="D989" s="26">
        <v>10000</v>
      </c>
      <c r="E989" s="26">
        <v>3685</v>
      </c>
      <c r="F989" s="24" t="s">
        <v>8220</v>
      </c>
      <c r="G989" s="24" t="s">
        <v>8223</v>
      </c>
      <c r="H989" s="24" t="s">
        <v>8245</v>
      </c>
      <c r="I989" s="24">
        <v>1413925887</v>
      </c>
      <c r="J989" s="24">
        <v>1411333887</v>
      </c>
      <c r="K989" s="24" t="b">
        <v>0</v>
      </c>
      <c r="L989" s="24">
        <v>25</v>
      </c>
      <c r="M989" s="24" t="b">
        <v>0</v>
      </c>
      <c r="N989" s="24" t="s">
        <v>8269</v>
      </c>
      <c r="O989" s="24">
        <v>37</v>
      </c>
      <c r="P989" s="24">
        <v>147.4</v>
      </c>
      <c r="Q989" s="27" t="s">
        <v>8315</v>
      </c>
      <c r="R989" s="24" t="s">
        <v>8316</v>
      </c>
      <c r="S989" s="28">
        <v>41903.882951388885</v>
      </c>
      <c r="T989" s="28">
        <v>41933.882951388885</v>
      </c>
    </row>
    <row r="990" spans="1:20" ht="45">
      <c r="A990" s="24">
        <v>4036</v>
      </c>
      <c r="B990" s="25" t="s">
        <v>4032</v>
      </c>
      <c r="C990" s="25" t="s">
        <v>7438</v>
      </c>
      <c r="D990" s="26">
        <v>6000</v>
      </c>
      <c r="E990" s="26">
        <v>2823</v>
      </c>
      <c r="F990" s="24" t="s">
        <v>8220</v>
      </c>
      <c r="G990" s="24" t="s">
        <v>8223</v>
      </c>
      <c r="H990" s="24" t="s">
        <v>8245</v>
      </c>
      <c r="I990" s="24">
        <v>1404253800</v>
      </c>
      <c r="J990" s="24">
        <v>1402784964</v>
      </c>
      <c r="K990" s="24" t="b">
        <v>0</v>
      </c>
      <c r="L990" s="24">
        <v>17</v>
      </c>
      <c r="M990" s="24" t="b">
        <v>0</v>
      </c>
      <c r="N990" s="24" t="s">
        <v>8269</v>
      </c>
      <c r="O990" s="24">
        <v>47</v>
      </c>
      <c r="P990" s="24">
        <v>166.06</v>
      </c>
      <c r="Q990" s="27" t="s">
        <v>8315</v>
      </c>
      <c r="R990" s="24" t="s">
        <v>8316</v>
      </c>
      <c r="S990" s="28">
        <v>41804.937083333331</v>
      </c>
      <c r="T990" s="28">
        <v>41821.9375</v>
      </c>
    </row>
    <row r="991" spans="1:20" ht="45">
      <c r="A991" s="24">
        <v>4037</v>
      </c>
      <c r="B991" s="25" t="s">
        <v>4033</v>
      </c>
      <c r="C991" s="25" t="s">
        <v>8141</v>
      </c>
      <c r="D991" s="26">
        <v>700</v>
      </c>
      <c r="E991" s="26">
        <v>80</v>
      </c>
      <c r="F991" s="24" t="s">
        <v>8220</v>
      </c>
      <c r="G991" s="24" t="s">
        <v>8223</v>
      </c>
      <c r="H991" s="24" t="s">
        <v>8245</v>
      </c>
      <c r="I991" s="24">
        <v>1464099900</v>
      </c>
      <c r="J991" s="24">
        <v>1462585315</v>
      </c>
      <c r="K991" s="24" t="b">
        <v>0</v>
      </c>
      <c r="L991" s="24">
        <v>2</v>
      </c>
      <c r="M991" s="24" t="b">
        <v>0</v>
      </c>
      <c r="N991" s="24" t="s">
        <v>8269</v>
      </c>
      <c r="O991" s="24">
        <v>11</v>
      </c>
      <c r="P991" s="24">
        <v>40</v>
      </c>
      <c r="Q991" s="27" t="s">
        <v>8315</v>
      </c>
      <c r="R991" s="24" t="s">
        <v>8316</v>
      </c>
      <c r="S991" s="28">
        <v>42497.070775462969</v>
      </c>
      <c r="T991" s="28">
        <v>42514.600694444445</v>
      </c>
    </row>
    <row r="992" spans="1:20" ht="30">
      <c r="A992" s="24">
        <v>4038</v>
      </c>
      <c r="B992" s="25" t="s">
        <v>4034</v>
      </c>
      <c r="C992" s="25" t="s">
        <v>8142</v>
      </c>
      <c r="D992" s="26">
        <v>2500</v>
      </c>
      <c r="E992" s="26">
        <v>301</v>
      </c>
      <c r="F992" s="24" t="s">
        <v>8220</v>
      </c>
      <c r="G992" s="24" t="s">
        <v>8223</v>
      </c>
      <c r="H992" s="24" t="s">
        <v>8245</v>
      </c>
      <c r="I992" s="24">
        <v>1413573010</v>
      </c>
      <c r="J992" s="24">
        <v>1408389010</v>
      </c>
      <c r="K992" s="24" t="b">
        <v>0</v>
      </c>
      <c r="L992" s="24">
        <v>4</v>
      </c>
      <c r="M992" s="24" t="b">
        <v>0</v>
      </c>
      <c r="N992" s="24" t="s">
        <v>8269</v>
      </c>
      <c r="O992" s="24">
        <v>12</v>
      </c>
      <c r="P992" s="24">
        <v>75.25</v>
      </c>
      <c r="Q992" s="27" t="s">
        <v>8315</v>
      </c>
      <c r="R992" s="24" t="s">
        <v>8316</v>
      </c>
      <c r="S992" s="28">
        <v>41869.798726851855</v>
      </c>
      <c r="T992" s="28">
        <v>41929.798726851855</v>
      </c>
    </row>
    <row r="993" spans="1:20" ht="30">
      <c r="A993" s="24">
        <v>4039</v>
      </c>
      <c r="B993" s="25" t="s">
        <v>4035</v>
      </c>
      <c r="C993" s="25" t="s">
        <v>8143</v>
      </c>
      <c r="D993" s="26">
        <v>500</v>
      </c>
      <c r="E993" s="26">
        <v>300</v>
      </c>
      <c r="F993" s="24" t="s">
        <v>8220</v>
      </c>
      <c r="G993" s="24" t="s">
        <v>8223</v>
      </c>
      <c r="H993" s="24" t="s">
        <v>8245</v>
      </c>
      <c r="I993" s="24">
        <v>1448949540</v>
      </c>
      <c r="J993" s="24">
        <v>1446048367</v>
      </c>
      <c r="K993" s="24" t="b">
        <v>0</v>
      </c>
      <c r="L993" s="24">
        <v>5</v>
      </c>
      <c r="M993" s="24" t="b">
        <v>0</v>
      </c>
      <c r="N993" s="24" t="s">
        <v>8269</v>
      </c>
      <c r="O993" s="24">
        <v>60</v>
      </c>
      <c r="P993" s="24">
        <v>60</v>
      </c>
      <c r="Q993" s="27" t="s">
        <v>8315</v>
      </c>
      <c r="R993" s="24" t="s">
        <v>8316</v>
      </c>
      <c r="S993" s="28">
        <v>42305.670914351853</v>
      </c>
      <c r="T993" s="28">
        <v>42339.249305555553</v>
      </c>
    </row>
    <row r="994" spans="1:20" ht="30">
      <c r="A994" s="24">
        <v>4040</v>
      </c>
      <c r="B994" s="25" t="s">
        <v>4036</v>
      </c>
      <c r="C994" s="25" t="s">
        <v>8144</v>
      </c>
      <c r="D994" s="26">
        <v>8000</v>
      </c>
      <c r="E994" s="26">
        <v>2500</v>
      </c>
      <c r="F994" s="24" t="s">
        <v>8220</v>
      </c>
      <c r="G994" s="24" t="s">
        <v>8223</v>
      </c>
      <c r="H994" s="24" t="s">
        <v>8245</v>
      </c>
      <c r="I994" s="24">
        <v>1437188400</v>
      </c>
      <c r="J994" s="24">
        <v>1432100004</v>
      </c>
      <c r="K994" s="24" t="b">
        <v>0</v>
      </c>
      <c r="L994" s="24">
        <v>2</v>
      </c>
      <c r="M994" s="24" t="b">
        <v>0</v>
      </c>
      <c r="N994" s="24" t="s">
        <v>8269</v>
      </c>
      <c r="O994" s="24">
        <v>31</v>
      </c>
      <c r="P994" s="24">
        <v>1250</v>
      </c>
      <c r="Q994" s="27" t="s">
        <v>8315</v>
      </c>
      <c r="R994" s="24" t="s">
        <v>8316</v>
      </c>
      <c r="S994" s="28">
        <v>42144.231527777782</v>
      </c>
      <c r="T994" s="28">
        <v>42203.125</v>
      </c>
    </row>
    <row r="995" spans="1:20" ht="30">
      <c r="A995" s="24">
        <v>4041</v>
      </c>
      <c r="B995" s="25" t="s">
        <v>4037</v>
      </c>
      <c r="C995" s="25" t="s">
        <v>8145</v>
      </c>
      <c r="D995" s="26">
        <v>5000</v>
      </c>
      <c r="E995" s="26">
        <v>21</v>
      </c>
      <c r="F995" s="24" t="s">
        <v>8220</v>
      </c>
      <c r="G995" s="24" t="s">
        <v>8224</v>
      </c>
      <c r="H995" s="24" t="s">
        <v>8246</v>
      </c>
      <c r="I995" s="24">
        <v>1473160954</v>
      </c>
      <c r="J995" s="24">
        <v>1467976954</v>
      </c>
      <c r="K995" s="24" t="b">
        <v>0</v>
      </c>
      <c r="L995" s="24">
        <v>2</v>
      </c>
      <c r="M995" s="24" t="b">
        <v>0</v>
      </c>
      <c r="N995" s="24" t="s">
        <v>8269</v>
      </c>
      <c r="O995" s="24">
        <v>0</v>
      </c>
      <c r="P995" s="24">
        <v>10.5</v>
      </c>
      <c r="Q995" s="27" t="s">
        <v>8315</v>
      </c>
      <c r="R995" s="24" t="s">
        <v>8316</v>
      </c>
      <c r="S995" s="28">
        <v>42559.474004629628</v>
      </c>
      <c r="T995" s="28">
        <v>42619.474004629628</v>
      </c>
    </row>
    <row r="996" spans="1:20" ht="30">
      <c r="A996" s="24">
        <v>4042</v>
      </c>
      <c r="B996" s="25" t="s">
        <v>4038</v>
      </c>
      <c r="C996" s="25" t="s">
        <v>8146</v>
      </c>
      <c r="D996" s="26">
        <v>10000</v>
      </c>
      <c r="E996" s="26">
        <v>21</v>
      </c>
      <c r="F996" s="24" t="s">
        <v>8220</v>
      </c>
      <c r="G996" s="24" t="s">
        <v>8223</v>
      </c>
      <c r="H996" s="24" t="s">
        <v>8245</v>
      </c>
      <c r="I996" s="24">
        <v>1421781360</v>
      </c>
      <c r="J996" s="24">
        <v>1419213664</v>
      </c>
      <c r="K996" s="24" t="b">
        <v>0</v>
      </c>
      <c r="L996" s="24">
        <v>3</v>
      </c>
      <c r="M996" s="24" t="b">
        <v>0</v>
      </c>
      <c r="N996" s="24" t="s">
        <v>8269</v>
      </c>
      <c r="O996" s="24">
        <v>0</v>
      </c>
      <c r="P996" s="24">
        <v>7</v>
      </c>
      <c r="Q996" s="27" t="s">
        <v>8315</v>
      </c>
      <c r="R996" s="24" t="s">
        <v>8316</v>
      </c>
      <c r="S996" s="28">
        <v>41995.084074074075</v>
      </c>
      <c r="T996" s="28">
        <v>42024.802777777775</v>
      </c>
    </row>
    <row r="997" spans="1:20" ht="30">
      <c r="A997" s="24">
        <v>4043</v>
      </c>
      <c r="B997" s="25" t="s">
        <v>4039</v>
      </c>
      <c r="C997" s="25" t="s">
        <v>8147</v>
      </c>
      <c r="D997" s="26">
        <v>300</v>
      </c>
      <c r="E997" s="26">
        <v>0</v>
      </c>
      <c r="F997" s="24" t="s">
        <v>8220</v>
      </c>
      <c r="G997" s="24" t="s">
        <v>8228</v>
      </c>
      <c r="H997" s="24" t="s">
        <v>8250</v>
      </c>
      <c r="I997" s="24">
        <v>1416524325</v>
      </c>
      <c r="J997" s="24">
        <v>1415228325</v>
      </c>
      <c r="K997" s="24" t="b">
        <v>0</v>
      </c>
      <c r="L997" s="24">
        <v>0</v>
      </c>
      <c r="M997" s="24" t="b">
        <v>0</v>
      </c>
      <c r="N997" s="24" t="s">
        <v>8269</v>
      </c>
      <c r="O997" s="24">
        <v>0</v>
      </c>
      <c r="P997" s="24">
        <v>0</v>
      </c>
      <c r="Q997" s="27" t="s">
        <v>8315</v>
      </c>
      <c r="R997" s="24" t="s">
        <v>8316</v>
      </c>
      <c r="S997" s="28">
        <v>41948.957465277781</v>
      </c>
      <c r="T997" s="28">
        <v>41963.957465277781</v>
      </c>
    </row>
    <row r="998" spans="1:20" ht="45">
      <c r="A998" s="24">
        <v>4044</v>
      </c>
      <c r="B998" s="25" t="s">
        <v>4040</v>
      </c>
      <c r="C998" s="25" t="s">
        <v>8148</v>
      </c>
      <c r="D998" s="26">
        <v>600</v>
      </c>
      <c r="E998" s="26">
        <v>225</v>
      </c>
      <c r="F998" s="24" t="s">
        <v>8220</v>
      </c>
      <c r="G998" s="24" t="s">
        <v>8223</v>
      </c>
      <c r="H998" s="24" t="s">
        <v>8245</v>
      </c>
      <c r="I998" s="24">
        <v>1428642000</v>
      </c>
      <c r="J998" s="24">
        <v>1426050982</v>
      </c>
      <c r="K998" s="24" t="b">
        <v>0</v>
      </c>
      <c r="L998" s="24">
        <v>4</v>
      </c>
      <c r="M998" s="24" t="b">
        <v>0</v>
      </c>
      <c r="N998" s="24" t="s">
        <v>8269</v>
      </c>
      <c r="O998" s="24">
        <v>38</v>
      </c>
      <c r="P998" s="24">
        <v>56.25</v>
      </c>
      <c r="Q998" s="27" t="s">
        <v>8315</v>
      </c>
      <c r="R998" s="24" t="s">
        <v>8316</v>
      </c>
      <c r="S998" s="28">
        <v>42074.219699074078</v>
      </c>
      <c r="T998" s="28">
        <v>42104.208333333328</v>
      </c>
    </row>
    <row r="999" spans="1:20" ht="45">
      <c r="A999" s="24">
        <v>4045</v>
      </c>
      <c r="B999" s="25" t="s">
        <v>4041</v>
      </c>
      <c r="C999" s="25" t="s">
        <v>8149</v>
      </c>
      <c r="D999" s="26">
        <v>5000</v>
      </c>
      <c r="E999" s="26">
        <v>1</v>
      </c>
      <c r="F999" s="24" t="s">
        <v>8220</v>
      </c>
      <c r="G999" s="24" t="s">
        <v>8225</v>
      </c>
      <c r="H999" s="24" t="s">
        <v>8247</v>
      </c>
      <c r="I999" s="24">
        <v>1408596589</v>
      </c>
      <c r="J999" s="24">
        <v>1406004589</v>
      </c>
      <c r="K999" s="24" t="b">
        <v>0</v>
      </c>
      <c r="L999" s="24">
        <v>1</v>
      </c>
      <c r="M999" s="24" t="b">
        <v>0</v>
      </c>
      <c r="N999" s="24" t="s">
        <v>8269</v>
      </c>
      <c r="O999" s="24">
        <v>0</v>
      </c>
      <c r="P999" s="24">
        <v>1</v>
      </c>
      <c r="Q999" s="27" t="s">
        <v>8315</v>
      </c>
      <c r="R999" s="24" t="s">
        <v>8316</v>
      </c>
      <c r="S999" s="28">
        <v>41842.201261574075</v>
      </c>
      <c r="T999" s="28">
        <v>41872.201261574075</v>
      </c>
    </row>
    <row r="1000" spans="1:20" ht="45">
      <c r="A1000" s="24">
        <v>4046</v>
      </c>
      <c r="B1000" s="25" t="s">
        <v>4042</v>
      </c>
      <c r="C1000" s="25" t="s">
        <v>8150</v>
      </c>
      <c r="D1000" s="26">
        <v>5600</v>
      </c>
      <c r="E1000" s="26">
        <v>460</v>
      </c>
      <c r="F1000" s="24" t="s">
        <v>8220</v>
      </c>
      <c r="G1000" s="24" t="s">
        <v>8223</v>
      </c>
      <c r="H1000" s="24" t="s">
        <v>8245</v>
      </c>
      <c r="I1000" s="24">
        <v>1413992210</v>
      </c>
      <c r="J1000" s="24">
        <v>1411400210</v>
      </c>
      <c r="K1000" s="24" t="b">
        <v>0</v>
      </c>
      <c r="L1000" s="24">
        <v>12</v>
      </c>
      <c r="M1000" s="24" t="b">
        <v>0</v>
      </c>
      <c r="N1000" s="24" t="s">
        <v>8269</v>
      </c>
      <c r="O1000" s="24">
        <v>8</v>
      </c>
      <c r="P1000" s="24">
        <v>38.33</v>
      </c>
      <c r="Q1000" s="27" t="s">
        <v>8315</v>
      </c>
      <c r="R1000" s="24" t="s">
        <v>8316</v>
      </c>
      <c r="S1000" s="28">
        <v>41904.650578703702</v>
      </c>
      <c r="T1000" s="28">
        <v>41934.650578703702</v>
      </c>
    </row>
    <row r="1001" spans="1:20" ht="30">
      <c r="A1001" s="24">
        <v>4047</v>
      </c>
      <c r="B1001" s="25" t="s">
        <v>4043</v>
      </c>
      <c r="C1001" s="25" t="s">
        <v>8151</v>
      </c>
      <c r="D1001" s="26">
        <v>5000</v>
      </c>
      <c r="E1001" s="26">
        <v>110</v>
      </c>
      <c r="F1001" s="24" t="s">
        <v>8220</v>
      </c>
      <c r="G1001" s="24" t="s">
        <v>8223</v>
      </c>
      <c r="H1001" s="24" t="s">
        <v>8245</v>
      </c>
      <c r="I1001" s="24">
        <v>1420938000</v>
      </c>
      <c r="J1001" s="24">
        <v>1418862743</v>
      </c>
      <c r="K1001" s="24" t="b">
        <v>0</v>
      </c>
      <c r="L1001" s="24">
        <v>4</v>
      </c>
      <c r="M1001" s="24" t="b">
        <v>0</v>
      </c>
      <c r="N1001" s="24" t="s">
        <v>8269</v>
      </c>
      <c r="O1001" s="24">
        <v>2</v>
      </c>
      <c r="P1001" s="24">
        <v>27.5</v>
      </c>
      <c r="Q1001" s="27" t="s">
        <v>8315</v>
      </c>
      <c r="R1001" s="24" t="s">
        <v>8316</v>
      </c>
      <c r="S1001" s="28">
        <v>41991.022488425922</v>
      </c>
      <c r="T1001" s="28">
        <v>42015.041666666672</v>
      </c>
    </row>
    <row r="1002" spans="1:20" ht="45">
      <c r="A1002" s="24">
        <v>4048</v>
      </c>
      <c r="B1002" s="25" t="s">
        <v>4044</v>
      </c>
      <c r="C1002" s="25" t="s">
        <v>8152</v>
      </c>
      <c r="D1002" s="26">
        <v>17000</v>
      </c>
      <c r="E1002" s="26">
        <v>3001</v>
      </c>
      <c r="F1002" s="24" t="s">
        <v>8220</v>
      </c>
      <c r="G1002" s="24" t="s">
        <v>8224</v>
      </c>
      <c r="H1002" s="24" t="s">
        <v>8246</v>
      </c>
      <c r="I1002" s="24">
        <v>1460373187</v>
      </c>
      <c r="J1002" s="24">
        <v>1457352787</v>
      </c>
      <c r="K1002" s="24" t="b">
        <v>0</v>
      </c>
      <c r="L1002" s="24">
        <v>91</v>
      </c>
      <c r="M1002" s="24" t="b">
        <v>0</v>
      </c>
      <c r="N1002" s="24" t="s">
        <v>8269</v>
      </c>
      <c r="O1002" s="24">
        <v>18</v>
      </c>
      <c r="P1002" s="24">
        <v>32.979999999999997</v>
      </c>
      <c r="Q1002" s="27" t="s">
        <v>8315</v>
      </c>
      <c r="R1002" s="24" t="s">
        <v>8316</v>
      </c>
      <c r="S1002" s="28">
        <v>42436.509108796294</v>
      </c>
      <c r="T1002" s="28">
        <v>42471.467442129629</v>
      </c>
    </row>
    <row r="1003" spans="1:20" ht="30">
      <c r="A1003" s="24">
        <v>4049</v>
      </c>
      <c r="B1003" s="25" t="s">
        <v>4045</v>
      </c>
      <c r="C1003" s="25" t="s">
        <v>8153</v>
      </c>
      <c r="D1003" s="26">
        <v>20000</v>
      </c>
      <c r="E1003" s="26">
        <v>16</v>
      </c>
      <c r="F1003" s="24" t="s">
        <v>8220</v>
      </c>
      <c r="G1003" s="24" t="s">
        <v>8223</v>
      </c>
      <c r="H1003" s="24" t="s">
        <v>8245</v>
      </c>
      <c r="I1003" s="24">
        <v>1436914815</v>
      </c>
      <c r="J1003" s="24">
        <v>1434322815</v>
      </c>
      <c r="K1003" s="24" t="b">
        <v>0</v>
      </c>
      <c r="L1003" s="24">
        <v>1</v>
      </c>
      <c r="M1003" s="24" t="b">
        <v>0</v>
      </c>
      <c r="N1003" s="24" t="s">
        <v>8269</v>
      </c>
      <c r="O1003" s="24">
        <v>0</v>
      </c>
      <c r="P1003" s="24">
        <v>16</v>
      </c>
      <c r="Q1003" s="27" t="s">
        <v>8315</v>
      </c>
      <c r="R1003" s="24" t="s">
        <v>8316</v>
      </c>
      <c r="S1003" s="28">
        <v>42169.958506944444</v>
      </c>
      <c r="T1003" s="28">
        <v>42199.958506944444</v>
      </c>
    </row>
    <row r="1004" spans="1:20" ht="45">
      <c r="A1004" s="24">
        <v>4050</v>
      </c>
      <c r="B1004" s="25" t="s">
        <v>4046</v>
      </c>
      <c r="C1004" s="25" t="s">
        <v>8154</v>
      </c>
      <c r="D1004" s="26">
        <v>1500</v>
      </c>
      <c r="E1004" s="26">
        <v>1</v>
      </c>
      <c r="F1004" s="24" t="s">
        <v>8220</v>
      </c>
      <c r="G1004" s="24" t="s">
        <v>8223</v>
      </c>
      <c r="H1004" s="24" t="s">
        <v>8245</v>
      </c>
      <c r="I1004" s="24">
        <v>1414077391</v>
      </c>
      <c r="J1004" s="24">
        <v>1411485391</v>
      </c>
      <c r="K1004" s="24" t="b">
        <v>0</v>
      </c>
      <c r="L1004" s="24">
        <v>1</v>
      </c>
      <c r="M1004" s="24" t="b">
        <v>0</v>
      </c>
      <c r="N1004" s="24" t="s">
        <v>8269</v>
      </c>
      <c r="O1004" s="24">
        <v>0</v>
      </c>
      <c r="P1004" s="24">
        <v>1</v>
      </c>
      <c r="Q1004" s="27" t="s">
        <v>8315</v>
      </c>
      <c r="R1004" s="24" t="s">
        <v>8316</v>
      </c>
      <c r="S1004" s="28">
        <v>41905.636469907404</v>
      </c>
      <c r="T1004" s="28">
        <v>41935.636469907404</v>
      </c>
    </row>
    <row r="1005" spans="1:20" ht="30">
      <c r="A1005" s="24">
        <v>4051</v>
      </c>
      <c r="B1005" s="25" t="s">
        <v>4047</v>
      </c>
      <c r="C1005" s="25" t="s">
        <v>8155</v>
      </c>
      <c r="D1005" s="26">
        <v>500</v>
      </c>
      <c r="E1005" s="26">
        <v>0</v>
      </c>
      <c r="F1005" s="24" t="s">
        <v>8220</v>
      </c>
      <c r="G1005" s="24" t="s">
        <v>8223</v>
      </c>
      <c r="H1005" s="24" t="s">
        <v>8245</v>
      </c>
      <c r="I1005" s="24">
        <v>1399618380</v>
      </c>
      <c r="J1005" s="24">
        <v>1399058797</v>
      </c>
      <c r="K1005" s="24" t="b">
        <v>0</v>
      </c>
      <c r="L1005" s="24">
        <v>0</v>
      </c>
      <c r="M1005" s="24" t="b">
        <v>0</v>
      </c>
      <c r="N1005" s="24" t="s">
        <v>8269</v>
      </c>
      <c r="O1005" s="24">
        <v>0</v>
      </c>
      <c r="P1005" s="24">
        <v>0</v>
      </c>
      <c r="Q1005" s="27" t="s">
        <v>8315</v>
      </c>
      <c r="R1005" s="24" t="s">
        <v>8316</v>
      </c>
      <c r="S1005" s="28">
        <v>41761.810150462967</v>
      </c>
      <c r="T1005" s="28">
        <v>41768.286805555559</v>
      </c>
    </row>
    <row r="1006" spans="1:20" ht="45">
      <c r="A1006" s="24">
        <v>4052</v>
      </c>
      <c r="B1006" s="25" t="s">
        <v>4048</v>
      </c>
      <c r="C1006" s="25" t="s">
        <v>8156</v>
      </c>
      <c r="D1006" s="26">
        <v>3000</v>
      </c>
      <c r="E1006" s="26">
        <v>1126</v>
      </c>
      <c r="F1006" s="24" t="s">
        <v>8220</v>
      </c>
      <c r="G1006" s="24" t="s">
        <v>8223</v>
      </c>
      <c r="H1006" s="24" t="s">
        <v>8245</v>
      </c>
      <c r="I1006" s="24">
        <v>1413234316</v>
      </c>
      <c r="J1006" s="24">
        <v>1408050316</v>
      </c>
      <c r="K1006" s="24" t="b">
        <v>0</v>
      </c>
      <c r="L1006" s="24">
        <v>13</v>
      </c>
      <c r="M1006" s="24" t="b">
        <v>0</v>
      </c>
      <c r="N1006" s="24" t="s">
        <v>8269</v>
      </c>
      <c r="O1006" s="24">
        <v>38</v>
      </c>
      <c r="P1006" s="24">
        <v>86.62</v>
      </c>
      <c r="Q1006" s="27" t="s">
        <v>8315</v>
      </c>
      <c r="R1006" s="24" t="s">
        <v>8316</v>
      </c>
      <c r="S1006" s="28">
        <v>41865.878657407404</v>
      </c>
      <c r="T1006" s="28">
        <v>41925.878657407404</v>
      </c>
    </row>
    <row r="1007" spans="1:20" ht="30">
      <c r="A1007" s="24">
        <v>4053</v>
      </c>
      <c r="B1007" s="25" t="s">
        <v>4049</v>
      </c>
      <c r="C1007" s="25" t="s">
        <v>8157</v>
      </c>
      <c r="D1007" s="26">
        <v>500</v>
      </c>
      <c r="E1007" s="26">
        <v>110</v>
      </c>
      <c r="F1007" s="24" t="s">
        <v>8220</v>
      </c>
      <c r="G1007" s="24" t="s">
        <v>8224</v>
      </c>
      <c r="H1007" s="24" t="s">
        <v>8246</v>
      </c>
      <c r="I1007" s="24">
        <v>1416081600</v>
      </c>
      <c r="J1007" s="24">
        <v>1413477228</v>
      </c>
      <c r="K1007" s="24" t="b">
        <v>0</v>
      </c>
      <c r="L1007" s="24">
        <v>2</v>
      </c>
      <c r="M1007" s="24" t="b">
        <v>0</v>
      </c>
      <c r="N1007" s="24" t="s">
        <v>8269</v>
      </c>
      <c r="O1007" s="24">
        <v>22</v>
      </c>
      <c r="P1007" s="24">
        <v>55</v>
      </c>
      <c r="Q1007" s="27" t="s">
        <v>8315</v>
      </c>
      <c r="R1007" s="24" t="s">
        <v>8316</v>
      </c>
      <c r="S1007" s="28">
        <v>41928.690138888887</v>
      </c>
      <c r="T1007" s="28">
        <v>41958.833333333328</v>
      </c>
    </row>
    <row r="1008" spans="1:20" ht="30">
      <c r="A1008" s="24">
        <v>4054</v>
      </c>
      <c r="B1008" s="25" t="s">
        <v>4050</v>
      </c>
      <c r="C1008" s="25" t="s">
        <v>8158</v>
      </c>
      <c r="D1008" s="26">
        <v>8880</v>
      </c>
      <c r="E1008" s="26">
        <v>0</v>
      </c>
      <c r="F1008" s="24" t="s">
        <v>8220</v>
      </c>
      <c r="G1008" s="24" t="s">
        <v>8223</v>
      </c>
      <c r="H1008" s="24" t="s">
        <v>8245</v>
      </c>
      <c r="I1008" s="24">
        <v>1475294400</v>
      </c>
      <c r="J1008" s="24">
        <v>1472674285</v>
      </c>
      <c r="K1008" s="24" t="b">
        <v>0</v>
      </c>
      <c r="L1008" s="24">
        <v>0</v>
      </c>
      <c r="M1008" s="24" t="b">
        <v>0</v>
      </c>
      <c r="N1008" s="24" t="s">
        <v>8269</v>
      </c>
      <c r="O1008" s="24">
        <v>0</v>
      </c>
      <c r="P1008" s="24">
        <v>0</v>
      </c>
      <c r="Q1008" s="27" t="s">
        <v>8315</v>
      </c>
      <c r="R1008" s="24" t="s">
        <v>8316</v>
      </c>
      <c r="S1008" s="28">
        <v>42613.841261574074</v>
      </c>
      <c r="T1008" s="28">
        <v>42644.166666666672</v>
      </c>
    </row>
    <row r="1009" spans="1:20" ht="45">
      <c r="A1009" s="24">
        <v>4055</v>
      </c>
      <c r="B1009" s="25" t="s">
        <v>4051</v>
      </c>
      <c r="C1009" s="25" t="s">
        <v>8159</v>
      </c>
      <c r="D1009" s="26">
        <v>5000</v>
      </c>
      <c r="E1009" s="26">
        <v>881</v>
      </c>
      <c r="F1009" s="24" t="s">
        <v>8220</v>
      </c>
      <c r="G1009" s="24" t="s">
        <v>8224</v>
      </c>
      <c r="H1009" s="24" t="s">
        <v>8246</v>
      </c>
      <c r="I1009" s="24">
        <v>1403192031</v>
      </c>
      <c r="J1009" s="24">
        <v>1400600031</v>
      </c>
      <c r="K1009" s="24" t="b">
        <v>0</v>
      </c>
      <c r="L1009" s="24">
        <v>21</v>
      </c>
      <c r="M1009" s="24" t="b">
        <v>0</v>
      </c>
      <c r="N1009" s="24" t="s">
        <v>8269</v>
      </c>
      <c r="O1009" s="24">
        <v>18</v>
      </c>
      <c r="P1009" s="24">
        <v>41.95</v>
      </c>
      <c r="Q1009" s="27" t="s">
        <v>8315</v>
      </c>
      <c r="R1009" s="24" t="s">
        <v>8316</v>
      </c>
      <c r="S1009" s="28">
        <v>41779.648506944446</v>
      </c>
      <c r="T1009" s="28">
        <v>41809.648506944446</v>
      </c>
    </row>
    <row r="1010" spans="1:20" ht="30">
      <c r="A1010" s="24">
        <v>4056</v>
      </c>
      <c r="B1010" s="25" t="s">
        <v>4052</v>
      </c>
      <c r="C1010" s="25" t="s">
        <v>8160</v>
      </c>
      <c r="D1010" s="26">
        <v>1500</v>
      </c>
      <c r="E1010" s="26">
        <v>795</v>
      </c>
      <c r="F1010" s="24" t="s">
        <v>8220</v>
      </c>
      <c r="G1010" s="24" t="s">
        <v>8223</v>
      </c>
      <c r="H1010" s="24" t="s">
        <v>8245</v>
      </c>
      <c r="I1010" s="24">
        <v>1467575940</v>
      </c>
      <c r="J1010" s="24">
        <v>1465856639</v>
      </c>
      <c r="K1010" s="24" t="b">
        <v>0</v>
      </c>
      <c r="L1010" s="24">
        <v>9</v>
      </c>
      <c r="M1010" s="24" t="b">
        <v>0</v>
      </c>
      <c r="N1010" s="24" t="s">
        <v>8269</v>
      </c>
      <c r="O1010" s="24">
        <v>53</v>
      </c>
      <c r="P1010" s="24">
        <v>88.33</v>
      </c>
      <c r="Q1010" s="27" t="s">
        <v>8315</v>
      </c>
      <c r="R1010" s="24" t="s">
        <v>8316</v>
      </c>
      <c r="S1010" s="28">
        <v>42534.933321759265</v>
      </c>
      <c r="T1010" s="28">
        <v>42554.832638888889</v>
      </c>
    </row>
    <row r="1011" spans="1:20" ht="45">
      <c r="A1011" s="24">
        <v>4057</v>
      </c>
      <c r="B1011" s="25" t="s">
        <v>4053</v>
      </c>
      <c r="C1011" s="25" t="s">
        <v>8161</v>
      </c>
      <c r="D1011" s="26">
        <v>3500</v>
      </c>
      <c r="E1011" s="26">
        <v>775</v>
      </c>
      <c r="F1011" s="24" t="s">
        <v>8220</v>
      </c>
      <c r="G1011" s="24" t="s">
        <v>8224</v>
      </c>
      <c r="H1011" s="24" t="s">
        <v>8246</v>
      </c>
      <c r="I1011" s="24">
        <v>1448492400</v>
      </c>
      <c r="J1011" s="24">
        <v>1446506080</v>
      </c>
      <c r="K1011" s="24" t="b">
        <v>0</v>
      </c>
      <c r="L1011" s="24">
        <v>6</v>
      </c>
      <c r="M1011" s="24" t="b">
        <v>0</v>
      </c>
      <c r="N1011" s="24" t="s">
        <v>8269</v>
      </c>
      <c r="O1011" s="24">
        <v>22</v>
      </c>
      <c r="P1011" s="24">
        <v>129.16999999999999</v>
      </c>
      <c r="Q1011" s="27" t="s">
        <v>8315</v>
      </c>
      <c r="R1011" s="24" t="s">
        <v>8316</v>
      </c>
      <c r="S1011" s="28">
        <v>42310.968518518523</v>
      </c>
      <c r="T1011" s="28">
        <v>42333.958333333328</v>
      </c>
    </row>
    <row r="1012" spans="1:20" ht="30">
      <c r="A1012" s="24">
        <v>4058</v>
      </c>
      <c r="B1012" s="25" t="s">
        <v>4054</v>
      </c>
      <c r="C1012" s="25" t="s">
        <v>8162</v>
      </c>
      <c r="D1012" s="26">
        <v>3750</v>
      </c>
      <c r="E1012" s="26">
        <v>95</v>
      </c>
      <c r="F1012" s="24" t="s">
        <v>8220</v>
      </c>
      <c r="G1012" s="24" t="s">
        <v>8223</v>
      </c>
      <c r="H1012" s="24" t="s">
        <v>8245</v>
      </c>
      <c r="I1012" s="24">
        <v>1459483140</v>
      </c>
      <c r="J1012" s="24">
        <v>1458178044</v>
      </c>
      <c r="K1012" s="24" t="b">
        <v>0</v>
      </c>
      <c r="L1012" s="24">
        <v>4</v>
      </c>
      <c r="M1012" s="24" t="b">
        <v>0</v>
      </c>
      <c r="N1012" s="24" t="s">
        <v>8269</v>
      </c>
      <c r="O1012" s="24">
        <v>3</v>
      </c>
      <c r="P1012" s="24">
        <v>23.75</v>
      </c>
      <c r="Q1012" s="27" t="s">
        <v>8315</v>
      </c>
      <c r="R1012" s="24" t="s">
        <v>8316</v>
      </c>
      <c r="S1012" s="28">
        <v>42446.060694444444</v>
      </c>
      <c r="T1012" s="28">
        <v>42461.165972222225</v>
      </c>
    </row>
    <row r="1013" spans="1:20" ht="30">
      <c r="A1013" s="24">
        <v>4059</v>
      </c>
      <c r="B1013" s="25" t="s">
        <v>4055</v>
      </c>
      <c r="C1013" s="25" t="s">
        <v>8163</v>
      </c>
      <c r="D1013" s="26">
        <v>10000</v>
      </c>
      <c r="E1013" s="26">
        <v>250</v>
      </c>
      <c r="F1013" s="24" t="s">
        <v>8220</v>
      </c>
      <c r="G1013" s="24" t="s">
        <v>8228</v>
      </c>
      <c r="H1013" s="24" t="s">
        <v>8250</v>
      </c>
      <c r="I1013" s="24">
        <v>1410836400</v>
      </c>
      <c r="J1013" s="24">
        <v>1408116152</v>
      </c>
      <c r="K1013" s="24" t="b">
        <v>0</v>
      </c>
      <c r="L1013" s="24">
        <v>7</v>
      </c>
      <c r="M1013" s="24" t="b">
        <v>0</v>
      </c>
      <c r="N1013" s="24" t="s">
        <v>8269</v>
      </c>
      <c r="O1013" s="24">
        <v>3</v>
      </c>
      <c r="P1013" s="24">
        <v>35.71</v>
      </c>
      <c r="Q1013" s="27" t="s">
        <v>8315</v>
      </c>
      <c r="R1013" s="24" t="s">
        <v>8316</v>
      </c>
      <c r="S1013" s="28">
        <v>41866.640648148146</v>
      </c>
      <c r="T1013" s="28">
        <v>41898.125</v>
      </c>
    </row>
    <row r="1014" spans="1:20" ht="45">
      <c r="A1014" s="24">
        <v>4060</v>
      </c>
      <c r="B1014" s="25" t="s">
        <v>4056</v>
      </c>
      <c r="C1014" s="25" t="s">
        <v>8164</v>
      </c>
      <c r="D1014" s="26">
        <v>10000</v>
      </c>
      <c r="E1014" s="26">
        <v>285</v>
      </c>
      <c r="F1014" s="24" t="s">
        <v>8220</v>
      </c>
      <c r="G1014" s="24" t="s">
        <v>8228</v>
      </c>
      <c r="H1014" s="24" t="s">
        <v>8250</v>
      </c>
      <c r="I1014" s="24">
        <v>1403539200</v>
      </c>
      <c r="J1014" s="24">
        <v>1400604056</v>
      </c>
      <c r="K1014" s="24" t="b">
        <v>0</v>
      </c>
      <c r="L1014" s="24">
        <v>5</v>
      </c>
      <c r="M1014" s="24" t="b">
        <v>0</v>
      </c>
      <c r="N1014" s="24" t="s">
        <v>8269</v>
      </c>
      <c r="O1014" s="24">
        <v>3</v>
      </c>
      <c r="P1014" s="24">
        <v>57</v>
      </c>
      <c r="Q1014" s="27" t="s">
        <v>8315</v>
      </c>
      <c r="R1014" s="24" t="s">
        <v>8316</v>
      </c>
      <c r="S1014" s="28">
        <v>41779.695092592592</v>
      </c>
      <c r="T1014" s="28">
        <v>41813.666666666664</v>
      </c>
    </row>
    <row r="1015" spans="1:20" ht="30">
      <c r="A1015" s="24">
        <v>4061</v>
      </c>
      <c r="B1015" s="25" t="s">
        <v>4057</v>
      </c>
      <c r="C1015" s="25" t="s">
        <v>8165</v>
      </c>
      <c r="D1015" s="26">
        <v>525</v>
      </c>
      <c r="E1015" s="26">
        <v>0</v>
      </c>
      <c r="F1015" s="24" t="s">
        <v>8220</v>
      </c>
      <c r="G1015" s="24" t="s">
        <v>8223</v>
      </c>
      <c r="H1015" s="24" t="s">
        <v>8245</v>
      </c>
      <c r="I1015" s="24">
        <v>1461205423</v>
      </c>
      <c r="J1015" s="24">
        <v>1456025023</v>
      </c>
      <c r="K1015" s="24" t="b">
        <v>0</v>
      </c>
      <c r="L1015" s="24">
        <v>0</v>
      </c>
      <c r="M1015" s="24" t="b">
        <v>0</v>
      </c>
      <c r="N1015" s="24" t="s">
        <v>8269</v>
      </c>
      <c r="O1015" s="24">
        <v>0</v>
      </c>
      <c r="P1015" s="24">
        <v>0</v>
      </c>
      <c r="Q1015" s="27" t="s">
        <v>8315</v>
      </c>
      <c r="R1015" s="24" t="s">
        <v>8316</v>
      </c>
      <c r="S1015" s="28">
        <v>42421.141469907408</v>
      </c>
      <c r="T1015" s="28">
        <v>42481.099803240737</v>
      </c>
    </row>
    <row r="1016" spans="1:20" ht="30">
      <c r="A1016" s="24">
        <v>4062</v>
      </c>
      <c r="B1016" s="25" t="s">
        <v>4058</v>
      </c>
      <c r="C1016" s="25" t="s">
        <v>8166</v>
      </c>
      <c r="D1016" s="26">
        <v>20000</v>
      </c>
      <c r="E1016" s="26">
        <v>490</v>
      </c>
      <c r="F1016" s="24" t="s">
        <v>8220</v>
      </c>
      <c r="G1016" s="24" t="s">
        <v>8223</v>
      </c>
      <c r="H1016" s="24" t="s">
        <v>8245</v>
      </c>
      <c r="I1016" s="24">
        <v>1467481468</v>
      </c>
      <c r="J1016" s="24">
        <v>1464889468</v>
      </c>
      <c r="K1016" s="24" t="b">
        <v>0</v>
      </c>
      <c r="L1016" s="24">
        <v>3</v>
      </c>
      <c r="M1016" s="24" t="b">
        <v>0</v>
      </c>
      <c r="N1016" s="24" t="s">
        <v>8269</v>
      </c>
      <c r="O1016" s="24">
        <v>2</v>
      </c>
      <c r="P1016" s="24">
        <v>163.33000000000001</v>
      </c>
      <c r="Q1016" s="27" t="s">
        <v>8315</v>
      </c>
      <c r="R1016" s="24" t="s">
        <v>8316</v>
      </c>
      <c r="S1016" s="28">
        <v>42523.739212962959</v>
      </c>
      <c r="T1016" s="28">
        <v>42553.739212962959</v>
      </c>
    </row>
    <row r="1017" spans="1:20" ht="45">
      <c r="A1017" s="24">
        <v>4063</v>
      </c>
      <c r="B1017" s="25" t="s">
        <v>4059</v>
      </c>
      <c r="C1017" s="25" t="s">
        <v>8167</v>
      </c>
      <c r="D1017" s="26">
        <v>9500</v>
      </c>
      <c r="E1017" s="26">
        <v>135</v>
      </c>
      <c r="F1017" s="24" t="s">
        <v>8220</v>
      </c>
      <c r="G1017" s="24" t="s">
        <v>8224</v>
      </c>
      <c r="H1017" s="24" t="s">
        <v>8246</v>
      </c>
      <c r="I1017" s="24">
        <v>1403886084</v>
      </c>
      <c r="J1017" s="24">
        <v>1401294084</v>
      </c>
      <c r="K1017" s="24" t="b">
        <v>0</v>
      </c>
      <c r="L1017" s="24">
        <v>9</v>
      </c>
      <c r="M1017" s="24" t="b">
        <v>0</v>
      </c>
      <c r="N1017" s="24" t="s">
        <v>8269</v>
      </c>
      <c r="O1017" s="24">
        <v>1</v>
      </c>
      <c r="P1017" s="24">
        <v>15</v>
      </c>
      <c r="Q1017" s="27" t="s">
        <v>8315</v>
      </c>
      <c r="R1017" s="24" t="s">
        <v>8316</v>
      </c>
      <c r="S1017" s="28">
        <v>41787.681527777779</v>
      </c>
      <c r="T1017" s="28">
        <v>41817.681527777779</v>
      </c>
    </row>
    <row r="1018" spans="1:20" ht="45">
      <c r="A1018" s="24">
        <v>4064</v>
      </c>
      <c r="B1018" s="25" t="s">
        <v>4060</v>
      </c>
      <c r="C1018" s="25" t="s">
        <v>8168</v>
      </c>
      <c r="D1018" s="26">
        <v>2000</v>
      </c>
      <c r="E1018" s="26">
        <v>385</v>
      </c>
      <c r="F1018" s="24" t="s">
        <v>8220</v>
      </c>
      <c r="G1018" s="24" t="s">
        <v>8225</v>
      </c>
      <c r="H1018" s="24" t="s">
        <v>8247</v>
      </c>
      <c r="I1018" s="24">
        <v>1430316426</v>
      </c>
      <c r="J1018" s="24">
        <v>1427724426</v>
      </c>
      <c r="K1018" s="24" t="b">
        <v>0</v>
      </c>
      <c r="L1018" s="24">
        <v>6</v>
      </c>
      <c r="M1018" s="24" t="b">
        <v>0</v>
      </c>
      <c r="N1018" s="24" t="s">
        <v>8269</v>
      </c>
      <c r="O1018" s="24">
        <v>19</v>
      </c>
      <c r="P1018" s="24">
        <v>64.17</v>
      </c>
      <c r="Q1018" s="27" t="s">
        <v>8315</v>
      </c>
      <c r="R1018" s="24" t="s">
        <v>8316</v>
      </c>
      <c r="S1018" s="28">
        <v>42093.588263888887</v>
      </c>
      <c r="T1018" s="28">
        <v>42123.588263888887</v>
      </c>
    </row>
    <row r="1019" spans="1:20" ht="30">
      <c r="A1019" s="24">
        <v>4065</v>
      </c>
      <c r="B1019" s="25" t="s">
        <v>4061</v>
      </c>
      <c r="C1019" s="25" t="s">
        <v>8169</v>
      </c>
      <c r="D1019" s="26">
        <v>4000</v>
      </c>
      <c r="E1019" s="26">
        <v>27</v>
      </c>
      <c r="F1019" s="24" t="s">
        <v>8220</v>
      </c>
      <c r="G1019" s="24" t="s">
        <v>8223</v>
      </c>
      <c r="H1019" s="24" t="s">
        <v>8245</v>
      </c>
      <c r="I1019" s="24">
        <v>1407883811</v>
      </c>
      <c r="J1019" s="24">
        <v>1405291811</v>
      </c>
      <c r="K1019" s="24" t="b">
        <v>0</v>
      </c>
      <c r="L1019" s="24">
        <v>4</v>
      </c>
      <c r="M1019" s="24" t="b">
        <v>0</v>
      </c>
      <c r="N1019" s="24" t="s">
        <v>8269</v>
      </c>
      <c r="O1019" s="24">
        <v>1</v>
      </c>
      <c r="P1019" s="24">
        <v>6.75</v>
      </c>
      <c r="Q1019" s="27" t="s">
        <v>8315</v>
      </c>
      <c r="R1019" s="24" t="s">
        <v>8316</v>
      </c>
      <c r="S1019" s="28">
        <v>41833.951516203706</v>
      </c>
      <c r="T1019" s="28">
        <v>41863.951516203706</v>
      </c>
    </row>
    <row r="1020" spans="1:20" ht="45">
      <c r="A1020" s="24">
        <v>4066</v>
      </c>
      <c r="B1020" s="25" t="s">
        <v>4062</v>
      </c>
      <c r="C1020" s="25" t="s">
        <v>8170</v>
      </c>
      <c r="D1020" s="26">
        <v>15000</v>
      </c>
      <c r="E1020" s="26">
        <v>25</v>
      </c>
      <c r="F1020" s="24" t="s">
        <v>8220</v>
      </c>
      <c r="G1020" s="24" t="s">
        <v>8223</v>
      </c>
      <c r="H1020" s="24" t="s">
        <v>8245</v>
      </c>
      <c r="I1020" s="24">
        <v>1463619388</v>
      </c>
      <c r="J1020" s="24">
        <v>1461027388</v>
      </c>
      <c r="K1020" s="24" t="b">
        <v>0</v>
      </c>
      <c r="L1020" s="24">
        <v>1</v>
      </c>
      <c r="M1020" s="24" t="b">
        <v>0</v>
      </c>
      <c r="N1020" s="24" t="s">
        <v>8269</v>
      </c>
      <c r="O1020" s="24">
        <v>0</v>
      </c>
      <c r="P1020" s="24">
        <v>25</v>
      </c>
      <c r="Q1020" s="27" t="s">
        <v>8315</v>
      </c>
      <c r="R1020" s="24" t="s">
        <v>8316</v>
      </c>
      <c r="S1020" s="28">
        <v>42479.039212962962</v>
      </c>
      <c r="T1020" s="28">
        <v>42509.039212962962</v>
      </c>
    </row>
    <row r="1021" spans="1:20" ht="45">
      <c r="A1021" s="24">
        <v>4067</v>
      </c>
      <c r="B1021" s="25" t="s">
        <v>4063</v>
      </c>
      <c r="C1021" s="25" t="s">
        <v>7998</v>
      </c>
      <c r="D1021" s="26">
        <v>5000</v>
      </c>
      <c r="E1021" s="26">
        <v>3045</v>
      </c>
      <c r="F1021" s="24" t="s">
        <v>8220</v>
      </c>
      <c r="G1021" s="24" t="s">
        <v>8223</v>
      </c>
      <c r="H1021" s="24" t="s">
        <v>8245</v>
      </c>
      <c r="I1021" s="24">
        <v>1443408550</v>
      </c>
      <c r="J1021" s="24">
        <v>1439952550</v>
      </c>
      <c r="K1021" s="24" t="b">
        <v>0</v>
      </c>
      <c r="L1021" s="24">
        <v>17</v>
      </c>
      <c r="M1021" s="24" t="b">
        <v>0</v>
      </c>
      <c r="N1021" s="24" t="s">
        <v>8269</v>
      </c>
      <c r="O1021" s="24">
        <v>61</v>
      </c>
      <c r="P1021" s="24">
        <v>179.12</v>
      </c>
      <c r="Q1021" s="27" t="s">
        <v>8315</v>
      </c>
      <c r="R1021" s="24" t="s">
        <v>8316</v>
      </c>
      <c r="S1021" s="28">
        <v>42235.117476851854</v>
      </c>
      <c r="T1021" s="28">
        <v>42275.117476851854</v>
      </c>
    </row>
    <row r="1022" spans="1:20" ht="30">
      <c r="A1022" s="24">
        <v>4068</v>
      </c>
      <c r="B1022" s="25" t="s">
        <v>4064</v>
      </c>
      <c r="C1022" s="25" t="s">
        <v>8171</v>
      </c>
      <c r="D1022" s="26">
        <v>3495</v>
      </c>
      <c r="E1022" s="26">
        <v>34.950000000000003</v>
      </c>
      <c r="F1022" s="24" t="s">
        <v>8220</v>
      </c>
      <c r="G1022" s="24" t="s">
        <v>8223</v>
      </c>
      <c r="H1022" s="24" t="s">
        <v>8245</v>
      </c>
      <c r="I1022" s="24">
        <v>1484348700</v>
      </c>
      <c r="J1022" s="24">
        <v>1481756855</v>
      </c>
      <c r="K1022" s="24" t="b">
        <v>0</v>
      </c>
      <c r="L1022" s="24">
        <v>1</v>
      </c>
      <c r="M1022" s="24" t="b">
        <v>0</v>
      </c>
      <c r="N1022" s="24" t="s">
        <v>8269</v>
      </c>
      <c r="O1022" s="24">
        <v>1</v>
      </c>
      <c r="P1022" s="24">
        <v>34.950000000000003</v>
      </c>
      <c r="Q1022" s="27" t="s">
        <v>8315</v>
      </c>
      <c r="R1022" s="24" t="s">
        <v>8316</v>
      </c>
      <c r="S1022" s="28">
        <v>42718.963599537034</v>
      </c>
      <c r="T1022" s="28">
        <v>42748.961805555555</v>
      </c>
    </row>
    <row r="1023" spans="1:20" ht="30">
      <c r="A1023" s="24">
        <v>4069</v>
      </c>
      <c r="B1023" s="25" t="s">
        <v>4065</v>
      </c>
      <c r="C1023" s="25" t="s">
        <v>8172</v>
      </c>
      <c r="D1023" s="26">
        <v>1250</v>
      </c>
      <c r="E1023" s="26">
        <v>430</v>
      </c>
      <c r="F1023" s="24" t="s">
        <v>8220</v>
      </c>
      <c r="G1023" s="24" t="s">
        <v>8224</v>
      </c>
      <c r="H1023" s="24" t="s">
        <v>8246</v>
      </c>
      <c r="I1023" s="24">
        <v>1425124800</v>
      </c>
      <c r="J1023" s="24">
        <v>1421596356</v>
      </c>
      <c r="K1023" s="24" t="b">
        <v>0</v>
      </c>
      <c r="L1023" s="24">
        <v>13</v>
      </c>
      <c r="M1023" s="24" t="b">
        <v>0</v>
      </c>
      <c r="N1023" s="24" t="s">
        <v>8269</v>
      </c>
      <c r="O1023" s="24">
        <v>34</v>
      </c>
      <c r="P1023" s="24">
        <v>33.08</v>
      </c>
      <c r="Q1023" s="27" t="s">
        <v>8315</v>
      </c>
      <c r="R1023" s="24" t="s">
        <v>8316</v>
      </c>
      <c r="S1023" s="28">
        <v>42022.661527777775</v>
      </c>
      <c r="T1023" s="28">
        <v>42063.5</v>
      </c>
    </row>
    <row r="1024" spans="1:20" ht="30">
      <c r="A1024" s="24">
        <v>4070</v>
      </c>
      <c r="B1024" s="25" t="s">
        <v>4066</v>
      </c>
      <c r="C1024" s="25" t="s">
        <v>8173</v>
      </c>
      <c r="D1024" s="26">
        <v>1000</v>
      </c>
      <c r="E1024" s="26">
        <v>165</v>
      </c>
      <c r="F1024" s="24" t="s">
        <v>8220</v>
      </c>
      <c r="G1024" s="24" t="s">
        <v>8223</v>
      </c>
      <c r="H1024" s="24" t="s">
        <v>8245</v>
      </c>
      <c r="I1024" s="24">
        <v>1425178800</v>
      </c>
      <c r="J1024" s="24">
        <v>1422374420</v>
      </c>
      <c r="K1024" s="24" t="b">
        <v>0</v>
      </c>
      <c r="L1024" s="24">
        <v>6</v>
      </c>
      <c r="M1024" s="24" t="b">
        <v>0</v>
      </c>
      <c r="N1024" s="24" t="s">
        <v>8269</v>
      </c>
      <c r="O1024" s="24">
        <v>17</v>
      </c>
      <c r="P1024" s="24">
        <v>27.5</v>
      </c>
      <c r="Q1024" s="27" t="s">
        <v>8315</v>
      </c>
      <c r="R1024" s="24" t="s">
        <v>8316</v>
      </c>
      <c r="S1024" s="28">
        <v>42031.666898148149</v>
      </c>
      <c r="T1024" s="28">
        <v>42064.125</v>
      </c>
    </row>
    <row r="1025" spans="1:20" ht="45">
      <c r="A1025" s="24">
        <v>4071</v>
      </c>
      <c r="B1025" s="25" t="s">
        <v>4067</v>
      </c>
      <c r="C1025" s="25" t="s">
        <v>8174</v>
      </c>
      <c r="D1025" s="26">
        <v>20000</v>
      </c>
      <c r="E1025" s="26">
        <v>0</v>
      </c>
      <c r="F1025" s="24" t="s">
        <v>8220</v>
      </c>
      <c r="G1025" s="24" t="s">
        <v>8237</v>
      </c>
      <c r="H1025" s="24" t="s">
        <v>8255</v>
      </c>
      <c r="I1025" s="24">
        <v>1482779931</v>
      </c>
      <c r="J1025" s="24">
        <v>1480187931</v>
      </c>
      <c r="K1025" s="24" t="b">
        <v>0</v>
      </c>
      <c r="L1025" s="24">
        <v>0</v>
      </c>
      <c r="M1025" s="24" t="b">
        <v>0</v>
      </c>
      <c r="N1025" s="24" t="s">
        <v>8269</v>
      </c>
      <c r="O1025" s="24">
        <v>0</v>
      </c>
      <c r="P1025" s="24">
        <v>0</v>
      </c>
      <c r="Q1025" s="27" t="s">
        <v>8315</v>
      </c>
      <c r="R1025" s="24" t="s">
        <v>8316</v>
      </c>
      <c r="S1025" s="28">
        <v>42700.804756944446</v>
      </c>
      <c r="T1025" s="28">
        <v>42730.804756944446</v>
      </c>
    </row>
    <row r="1026" spans="1:20" ht="45">
      <c r="A1026" s="24">
        <v>4072</v>
      </c>
      <c r="B1026" s="25" t="s">
        <v>4068</v>
      </c>
      <c r="C1026" s="25" t="s">
        <v>8175</v>
      </c>
      <c r="D1026" s="26">
        <v>1000</v>
      </c>
      <c r="E1026" s="26">
        <v>4</v>
      </c>
      <c r="F1026" s="24" t="s">
        <v>8220</v>
      </c>
      <c r="G1026" s="24" t="s">
        <v>8224</v>
      </c>
      <c r="H1026" s="24" t="s">
        <v>8246</v>
      </c>
      <c r="I1026" s="24">
        <v>1408646111</v>
      </c>
      <c r="J1026" s="24">
        <v>1403462111</v>
      </c>
      <c r="K1026" s="24" t="b">
        <v>0</v>
      </c>
      <c r="L1026" s="24">
        <v>2</v>
      </c>
      <c r="M1026" s="24" t="b">
        <v>0</v>
      </c>
      <c r="N1026" s="24" t="s">
        <v>8269</v>
      </c>
      <c r="O1026" s="24">
        <v>0</v>
      </c>
      <c r="P1026" s="24">
        <v>2</v>
      </c>
      <c r="Q1026" s="27" t="s">
        <v>8315</v>
      </c>
      <c r="R1026" s="24" t="s">
        <v>8316</v>
      </c>
      <c r="S1026" s="28">
        <v>41812.77443287037</v>
      </c>
      <c r="T1026" s="28">
        <v>41872.77443287037</v>
      </c>
    </row>
    <row r="1027" spans="1:20" ht="30">
      <c r="A1027" s="24">
        <v>4073</v>
      </c>
      <c r="B1027" s="25" t="s">
        <v>4069</v>
      </c>
      <c r="C1027" s="25" t="s">
        <v>8176</v>
      </c>
      <c r="D1027" s="26">
        <v>3500</v>
      </c>
      <c r="E1027" s="26">
        <v>37</v>
      </c>
      <c r="F1027" s="24" t="s">
        <v>8220</v>
      </c>
      <c r="G1027" s="24" t="s">
        <v>8223</v>
      </c>
      <c r="H1027" s="24" t="s">
        <v>8245</v>
      </c>
      <c r="I1027" s="24">
        <v>1431144000</v>
      </c>
      <c r="J1027" s="24">
        <v>1426407426</v>
      </c>
      <c r="K1027" s="24" t="b">
        <v>0</v>
      </c>
      <c r="L1027" s="24">
        <v>2</v>
      </c>
      <c r="M1027" s="24" t="b">
        <v>0</v>
      </c>
      <c r="N1027" s="24" t="s">
        <v>8269</v>
      </c>
      <c r="O1027" s="24">
        <v>1</v>
      </c>
      <c r="P1027" s="24">
        <v>18.5</v>
      </c>
      <c r="Q1027" s="27" t="s">
        <v>8315</v>
      </c>
      <c r="R1027" s="24" t="s">
        <v>8316</v>
      </c>
      <c r="S1027" s="28">
        <v>42078.34520833334</v>
      </c>
      <c r="T1027" s="28">
        <v>42133.166666666672</v>
      </c>
    </row>
    <row r="1028" spans="1:20" ht="45">
      <c r="A1028" s="24">
        <v>4074</v>
      </c>
      <c r="B1028" s="25" t="s">
        <v>4070</v>
      </c>
      <c r="C1028" s="25" t="s">
        <v>8177</v>
      </c>
      <c r="D1028" s="26">
        <v>2750</v>
      </c>
      <c r="E1028" s="26">
        <v>735</v>
      </c>
      <c r="F1028" s="24" t="s">
        <v>8220</v>
      </c>
      <c r="G1028" s="24" t="s">
        <v>8224</v>
      </c>
      <c r="H1028" s="24" t="s">
        <v>8246</v>
      </c>
      <c r="I1028" s="24">
        <v>1446732975</v>
      </c>
      <c r="J1028" s="24">
        <v>1444137375</v>
      </c>
      <c r="K1028" s="24" t="b">
        <v>0</v>
      </c>
      <c r="L1028" s="24">
        <v>21</v>
      </c>
      <c r="M1028" s="24" t="b">
        <v>0</v>
      </c>
      <c r="N1028" s="24" t="s">
        <v>8269</v>
      </c>
      <c r="O1028" s="24">
        <v>27</v>
      </c>
      <c r="P1028" s="24">
        <v>35</v>
      </c>
      <c r="Q1028" s="27" t="s">
        <v>8315</v>
      </c>
      <c r="R1028" s="24" t="s">
        <v>8316</v>
      </c>
      <c r="S1028" s="28">
        <v>42283.552951388891</v>
      </c>
      <c r="T1028" s="28">
        <v>42313.594618055555</v>
      </c>
    </row>
    <row r="1029" spans="1:20" ht="45">
      <c r="A1029" s="24">
        <v>4075</v>
      </c>
      <c r="B1029" s="25" t="s">
        <v>4071</v>
      </c>
      <c r="C1029" s="25" t="s">
        <v>8178</v>
      </c>
      <c r="D1029" s="26">
        <v>2000</v>
      </c>
      <c r="E1029" s="26">
        <v>576</v>
      </c>
      <c r="F1029" s="24" t="s">
        <v>8220</v>
      </c>
      <c r="G1029" s="24" t="s">
        <v>8224</v>
      </c>
      <c r="H1029" s="24" t="s">
        <v>8246</v>
      </c>
      <c r="I1029" s="24">
        <v>1404149280</v>
      </c>
      <c r="J1029" s="24">
        <v>1400547969</v>
      </c>
      <c r="K1029" s="24" t="b">
        <v>0</v>
      </c>
      <c r="L1029" s="24">
        <v>13</v>
      </c>
      <c r="M1029" s="24" t="b">
        <v>0</v>
      </c>
      <c r="N1029" s="24" t="s">
        <v>8269</v>
      </c>
      <c r="O1029" s="24">
        <v>29</v>
      </c>
      <c r="P1029" s="24">
        <v>44.31</v>
      </c>
      <c r="Q1029" s="27" t="s">
        <v>8315</v>
      </c>
      <c r="R1029" s="24" t="s">
        <v>8316</v>
      </c>
      <c r="S1029" s="28">
        <v>41779.045937499999</v>
      </c>
      <c r="T1029" s="28">
        <v>41820.727777777778</v>
      </c>
    </row>
    <row r="1030" spans="1:20" ht="30">
      <c r="A1030" s="24">
        <v>4076</v>
      </c>
      <c r="B1030" s="25" t="s">
        <v>4072</v>
      </c>
      <c r="C1030" s="25" t="s">
        <v>8179</v>
      </c>
      <c r="D1030" s="26">
        <v>700</v>
      </c>
      <c r="E1030" s="26">
        <v>0</v>
      </c>
      <c r="F1030" s="24" t="s">
        <v>8220</v>
      </c>
      <c r="G1030" s="24" t="s">
        <v>8223</v>
      </c>
      <c r="H1030" s="24" t="s">
        <v>8245</v>
      </c>
      <c r="I1030" s="24">
        <v>1413921060</v>
      </c>
      <c r="J1030" s="24">
        <v>1411499149</v>
      </c>
      <c r="K1030" s="24" t="b">
        <v>0</v>
      </c>
      <c r="L1030" s="24">
        <v>0</v>
      </c>
      <c r="M1030" s="24" t="b">
        <v>0</v>
      </c>
      <c r="N1030" s="24" t="s">
        <v>8269</v>
      </c>
      <c r="O1030" s="24">
        <v>0</v>
      </c>
      <c r="P1030" s="24">
        <v>0</v>
      </c>
      <c r="Q1030" s="27" t="s">
        <v>8315</v>
      </c>
      <c r="R1030" s="24" t="s">
        <v>8316</v>
      </c>
      <c r="S1030" s="28">
        <v>41905.795706018522</v>
      </c>
      <c r="T1030" s="28">
        <v>41933.82708333333</v>
      </c>
    </row>
    <row r="1031" spans="1:20" ht="45">
      <c r="A1031" s="24">
        <v>4077</v>
      </c>
      <c r="B1031" s="25" t="s">
        <v>4073</v>
      </c>
      <c r="C1031" s="25" t="s">
        <v>8180</v>
      </c>
      <c r="D1031" s="26">
        <v>15000</v>
      </c>
      <c r="E1031" s="26">
        <v>1335</v>
      </c>
      <c r="F1031" s="24" t="s">
        <v>8220</v>
      </c>
      <c r="G1031" s="24" t="s">
        <v>8223</v>
      </c>
      <c r="H1031" s="24" t="s">
        <v>8245</v>
      </c>
      <c r="I1031" s="24">
        <v>1482339794</v>
      </c>
      <c r="J1031" s="24">
        <v>1479747794</v>
      </c>
      <c r="K1031" s="24" t="b">
        <v>0</v>
      </c>
      <c r="L1031" s="24">
        <v>6</v>
      </c>
      <c r="M1031" s="24" t="b">
        <v>0</v>
      </c>
      <c r="N1031" s="24" t="s">
        <v>8269</v>
      </c>
      <c r="O1031" s="24">
        <v>9</v>
      </c>
      <c r="P1031" s="24">
        <v>222.5</v>
      </c>
      <c r="Q1031" s="27" t="s">
        <v>8315</v>
      </c>
      <c r="R1031" s="24" t="s">
        <v>8316</v>
      </c>
      <c r="S1031" s="28">
        <v>42695.7105787037</v>
      </c>
      <c r="T1031" s="28">
        <v>42725.7105787037</v>
      </c>
    </row>
    <row r="1032" spans="1:20" ht="30">
      <c r="A1032" s="24">
        <v>4078</v>
      </c>
      <c r="B1032" s="25" t="s">
        <v>4074</v>
      </c>
      <c r="C1032" s="25" t="s">
        <v>8181</v>
      </c>
      <c r="D1032" s="26">
        <v>250</v>
      </c>
      <c r="E1032" s="26">
        <v>0</v>
      </c>
      <c r="F1032" s="24" t="s">
        <v>8220</v>
      </c>
      <c r="G1032" s="24" t="s">
        <v>8224</v>
      </c>
      <c r="H1032" s="24" t="s">
        <v>8246</v>
      </c>
      <c r="I1032" s="24">
        <v>1485543242</v>
      </c>
      <c r="J1032" s="24">
        <v>1482951242</v>
      </c>
      <c r="K1032" s="24" t="b">
        <v>0</v>
      </c>
      <c r="L1032" s="24">
        <v>0</v>
      </c>
      <c r="M1032" s="24" t="b">
        <v>0</v>
      </c>
      <c r="N1032" s="24" t="s">
        <v>8269</v>
      </c>
      <c r="O1032" s="24">
        <v>0</v>
      </c>
      <c r="P1032" s="24">
        <v>0</v>
      </c>
      <c r="Q1032" s="27" t="s">
        <v>8315</v>
      </c>
      <c r="R1032" s="24" t="s">
        <v>8316</v>
      </c>
      <c r="S1032" s="28">
        <v>42732.787523148145</v>
      </c>
      <c r="T1032" s="28">
        <v>42762.787523148145</v>
      </c>
    </row>
    <row r="1033" spans="1:20" ht="45">
      <c r="A1033" s="24">
        <v>4079</v>
      </c>
      <c r="B1033" s="25" t="s">
        <v>4075</v>
      </c>
      <c r="C1033" s="25" t="s">
        <v>8182</v>
      </c>
      <c r="D1033" s="26">
        <v>3000</v>
      </c>
      <c r="E1033" s="26">
        <v>5</v>
      </c>
      <c r="F1033" s="24" t="s">
        <v>8220</v>
      </c>
      <c r="G1033" s="24" t="s">
        <v>8223</v>
      </c>
      <c r="H1033" s="24" t="s">
        <v>8245</v>
      </c>
      <c r="I1033" s="24">
        <v>1466375521</v>
      </c>
      <c r="J1033" s="24">
        <v>1463783521</v>
      </c>
      <c r="K1033" s="24" t="b">
        <v>0</v>
      </c>
      <c r="L1033" s="24">
        <v>1</v>
      </c>
      <c r="M1033" s="24" t="b">
        <v>0</v>
      </c>
      <c r="N1033" s="24" t="s">
        <v>8269</v>
      </c>
      <c r="O1033" s="24">
        <v>0</v>
      </c>
      <c r="P1033" s="24">
        <v>5</v>
      </c>
      <c r="Q1033" s="27" t="s">
        <v>8315</v>
      </c>
      <c r="R1033" s="24" t="s">
        <v>8316</v>
      </c>
      <c r="S1033" s="28">
        <v>42510.938900462963</v>
      </c>
      <c r="T1033" s="28">
        <v>42540.938900462963</v>
      </c>
    </row>
    <row r="1034" spans="1:20" ht="30">
      <c r="A1034" s="24">
        <v>4080</v>
      </c>
      <c r="B1034" s="25" t="s">
        <v>4076</v>
      </c>
      <c r="C1034" s="25" t="s">
        <v>8183</v>
      </c>
      <c r="D1034" s="26">
        <v>3000</v>
      </c>
      <c r="E1034" s="26">
        <v>0</v>
      </c>
      <c r="F1034" s="24" t="s">
        <v>8220</v>
      </c>
      <c r="G1034" s="24" t="s">
        <v>8223</v>
      </c>
      <c r="H1034" s="24" t="s">
        <v>8245</v>
      </c>
      <c r="I1034" s="24">
        <v>1465930440</v>
      </c>
      <c r="J1034" s="24">
        <v>1463849116</v>
      </c>
      <c r="K1034" s="24" t="b">
        <v>0</v>
      </c>
      <c r="L1034" s="24">
        <v>0</v>
      </c>
      <c r="M1034" s="24" t="b">
        <v>0</v>
      </c>
      <c r="N1034" s="24" t="s">
        <v>8269</v>
      </c>
      <c r="O1034" s="24">
        <v>0</v>
      </c>
      <c r="P1034" s="24">
        <v>0</v>
      </c>
      <c r="Q1034" s="27" t="s">
        <v>8315</v>
      </c>
      <c r="R1034" s="24" t="s">
        <v>8316</v>
      </c>
      <c r="S1034" s="28">
        <v>42511.698101851856</v>
      </c>
      <c r="T1034" s="28">
        <v>42535.787500000006</v>
      </c>
    </row>
    <row r="1035" spans="1:20" ht="30">
      <c r="A1035" s="24">
        <v>4081</v>
      </c>
      <c r="B1035" s="25" t="s">
        <v>4077</v>
      </c>
      <c r="C1035" s="25" t="s">
        <v>8184</v>
      </c>
      <c r="D1035" s="26">
        <v>2224</v>
      </c>
      <c r="E1035" s="26">
        <v>350</v>
      </c>
      <c r="F1035" s="24" t="s">
        <v>8220</v>
      </c>
      <c r="G1035" s="24" t="s">
        <v>8223</v>
      </c>
      <c r="H1035" s="24" t="s">
        <v>8245</v>
      </c>
      <c r="I1035" s="24">
        <v>1425819425</v>
      </c>
      <c r="J1035" s="24">
        <v>1423231025</v>
      </c>
      <c r="K1035" s="24" t="b">
        <v>0</v>
      </c>
      <c r="L1035" s="24">
        <v>12</v>
      </c>
      <c r="M1035" s="24" t="b">
        <v>0</v>
      </c>
      <c r="N1035" s="24" t="s">
        <v>8269</v>
      </c>
      <c r="O1035" s="24">
        <v>16</v>
      </c>
      <c r="P1035" s="24">
        <v>29.17</v>
      </c>
      <c r="Q1035" s="27" t="s">
        <v>8315</v>
      </c>
      <c r="R1035" s="24" t="s">
        <v>8316</v>
      </c>
      <c r="S1035" s="28">
        <v>42041.581307870365</v>
      </c>
      <c r="T1035" s="28">
        <v>42071.539641203708</v>
      </c>
    </row>
    <row r="1036" spans="1:20" ht="30">
      <c r="A1036" s="24">
        <v>4082</v>
      </c>
      <c r="B1036" s="25" t="s">
        <v>4078</v>
      </c>
      <c r="C1036" s="25" t="s">
        <v>8185</v>
      </c>
      <c r="D1036" s="26">
        <v>150</v>
      </c>
      <c r="E1036" s="26">
        <v>3</v>
      </c>
      <c r="F1036" s="24" t="s">
        <v>8220</v>
      </c>
      <c r="G1036" s="24" t="s">
        <v>8223</v>
      </c>
      <c r="H1036" s="24" t="s">
        <v>8245</v>
      </c>
      <c r="I1036" s="24">
        <v>1447542000</v>
      </c>
      <c r="J1036" s="24">
        <v>1446179553</v>
      </c>
      <c r="K1036" s="24" t="b">
        <v>0</v>
      </c>
      <c r="L1036" s="24">
        <v>2</v>
      </c>
      <c r="M1036" s="24" t="b">
        <v>0</v>
      </c>
      <c r="N1036" s="24" t="s">
        <v>8269</v>
      </c>
      <c r="O1036" s="24">
        <v>2</v>
      </c>
      <c r="P1036" s="24">
        <v>1.5</v>
      </c>
      <c r="Q1036" s="27" t="s">
        <v>8315</v>
      </c>
      <c r="R1036" s="24" t="s">
        <v>8316</v>
      </c>
      <c r="S1036" s="28">
        <v>42307.189270833333</v>
      </c>
      <c r="T1036" s="28">
        <v>42322.958333333328</v>
      </c>
    </row>
    <row r="1037" spans="1:20" ht="45">
      <c r="A1037" s="24">
        <v>4083</v>
      </c>
      <c r="B1037" s="25" t="s">
        <v>4079</v>
      </c>
      <c r="C1037" s="25" t="s">
        <v>8186</v>
      </c>
      <c r="D1037" s="26">
        <v>3500</v>
      </c>
      <c r="E1037" s="26">
        <v>759</v>
      </c>
      <c r="F1037" s="24" t="s">
        <v>8220</v>
      </c>
      <c r="G1037" s="24" t="s">
        <v>8223</v>
      </c>
      <c r="H1037" s="24" t="s">
        <v>8245</v>
      </c>
      <c r="I1037" s="24">
        <v>1452795416</v>
      </c>
      <c r="J1037" s="24">
        <v>1450203416</v>
      </c>
      <c r="K1037" s="24" t="b">
        <v>0</v>
      </c>
      <c r="L1037" s="24">
        <v>6</v>
      </c>
      <c r="M1037" s="24" t="b">
        <v>0</v>
      </c>
      <c r="N1037" s="24" t="s">
        <v>8269</v>
      </c>
      <c r="O1037" s="24">
        <v>22</v>
      </c>
      <c r="P1037" s="24">
        <v>126.5</v>
      </c>
      <c r="Q1037" s="27" t="s">
        <v>8315</v>
      </c>
      <c r="R1037" s="24" t="s">
        <v>8316</v>
      </c>
      <c r="S1037" s="28">
        <v>42353.761759259258</v>
      </c>
      <c r="T1037" s="28">
        <v>42383.761759259258</v>
      </c>
    </row>
    <row r="1038" spans="1:20" ht="45">
      <c r="A1038" s="24">
        <v>4084</v>
      </c>
      <c r="B1038" s="25" t="s">
        <v>4080</v>
      </c>
      <c r="C1038" s="25" t="s">
        <v>8187</v>
      </c>
      <c r="D1038" s="26">
        <v>3000</v>
      </c>
      <c r="E1038" s="26">
        <v>10</v>
      </c>
      <c r="F1038" s="24" t="s">
        <v>8220</v>
      </c>
      <c r="G1038" s="24" t="s">
        <v>8236</v>
      </c>
      <c r="H1038" s="24" t="s">
        <v>8248</v>
      </c>
      <c r="I1038" s="24">
        <v>1476008906</v>
      </c>
      <c r="J1038" s="24">
        <v>1473416906</v>
      </c>
      <c r="K1038" s="24" t="b">
        <v>0</v>
      </c>
      <c r="L1038" s="24">
        <v>1</v>
      </c>
      <c r="M1038" s="24" t="b">
        <v>0</v>
      </c>
      <c r="N1038" s="24" t="s">
        <v>8269</v>
      </c>
      <c r="O1038" s="24">
        <v>0</v>
      </c>
      <c r="P1038" s="24">
        <v>10</v>
      </c>
      <c r="Q1038" s="27" t="s">
        <v>8315</v>
      </c>
      <c r="R1038" s="24" t="s">
        <v>8316</v>
      </c>
      <c r="S1038" s="28">
        <v>42622.436412037037</v>
      </c>
      <c r="T1038" s="28">
        <v>42652.436412037037</v>
      </c>
    </row>
    <row r="1039" spans="1:20" ht="45">
      <c r="A1039" s="24">
        <v>4085</v>
      </c>
      <c r="B1039" s="25" t="s">
        <v>4081</v>
      </c>
      <c r="C1039" s="25" t="s">
        <v>8188</v>
      </c>
      <c r="D1039" s="26">
        <v>3500</v>
      </c>
      <c r="E1039" s="26">
        <v>10</v>
      </c>
      <c r="F1039" s="24" t="s">
        <v>8220</v>
      </c>
      <c r="G1039" s="24" t="s">
        <v>8223</v>
      </c>
      <c r="H1039" s="24" t="s">
        <v>8245</v>
      </c>
      <c r="I1039" s="24">
        <v>1427169540</v>
      </c>
      <c r="J1039" s="24">
        <v>1424701775</v>
      </c>
      <c r="K1039" s="24" t="b">
        <v>0</v>
      </c>
      <c r="L1039" s="24">
        <v>1</v>
      </c>
      <c r="M1039" s="24" t="b">
        <v>0</v>
      </c>
      <c r="N1039" s="24" t="s">
        <v>8269</v>
      </c>
      <c r="O1039" s="24">
        <v>0</v>
      </c>
      <c r="P1039" s="24">
        <v>10</v>
      </c>
      <c r="Q1039" s="27" t="s">
        <v>8315</v>
      </c>
      <c r="R1039" s="24" t="s">
        <v>8316</v>
      </c>
      <c r="S1039" s="28">
        <v>42058.603877314818</v>
      </c>
      <c r="T1039" s="28">
        <v>42087.165972222225</v>
      </c>
    </row>
    <row r="1040" spans="1:20" ht="45">
      <c r="A1040" s="24">
        <v>4086</v>
      </c>
      <c r="B1040" s="25" t="s">
        <v>4082</v>
      </c>
      <c r="C1040" s="25" t="s">
        <v>8189</v>
      </c>
      <c r="D1040" s="26">
        <v>1000</v>
      </c>
      <c r="E1040" s="26">
        <v>47</v>
      </c>
      <c r="F1040" s="24" t="s">
        <v>8220</v>
      </c>
      <c r="G1040" s="24" t="s">
        <v>8223</v>
      </c>
      <c r="H1040" s="24" t="s">
        <v>8245</v>
      </c>
      <c r="I1040" s="24">
        <v>1448078400</v>
      </c>
      <c r="J1040" s="24">
        <v>1445985299</v>
      </c>
      <c r="K1040" s="24" t="b">
        <v>0</v>
      </c>
      <c r="L1040" s="24">
        <v>5</v>
      </c>
      <c r="M1040" s="24" t="b">
        <v>0</v>
      </c>
      <c r="N1040" s="24" t="s">
        <v>8269</v>
      </c>
      <c r="O1040" s="24">
        <v>5</v>
      </c>
      <c r="P1040" s="24">
        <v>9.4</v>
      </c>
      <c r="Q1040" s="27" t="s">
        <v>8315</v>
      </c>
      <c r="R1040" s="24" t="s">
        <v>8316</v>
      </c>
      <c r="S1040" s="28">
        <v>42304.940960648149</v>
      </c>
      <c r="T1040" s="28">
        <v>42329.166666666672</v>
      </c>
    </row>
    <row r="1041" spans="1:20">
      <c r="A1041" s="24">
        <v>4087</v>
      </c>
      <c r="B1041" s="25" t="s">
        <v>4083</v>
      </c>
      <c r="C1041" s="25" t="s">
        <v>8190</v>
      </c>
      <c r="D1041" s="26">
        <v>9600</v>
      </c>
      <c r="E1041" s="26">
        <v>0</v>
      </c>
      <c r="F1041" s="24" t="s">
        <v>8220</v>
      </c>
      <c r="G1041" s="24" t="s">
        <v>8223</v>
      </c>
      <c r="H1041" s="24" t="s">
        <v>8245</v>
      </c>
      <c r="I1041" s="24">
        <v>1468777786</v>
      </c>
      <c r="J1041" s="24">
        <v>1466185786</v>
      </c>
      <c r="K1041" s="24" t="b">
        <v>0</v>
      </c>
      <c r="L1041" s="24">
        <v>0</v>
      </c>
      <c r="M1041" s="24" t="b">
        <v>0</v>
      </c>
      <c r="N1041" s="24" t="s">
        <v>8269</v>
      </c>
      <c r="O1041" s="24">
        <v>0</v>
      </c>
      <c r="P1041" s="24">
        <v>0</v>
      </c>
      <c r="Q1041" s="27" t="s">
        <v>8315</v>
      </c>
      <c r="R1041" s="24" t="s">
        <v>8316</v>
      </c>
      <c r="S1041" s="28">
        <v>42538.742893518516</v>
      </c>
      <c r="T1041" s="28">
        <v>42568.742893518516</v>
      </c>
    </row>
    <row r="1042" spans="1:20" ht="30">
      <c r="A1042" s="24">
        <v>4088</v>
      </c>
      <c r="B1042" s="25" t="s">
        <v>4084</v>
      </c>
      <c r="C1042" s="25" t="s">
        <v>8191</v>
      </c>
      <c r="D1042" s="26">
        <v>2000</v>
      </c>
      <c r="E1042" s="26">
        <v>216</v>
      </c>
      <c r="F1042" s="24" t="s">
        <v>8220</v>
      </c>
      <c r="G1042" s="24" t="s">
        <v>8224</v>
      </c>
      <c r="H1042" s="24" t="s">
        <v>8246</v>
      </c>
      <c r="I1042" s="24">
        <v>1421403960</v>
      </c>
      <c r="J1042" s="24">
        <v>1418827324</v>
      </c>
      <c r="K1042" s="24" t="b">
        <v>0</v>
      </c>
      <c r="L1042" s="24">
        <v>3</v>
      </c>
      <c r="M1042" s="24" t="b">
        <v>0</v>
      </c>
      <c r="N1042" s="24" t="s">
        <v>8269</v>
      </c>
      <c r="O1042" s="24">
        <v>11</v>
      </c>
      <c r="P1042" s="24">
        <v>72</v>
      </c>
      <c r="Q1042" s="27" t="s">
        <v>8315</v>
      </c>
      <c r="R1042" s="24" t="s">
        <v>8316</v>
      </c>
      <c r="S1042" s="28">
        <v>41990.612546296295</v>
      </c>
      <c r="T1042" s="28">
        <v>42020.434722222228</v>
      </c>
    </row>
    <row r="1043" spans="1:20" ht="45">
      <c r="A1043" s="24">
        <v>4089</v>
      </c>
      <c r="B1043" s="25" t="s">
        <v>4085</v>
      </c>
      <c r="C1043" s="25" t="s">
        <v>8192</v>
      </c>
      <c r="D1043" s="26">
        <v>5000</v>
      </c>
      <c r="E1043" s="26">
        <v>240</v>
      </c>
      <c r="F1043" s="24" t="s">
        <v>8220</v>
      </c>
      <c r="G1043" s="24" t="s">
        <v>8223</v>
      </c>
      <c r="H1043" s="24" t="s">
        <v>8245</v>
      </c>
      <c r="I1043" s="24">
        <v>1433093700</v>
      </c>
      <c r="J1043" s="24">
        <v>1430242488</v>
      </c>
      <c r="K1043" s="24" t="b">
        <v>0</v>
      </c>
      <c r="L1043" s="24">
        <v>8</v>
      </c>
      <c r="M1043" s="24" t="b">
        <v>0</v>
      </c>
      <c r="N1043" s="24" t="s">
        <v>8269</v>
      </c>
      <c r="O1043" s="24">
        <v>5</v>
      </c>
      <c r="P1043" s="24">
        <v>30</v>
      </c>
      <c r="Q1043" s="27" t="s">
        <v>8315</v>
      </c>
      <c r="R1043" s="24" t="s">
        <v>8316</v>
      </c>
      <c r="S1043" s="28">
        <v>42122.732499999998</v>
      </c>
      <c r="T1043" s="28">
        <v>42155.732638888891</v>
      </c>
    </row>
    <row r="1044" spans="1:20" ht="30">
      <c r="A1044" s="24">
        <v>4090</v>
      </c>
      <c r="B1044" s="25" t="s">
        <v>4086</v>
      </c>
      <c r="C1044" s="25" t="s">
        <v>8193</v>
      </c>
      <c r="D1044" s="26">
        <v>1000</v>
      </c>
      <c r="E1044" s="26">
        <v>32</v>
      </c>
      <c r="F1044" s="24" t="s">
        <v>8220</v>
      </c>
      <c r="G1044" s="24" t="s">
        <v>8223</v>
      </c>
      <c r="H1044" s="24" t="s">
        <v>8245</v>
      </c>
      <c r="I1044" s="24">
        <v>1438959600</v>
      </c>
      <c r="J1044" s="24">
        <v>1437754137</v>
      </c>
      <c r="K1044" s="24" t="b">
        <v>0</v>
      </c>
      <c r="L1044" s="24">
        <v>3</v>
      </c>
      <c r="M1044" s="24" t="b">
        <v>0</v>
      </c>
      <c r="N1044" s="24" t="s">
        <v>8269</v>
      </c>
      <c r="O1044" s="24">
        <v>3</v>
      </c>
      <c r="P1044" s="24">
        <v>10.67</v>
      </c>
      <c r="Q1044" s="27" t="s">
        <v>8315</v>
      </c>
      <c r="R1044" s="24" t="s">
        <v>8316</v>
      </c>
      <c r="S1044" s="28">
        <v>42209.67288194444</v>
      </c>
      <c r="T1044" s="28">
        <v>42223.625</v>
      </c>
    </row>
    <row r="1045" spans="1:20" ht="45">
      <c r="A1045" s="24">
        <v>4091</v>
      </c>
      <c r="B1045" s="25" t="s">
        <v>4087</v>
      </c>
      <c r="C1045" s="25" t="s">
        <v>8194</v>
      </c>
      <c r="D1045" s="26">
        <v>1600</v>
      </c>
      <c r="E1045" s="26">
        <v>204</v>
      </c>
      <c r="F1045" s="24" t="s">
        <v>8220</v>
      </c>
      <c r="G1045" s="24" t="s">
        <v>8223</v>
      </c>
      <c r="H1045" s="24" t="s">
        <v>8245</v>
      </c>
      <c r="I1045" s="24">
        <v>1421410151</v>
      </c>
      <c r="J1045" s="24">
        <v>1418818151</v>
      </c>
      <c r="K1045" s="24" t="b">
        <v>0</v>
      </c>
      <c r="L1045" s="24">
        <v>8</v>
      </c>
      <c r="M1045" s="24" t="b">
        <v>0</v>
      </c>
      <c r="N1045" s="24" t="s">
        <v>8269</v>
      </c>
      <c r="O1045" s="24">
        <v>13</v>
      </c>
      <c r="P1045" s="24">
        <v>25.5</v>
      </c>
      <c r="Q1045" s="27" t="s">
        <v>8315</v>
      </c>
      <c r="R1045" s="24" t="s">
        <v>8316</v>
      </c>
      <c r="S1045" s="28">
        <v>41990.506377314814</v>
      </c>
      <c r="T1045" s="28">
        <v>42020.506377314814</v>
      </c>
    </row>
    <row r="1046" spans="1:20" ht="30">
      <c r="A1046" s="24">
        <v>4092</v>
      </c>
      <c r="B1046" s="25" t="s">
        <v>4088</v>
      </c>
      <c r="C1046" s="25" t="s">
        <v>8195</v>
      </c>
      <c r="D1046" s="26">
        <v>110000</v>
      </c>
      <c r="E1046" s="26">
        <v>20</v>
      </c>
      <c r="F1046" s="24" t="s">
        <v>8220</v>
      </c>
      <c r="G1046" s="24" t="s">
        <v>8223</v>
      </c>
      <c r="H1046" s="24" t="s">
        <v>8245</v>
      </c>
      <c r="I1046" s="24">
        <v>1428205247</v>
      </c>
      <c r="J1046" s="24">
        <v>1423024847</v>
      </c>
      <c r="K1046" s="24" t="b">
        <v>0</v>
      </c>
      <c r="L1046" s="24">
        <v>1</v>
      </c>
      <c r="M1046" s="24" t="b">
        <v>0</v>
      </c>
      <c r="N1046" s="24" t="s">
        <v>8269</v>
      </c>
      <c r="O1046" s="24">
        <v>0</v>
      </c>
      <c r="P1046" s="24">
        <v>20</v>
      </c>
      <c r="Q1046" s="27" t="s">
        <v>8315</v>
      </c>
      <c r="R1046" s="24" t="s">
        <v>8316</v>
      </c>
      <c r="S1046" s="28">
        <v>42039.194988425923</v>
      </c>
      <c r="T1046" s="28">
        <v>42099.153321759266</v>
      </c>
    </row>
    <row r="1047" spans="1:20" ht="30">
      <c r="A1047" s="24">
        <v>4093</v>
      </c>
      <c r="B1047" s="25" t="s">
        <v>4089</v>
      </c>
      <c r="C1047" s="25" t="s">
        <v>8196</v>
      </c>
      <c r="D1047" s="26">
        <v>2500</v>
      </c>
      <c r="E1047" s="26">
        <v>60</v>
      </c>
      <c r="F1047" s="24" t="s">
        <v>8220</v>
      </c>
      <c r="G1047" s="24" t="s">
        <v>8224</v>
      </c>
      <c r="H1047" s="24" t="s">
        <v>8246</v>
      </c>
      <c r="I1047" s="24">
        <v>1440272093</v>
      </c>
      <c r="J1047" s="24">
        <v>1435088093</v>
      </c>
      <c r="K1047" s="24" t="b">
        <v>0</v>
      </c>
      <c r="L1047" s="24">
        <v>4</v>
      </c>
      <c r="M1047" s="24" t="b">
        <v>0</v>
      </c>
      <c r="N1047" s="24" t="s">
        <v>8269</v>
      </c>
      <c r="O1047" s="24">
        <v>2</v>
      </c>
      <c r="P1047" s="24">
        <v>15</v>
      </c>
      <c r="Q1047" s="27" t="s">
        <v>8315</v>
      </c>
      <c r="R1047" s="24" t="s">
        <v>8316</v>
      </c>
      <c r="S1047" s="28">
        <v>42178.815891203703</v>
      </c>
      <c r="T1047" s="28">
        <v>42238.815891203703</v>
      </c>
    </row>
    <row r="1048" spans="1:20" ht="30">
      <c r="A1048" s="24">
        <v>4094</v>
      </c>
      <c r="B1048" s="25" t="s">
        <v>4090</v>
      </c>
      <c r="C1048" s="25" t="s">
        <v>8197</v>
      </c>
      <c r="D1048" s="26">
        <v>2000</v>
      </c>
      <c r="E1048" s="26">
        <v>730</v>
      </c>
      <c r="F1048" s="24" t="s">
        <v>8220</v>
      </c>
      <c r="G1048" s="24" t="s">
        <v>8223</v>
      </c>
      <c r="H1048" s="24" t="s">
        <v>8245</v>
      </c>
      <c r="I1048" s="24">
        <v>1413953940</v>
      </c>
      <c r="J1048" s="24">
        <v>1410141900</v>
      </c>
      <c r="K1048" s="24" t="b">
        <v>0</v>
      </c>
      <c r="L1048" s="24">
        <v>8</v>
      </c>
      <c r="M1048" s="24" t="b">
        <v>0</v>
      </c>
      <c r="N1048" s="24" t="s">
        <v>8269</v>
      </c>
      <c r="O1048" s="24">
        <v>37</v>
      </c>
      <c r="P1048" s="24">
        <v>91.25</v>
      </c>
      <c r="Q1048" s="27" t="s">
        <v>8315</v>
      </c>
      <c r="R1048" s="24" t="s">
        <v>8316</v>
      </c>
      <c r="S1048" s="28">
        <v>41890.086805555555</v>
      </c>
      <c r="T1048" s="28">
        <v>41934.207638888889</v>
      </c>
    </row>
    <row r="1049" spans="1:20" ht="30">
      <c r="A1049" s="24">
        <v>4095</v>
      </c>
      <c r="B1049" s="25" t="s">
        <v>4091</v>
      </c>
      <c r="C1049" s="25" t="s">
        <v>8198</v>
      </c>
      <c r="D1049" s="26">
        <v>30000</v>
      </c>
      <c r="E1049" s="26">
        <v>800</v>
      </c>
      <c r="F1049" s="24" t="s">
        <v>8220</v>
      </c>
      <c r="G1049" s="24" t="s">
        <v>8237</v>
      </c>
      <c r="H1049" s="24" t="s">
        <v>8255</v>
      </c>
      <c r="I1049" s="24">
        <v>1482108350</v>
      </c>
      <c r="J1049" s="24">
        <v>1479516350</v>
      </c>
      <c r="K1049" s="24" t="b">
        <v>0</v>
      </c>
      <c r="L1049" s="24">
        <v>1</v>
      </c>
      <c r="M1049" s="24" t="b">
        <v>0</v>
      </c>
      <c r="N1049" s="24" t="s">
        <v>8269</v>
      </c>
      <c r="O1049" s="24">
        <v>3</v>
      </c>
      <c r="P1049" s="24">
        <v>800</v>
      </c>
      <c r="Q1049" s="27" t="s">
        <v>8315</v>
      </c>
      <c r="R1049" s="24" t="s">
        <v>8316</v>
      </c>
      <c r="S1049" s="28">
        <v>42693.031828703708</v>
      </c>
      <c r="T1049" s="28">
        <v>42723.031828703708</v>
      </c>
    </row>
    <row r="1050" spans="1:20" ht="30">
      <c r="A1050" s="24">
        <v>4096</v>
      </c>
      <c r="B1050" s="25" t="s">
        <v>4092</v>
      </c>
      <c r="C1050" s="25" t="s">
        <v>8199</v>
      </c>
      <c r="D1050" s="26">
        <v>3500</v>
      </c>
      <c r="E1050" s="26">
        <v>400</v>
      </c>
      <c r="F1050" s="24" t="s">
        <v>8220</v>
      </c>
      <c r="G1050" s="24" t="s">
        <v>8224</v>
      </c>
      <c r="H1050" s="24" t="s">
        <v>8246</v>
      </c>
      <c r="I1050" s="24">
        <v>1488271860</v>
      </c>
      <c r="J1050" s="24">
        <v>1484484219</v>
      </c>
      <c r="K1050" s="24" t="b">
        <v>0</v>
      </c>
      <c r="L1050" s="24">
        <v>5</v>
      </c>
      <c r="M1050" s="24" t="b">
        <v>0</v>
      </c>
      <c r="N1050" s="24" t="s">
        <v>8269</v>
      </c>
      <c r="O1050" s="24">
        <v>11</v>
      </c>
      <c r="P1050" s="24">
        <v>80</v>
      </c>
      <c r="Q1050" s="27" t="s">
        <v>8315</v>
      </c>
      <c r="R1050" s="24" t="s">
        <v>8316</v>
      </c>
      <c r="S1050" s="28">
        <v>42750.530312499999</v>
      </c>
      <c r="T1050" s="28">
        <v>42794.368749999994</v>
      </c>
    </row>
    <row r="1051" spans="1:20" ht="45">
      <c r="A1051" s="24">
        <v>4097</v>
      </c>
      <c r="B1051" s="25" t="s">
        <v>4093</v>
      </c>
      <c r="C1051" s="25" t="s">
        <v>8200</v>
      </c>
      <c r="D1051" s="26">
        <v>10000</v>
      </c>
      <c r="E1051" s="26">
        <v>0</v>
      </c>
      <c r="F1051" s="24" t="s">
        <v>8220</v>
      </c>
      <c r="G1051" s="24" t="s">
        <v>8224</v>
      </c>
      <c r="H1051" s="24" t="s">
        <v>8246</v>
      </c>
      <c r="I1051" s="24">
        <v>1454284500</v>
      </c>
      <c r="J1051" s="24">
        <v>1449431237</v>
      </c>
      <c r="K1051" s="24" t="b">
        <v>0</v>
      </c>
      <c r="L1051" s="24">
        <v>0</v>
      </c>
      <c r="M1051" s="24" t="b">
        <v>0</v>
      </c>
      <c r="N1051" s="24" t="s">
        <v>8269</v>
      </c>
      <c r="O1051" s="24">
        <v>0</v>
      </c>
      <c r="P1051" s="24">
        <v>0</v>
      </c>
      <c r="Q1051" s="27" t="s">
        <v>8315</v>
      </c>
      <c r="R1051" s="24" t="s">
        <v>8316</v>
      </c>
      <c r="S1051" s="28">
        <v>42344.824502314819</v>
      </c>
      <c r="T1051" s="28">
        <v>42400.996527777781</v>
      </c>
    </row>
    <row r="1052" spans="1:20" ht="30">
      <c r="A1052" s="24">
        <v>4098</v>
      </c>
      <c r="B1052" s="25" t="s">
        <v>4094</v>
      </c>
      <c r="C1052" s="25" t="s">
        <v>8201</v>
      </c>
      <c r="D1052" s="26">
        <v>75000</v>
      </c>
      <c r="E1052" s="26">
        <v>0</v>
      </c>
      <c r="F1052" s="24" t="s">
        <v>8220</v>
      </c>
      <c r="G1052" s="24" t="s">
        <v>8223</v>
      </c>
      <c r="H1052" s="24" t="s">
        <v>8245</v>
      </c>
      <c r="I1052" s="24">
        <v>1465060797</v>
      </c>
      <c r="J1052" s="24">
        <v>1462468797</v>
      </c>
      <c r="K1052" s="24" t="b">
        <v>0</v>
      </c>
      <c r="L1052" s="24">
        <v>0</v>
      </c>
      <c r="M1052" s="24" t="b">
        <v>0</v>
      </c>
      <c r="N1052" s="24" t="s">
        <v>8269</v>
      </c>
      <c r="O1052" s="24">
        <v>0</v>
      </c>
      <c r="P1052" s="24">
        <v>0</v>
      </c>
      <c r="Q1052" s="27" t="s">
        <v>8315</v>
      </c>
      <c r="R1052" s="24" t="s">
        <v>8316</v>
      </c>
      <c r="S1052" s="28">
        <v>42495.722187499996</v>
      </c>
      <c r="T1052" s="28">
        <v>42525.722187499996</v>
      </c>
    </row>
    <row r="1053" spans="1:20" ht="45">
      <c r="A1053" s="24">
        <v>4099</v>
      </c>
      <c r="B1053" s="25" t="s">
        <v>4095</v>
      </c>
      <c r="C1053" s="25" t="s">
        <v>8202</v>
      </c>
      <c r="D1053" s="26">
        <v>4500</v>
      </c>
      <c r="E1053" s="26">
        <v>50</v>
      </c>
      <c r="F1053" s="24" t="s">
        <v>8220</v>
      </c>
      <c r="G1053" s="24" t="s">
        <v>8223</v>
      </c>
      <c r="H1053" s="24" t="s">
        <v>8245</v>
      </c>
      <c r="I1053" s="24">
        <v>1472847873</v>
      </c>
      <c r="J1053" s="24">
        <v>1468959873</v>
      </c>
      <c r="K1053" s="24" t="b">
        <v>0</v>
      </c>
      <c r="L1053" s="24">
        <v>1</v>
      </c>
      <c r="M1053" s="24" t="b">
        <v>0</v>
      </c>
      <c r="N1053" s="24" t="s">
        <v>8269</v>
      </c>
      <c r="O1053" s="24">
        <v>1</v>
      </c>
      <c r="P1053" s="24">
        <v>50</v>
      </c>
      <c r="Q1053" s="27" t="s">
        <v>8315</v>
      </c>
      <c r="R1053" s="24" t="s">
        <v>8316</v>
      </c>
      <c r="S1053" s="28">
        <v>42570.850381944445</v>
      </c>
      <c r="T1053" s="28">
        <v>42615.850381944445</v>
      </c>
    </row>
    <row r="1054" spans="1:20" ht="30">
      <c r="A1054" s="24">
        <v>4100</v>
      </c>
      <c r="B1054" s="25" t="s">
        <v>4096</v>
      </c>
      <c r="C1054" s="25" t="s">
        <v>8203</v>
      </c>
      <c r="D1054" s="26">
        <v>270</v>
      </c>
      <c r="E1054" s="26">
        <v>0</v>
      </c>
      <c r="F1054" s="24" t="s">
        <v>8220</v>
      </c>
      <c r="G1054" s="24" t="s">
        <v>8223</v>
      </c>
      <c r="H1054" s="24" t="s">
        <v>8245</v>
      </c>
      <c r="I1054" s="24">
        <v>1414205990</v>
      </c>
      <c r="J1054" s="24">
        <v>1413341990</v>
      </c>
      <c r="K1054" s="24" t="b">
        <v>0</v>
      </c>
      <c r="L1054" s="24">
        <v>0</v>
      </c>
      <c r="M1054" s="24" t="b">
        <v>0</v>
      </c>
      <c r="N1054" s="24" t="s">
        <v>8269</v>
      </c>
      <c r="O1054" s="24">
        <v>0</v>
      </c>
      <c r="P1054" s="24">
        <v>0</v>
      </c>
      <c r="Q1054" s="27" t="s">
        <v>8315</v>
      </c>
      <c r="R1054" s="24" t="s">
        <v>8316</v>
      </c>
      <c r="S1054" s="28">
        <v>41927.124884259261</v>
      </c>
      <c r="T1054" s="28">
        <v>41937.124884259261</v>
      </c>
    </row>
    <row r="1055" spans="1:20" ht="45">
      <c r="A1055" s="24">
        <v>4101</v>
      </c>
      <c r="B1055" s="25" t="s">
        <v>4097</v>
      </c>
      <c r="C1055" s="25" t="s">
        <v>8204</v>
      </c>
      <c r="D1055" s="26">
        <v>600</v>
      </c>
      <c r="E1055" s="26">
        <v>0</v>
      </c>
      <c r="F1055" s="24" t="s">
        <v>8220</v>
      </c>
      <c r="G1055" s="24" t="s">
        <v>8223</v>
      </c>
      <c r="H1055" s="24" t="s">
        <v>8245</v>
      </c>
      <c r="I1055" s="24">
        <v>1485380482</v>
      </c>
      <c r="J1055" s="24">
        <v>1482788482</v>
      </c>
      <c r="K1055" s="24" t="b">
        <v>0</v>
      </c>
      <c r="L1055" s="24">
        <v>0</v>
      </c>
      <c r="M1055" s="24" t="b">
        <v>0</v>
      </c>
      <c r="N1055" s="24" t="s">
        <v>8269</v>
      </c>
      <c r="O1055" s="24">
        <v>0</v>
      </c>
      <c r="P1055" s="24">
        <v>0</v>
      </c>
      <c r="Q1055" s="27" t="s">
        <v>8315</v>
      </c>
      <c r="R1055" s="24" t="s">
        <v>8316</v>
      </c>
      <c r="S1055" s="28">
        <v>42730.903726851851</v>
      </c>
      <c r="T1055" s="28">
        <v>42760.903726851851</v>
      </c>
    </row>
    <row r="1056" spans="1:20" ht="30">
      <c r="A1056" s="24">
        <v>4102</v>
      </c>
      <c r="B1056" s="25" t="s">
        <v>4098</v>
      </c>
      <c r="C1056" s="25" t="s">
        <v>8205</v>
      </c>
      <c r="D1056" s="26">
        <v>500</v>
      </c>
      <c r="E1056" s="26">
        <v>137</v>
      </c>
      <c r="F1056" s="24" t="s">
        <v>8220</v>
      </c>
      <c r="G1056" s="24" t="s">
        <v>8223</v>
      </c>
      <c r="H1056" s="24" t="s">
        <v>8245</v>
      </c>
      <c r="I1056" s="24">
        <v>1463343673</v>
      </c>
      <c r="J1056" s="24">
        <v>1460751673</v>
      </c>
      <c r="K1056" s="24" t="b">
        <v>0</v>
      </c>
      <c r="L1056" s="24">
        <v>6</v>
      </c>
      <c r="M1056" s="24" t="b">
        <v>0</v>
      </c>
      <c r="N1056" s="24" t="s">
        <v>8269</v>
      </c>
      <c r="O1056" s="24">
        <v>27</v>
      </c>
      <c r="P1056" s="24">
        <v>22.83</v>
      </c>
      <c r="Q1056" s="27" t="s">
        <v>8315</v>
      </c>
      <c r="R1056" s="24" t="s">
        <v>8316</v>
      </c>
      <c r="S1056" s="28">
        <v>42475.848067129627</v>
      </c>
      <c r="T1056" s="28">
        <v>42505.848067129627</v>
      </c>
    </row>
    <row r="1057" spans="1:20" ht="30">
      <c r="A1057" s="24">
        <v>4103</v>
      </c>
      <c r="B1057" s="25" t="s">
        <v>4099</v>
      </c>
      <c r="C1057" s="25" t="s">
        <v>8206</v>
      </c>
      <c r="D1057" s="26">
        <v>1000</v>
      </c>
      <c r="E1057" s="26">
        <v>100</v>
      </c>
      <c r="F1057" s="24" t="s">
        <v>8220</v>
      </c>
      <c r="G1057" s="24" t="s">
        <v>8223</v>
      </c>
      <c r="H1057" s="24" t="s">
        <v>8245</v>
      </c>
      <c r="I1057" s="24">
        <v>1440613920</v>
      </c>
      <c r="J1057" s="24">
        <v>1435953566</v>
      </c>
      <c r="K1057" s="24" t="b">
        <v>0</v>
      </c>
      <c r="L1057" s="24">
        <v>6</v>
      </c>
      <c r="M1057" s="24" t="b">
        <v>0</v>
      </c>
      <c r="N1057" s="24" t="s">
        <v>8269</v>
      </c>
      <c r="O1057" s="24">
        <v>10</v>
      </c>
      <c r="P1057" s="24">
        <v>16.670000000000002</v>
      </c>
      <c r="Q1057" s="27" t="s">
        <v>8315</v>
      </c>
      <c r="R1057" s="24" t="s">
        <v>8316</v>
      </c>
      <c r="S1057" s="28">
        <v>42188.83293981482</v>
      </c>
      <c r="T1057" s="28">
        <v>42242.772222222222</v>
      </c>
    </row>
    <row r="1058" spans="1:20" ht="30">
      <c r="A1058" s="24">
        <v>4104</v>
      </c>
      <c r="B1058" s="25" t="s">
        <v>4100</v>
      </c>
      <c r="C1058" s="25" t="s">
        <v>8207</v>
      </c>
      <c r="D1058" s="26">
        <v>3000</v>
      </c>
      <c r="E1058" s="26">
        <v>641</v>
      </c>
      <c r="F1058" s="24" t="s">
        <v>8220</v>
      </c>
      <c r="G1058" s="24" t="s">
        <v>8225</v>
      </c>
      <c r="H1058" s="24" t="s">
        <v>8247</v>
      </c>
      <c r="I1058" s="24">
        <v>1477550434</v>
      </c>
      <c r="J1058" s="24">
        <v>1474958434</v>
      </c>
      <c r="K1058" s="24" t="b">
        <v>0</v>
      </c>
      <c r="L1058" s="24">
        <v>14</v>
      </c>
      <c r="M1058" s="24" t="b">
        <v>0</v>
      </c>
      <c r="N1058" s="24" t="s">
        <v>8269</v>
      </c>
      <c r="O1058" s="24">
        <v>21</v>
      </c>
      <c r="P1058" s="24">
        <v>45.79</v>
      </c>
      <c r="Q1058" s="27" t="s">
        <v>8315</v>
      </c>
      <c r="R1058" s="24" t="s">
        <v>8316</v>
      </c>
      <c r="S1058" s="28">
        <v>42640.278171296297</v>
      </c>
      <c r="T1058" s="28">
        <v>42670.278171296297</v>
      </c>
    </row>
    <row r="1059" spans="1:20" ht="45">
      <c r="A1059" s="24">
        <v>4105</v>
      </c>
      <c r="B1059" s="25" t="s">
        <v>4101</v>
      </c>
      <c r="C1059" s="25" t="s">
        <v>8208</v>
      </c>
      <c r="D1059" s="26">
        <v>33000</v>
      </c>
      <c r="E1059" s="26">
        <v>2300</v>
      </c>
      <c r="F1059" s="24" t="s">
        <v>8220</v>
      </c>
      <c r="G1059" s="24" t="s">
        <v>8237</v>
      </c>
      <c r="H1059" s="24" t="s">
        <v>8255</v>
      </c>
      <c r="I1059" s="24">
        <v>1482711309</v>
      </c>
      <c r="J1059" s="24">
        <v>1479860109</v>
      </c>
      <c r="K1059" s="24" t="b">
        <v>0</v>
      </c>
      <c r="L1059" s="24">
        <v>6</v>
      </c>
      <c r="M1059" s="24" t="b">
        <v>0</v>
      </c>
      <c r="N1059" s="24" t="s">
        <v>8269</v>
      </c>
      <c r="O1059" s="24">
        <v>7</v>
      </c>
      <c r="P1059" s="24">
        <v>383.33</v>
      </c>
      <c r="Q1059" s="27" t="s">
        <v>8315</v>
      </c>
      <c r="R1059" s="24" t="s">
        <v>8316</v>
      </c>
      <c r="S1059" s="28">
        <v>42697.010520833333</v>
      </c>
      <c r="T1059" s="28">
        <v>42730.010520833333</v>
      </c>
    </row>
    <row r="1060" spans="1:20" ht="30">
      <c r="A1060" s="24">
        <v>4106</v>
      </c>
      <c r="B1060" s="25" t="s">
        <v>4102</v>
      </c>
      <c r="C1060" s="25" t="s">
        <v>8209</v>
      </c>
      <c r="D1060" s="26">
        <v>5000</v>
      </c>
      <c r="E1060" s="26">
        <v>3530</v>
      </c>
      <c r="F1060" s="24" t="s">
        <v>8220</v>
      </c>
      <c r="G1060" s="24" t="s">
        <v>8223</v>
      </c>
      <c r="H1060" s="24" t="s">
        <v>8245</v>
      </c>
      <c r="I1060" s="24">
        <v>1427936400</v>
      </c>
      <c r="J1060" s="24">
        <v>1424221866</v>
      </c>
      <c r="K1060" s="24" t="b">
        <v>0</v>
      </c>
      <c r="L1060" s="24">
        <v>33</v>
      </c>
      <c r="M1060" s="24" t="b">
        <v>0</v>
      </c>
      <c r="N1060" s="24" t="s">
        <v>8269</v>
      </c>
      <c r="O1060" s="24">
        <v>71</v>
      </c>
      <c r="P1060" s="24">
        <v>106.97</v>
      </c>
      <c r="Q1060" s="27" t="s">
        <v>8315</v>
      </c>
      <c r="R1060" s="24" t="s">
        <v>8316</v>
      </c>
      <c r="S1060" s="28">
        <v>42053.049375000002</v>
      </c>
      <c r="T1060" s="28">
        <v>42096.041666666672</v>
      </c>
    </row>
    <row r="1061" spans="1:20" ht="45">
      <c r="A1061" s="24">
        <v>4107</v>
      </c>
      <c r="B1061" s="25" t="s">
        <v>4103</v>
      </c>
      <c r="C1061" s="25" t="s">
        <v>8210</v>
      </c>
      <c r="D1061" s="26">
        <v>2000</v>
      </c>
      <c r="E1061" s="26">
        <v>41</v>
      </c>
      <c r="F1061" s="24" t="s">
        <v>8220</v>
      </c>
      <c r="G1061" s="24" t="s">
        <v>8223</v>
      </c>
      <c r="H1061" s="24" t="s">
        <v>8245</v>
      </c>
      <c r="I1061" s="24">
        <v>1411596001</v>
      </c>
      <c r="J1061" s="24">
        <v>1409608801</v>
      </c>
      <c r="K1061" s="24" t="b">
        <v>0</v>
      </c>
      <c r="L1061" s="24">
        <v>4</v>
      </c>
      <c r="M1061" s="24" t="b">
        <v>0</v>
      </c>
      <c r="N1061" s="24" t="s">
        <v>8269</v>
      </c>
      <c r="O1061" s="24">
        <v>2</v>
      </c>
      <c r="P1061" s="24">
        <v>10.25</v>
      </c>
      <c r="Q1061" s="27" t="s">
        <v>8315</v>
      </c>
      <c r="R1061" s="24" t="s">
        <v>8316</v>
      </c>
      <c r="S1061" s="28">
        <v>41883.916678240741</v>
      </c>
      <c r="T1061" s="28">
        <v>41906.916678240741</v>
      </c>
    </row>
    <row r="1062" spans="1:20" ht="30">
      <c r="A1062" s="24">
        <v>4108</v>
      </c>
      <c r="B1062" s="25" t="s">
        <v>4104</v>
      </c>
      <c r="C1062" s="25" t="s">
        <v>8211</v>
      </c>
      <c r="D1062" s="26">
        <v>3000</v>
      </c>
      <c r="E1062" s="26">
        <v>59</v>
      </c>
      <c r="F1062" s="24" t="s">
        <v>8220</v>
      </c>
      <c r="G1062" s="24" t="s">
        <v>8223</v>
      </c>
      <c r="H1062" s="24" t="s">
        <v>8245</v>
      </c>
      <c r="I1062" s="24">
        <v>1488517200</v>
      </c>
      <c r="J1062" s="24">
        <v>1485909937</v>
      </c>
      <c r="K1062" s="24" t="b">
        <v>0</v>
      </c>
      <c r="L1062" s="24">
        <v>1</v>
      </c>
      <c r="M1062" s="24" t="b">
        <v>0</v>
      </c>
      <c r="N1062" s="24" t="s">
        <v>8269</v>
      </c>
      <c r="O1062" s="24">
        <v>2</v>
      </c>
      <c r="P1062" s="24">
        <v>59</v>
      </c>
      <c r="Q1062" s="27" t="s">
        <v>8315</v>
      </c>
      <c r="R1062" s="24" t="s">
        <v>8316</v>
      </c>
      <c r="S1062" s="28">
        <v>42767.031678240746</v>
      </c>
      <c r="T1062" s="28">
        <v>42797.208333333328</v>
      </c>
    </row>
    <row r="1063" spans="1:20" ht="30">
      <c r="A1063" s="24">
        <v>4109</v>
      </c>
      <c r="B1063" s="25" t="s">
        <v>4105</v>
      </c>
      <c r="C1063" s="25" t="s">
        <v>8212</v>
      </c>
      <c r="D1063" s="26">
        <v>500</v>
      </c>
      <c r="E1063" s="26">
        <v>0</v>
      </c>
      <c r="F1063" s="24" t="s">
        <v>8220</v>
      </c>
      <c r="G1063" s="24" t="s">
        <v>8224</v>
      </c>
      <c r="H1063" s="24" t="s">
        <v>8246</v>
      </c>
      <c r="I1063" s="24">
        <v>1448805404</v>
      </c>
      <c r="J1063" s="24">
        <v>1446209804</v>
      </c>
      <c r="K1063" s="24" t="b">
        <v>0</v>
      </c>
      <c r="L1063" s="24">
        <v>0</v>
      </c>
      <c r="M1063" s="24" t="b">
        <v>0</v>
      </c>
      <c r="N1063" s="24" t="s">
        <v>8269</v>
      </c>
      <c r="O1063" s="24">
        <v>0</v>
      </c>
      <c r="P1063" s="24">
        <v>0</v>
      </c>
      <c r="Q1063" s="27" t="s">
        <v>8315</v>
      </c>
      <c r="R1063" s="24" t="s">
        <v>8316</v>
      </c>
      <c r="S1063" s="28">
        <v>42307.539398148147</v>
      </c>
      <c r="T1063" s="28">
        <v>42337.581064814818</v>
      </c>
    </row>
    <row r="1064" spans="1:20" ht="30">
      <c r="A1064" s="24">
        <v>4110</v>
      </c>
      <c r="B1064" s="25" t="s">
        <v>4106</v>
      </c>
      <c r="C1064" s="25" t="s">
        <v>8213</v>
      </c>
      <c r="D1064" s="26">
        <v>300</v>
      </c>
      <c r="E1064" s="26">
        <v>86</v>
      </c>
      <c r="F1064" s="24" t="s">
        <v>8220</v>
      </c>
      <c r="G1064" s="24" t="s">
        <v>8224</v>
      </c>
      <c r="H1064" s="24" t="s">
        <v>8246</v>
      </c>
      <c r="I1064" s="24">
        <v>1469113351</v>
      </c>
      <c r="J1064" s="24">
        <v>1463929351</v>
      </c>
      <c r="K1064" s="24" t="b">
        <v>0</v>
      </c>
      <c r="L1064" s="24">
        <v>6</v>
      </c>
      <c r="M1064" s="24" t="b">
        <v>0</v>
      </c>
      <c r="N1064" s="24" t="s">
        <v>8269</v>
      </c>
      <c r="O1064" s="24">
        <v>29</v>
      </c>
      <c r="P1064" s="24">
        <v>14.33</v>
      </c>
      <c r="Q1064" s="27" t="s">
        <v>8315</v>
      </c>
      <c r="R1064" s="24" t="s">
        <v>8316</v>
      </c>
      <c r="S1064" s="28">
        <v>42512.626747685179</v>
      </c>
      <c r="T1064" s="28">
        <v>42572.626747685179</v>
      </c>
    </row>
    <row r="1065" spans="1:20" ht="30">
      <c r="A1065" s="24">
        <v>4111</v>
      </c>
      <c r="B1065" s="25" t="s">
        <v>4107</v>
      </c>
      <c r="C1065" s="25" t="s">
        <v>8214</v>
      </c>
      <c r="D1065" s="26">
        <v>3000</v>
      </c>
      <c r="E1065" s="26">
        <v>94</v>
      </c>
      <c r="F1065" s="24" t="s">
        <v>8220</v>
      </c>
      <c r="G1065" s="24" t="s">
        <v>8223</v>
      </c>
      <c r="H1065" s="24" t="s">
        <v>8245</v>
      </c>
      <c r="I1065" s="24">
        <v>1424747740</v>
      </c>
      <c r="J1065" s="24">
        <v>1422155740</v>
      </c>
      <c r="K1065" s="24" t="b">
        <v>0</v>
      </c>
      <c r="L1065" s="24">
        <v>6</v>
      </c>
      <c r="M1065" s="24" t="b">
        <v>0</v>
      </c>
      <c r="N1065" s="24" t="s">
        <v>8269</v>
      </c>
      <c r="O1065" s="24">
        <v>3</v>
      </c>
      <c r="P1065" s="24">
        <v>15.67</v>
      </c>
      <c r="Q1065" s="27" t="s">
        <v>8315</v>
      </c>
      <c r="R1065" s="24" t="s">
        <v>8316</v>
      </c>
      <c r="S1065" s="28">
        <v>42029.135879629626</v>
      </c>
      <c r="T1065" s="28">
        <v>42059.135879629626</v>
      </c>
    </row>
    <row r="1066" spans="1:20" ht="30">
      <c r="A1066" s="24">
        <v>4112</v>
      </c>
      <c r="B1066" s="25" t="s">
        <v>4108</v>
      </c>
      <c r="C1066" s="25" t="s">
        <v>6961</v>
      </c>
      <c r="D1066" s="26">
        <v>2500</v>
      </c>
      <c r="E1066" s="26">
        <v>1</v>
      </c>
      <c r="F1066" s="24" t="s">
        <v>8220</v>
      </c>
      <c r="G1066" s="24" t="s">
        <v>8240</v>
      </c>
      <c r="H1066" s="24" t="s">
        <v>8248</v>
      </c>
      <c r="I1066" s="24">
        <v>1456617600</v>
      </c>
      <c r="J1066" s="24">
        <v>1454280186</v>
      </c>
      <c r="K1066" s="24" t="b">
        <v>0</v>
      </c>
      <c r="L1066" s="24">
        <v>1</v>
      </c>
      <c r="M1066" s="24" t="b">
        <v>0</v>
      </c>
      <c r="N1066" s="24" t="s">
        <v>8269</v>
      </c>
      <c r="O1066" s="24">
        <v>0</v>
      </c>
      <c r="P1066" s="24">
        <v>1</v>
      </c>
      <c r="Q1066" s="27" t="s">
        <v>8315</v>
      </c>
      <c r="R1066" s="24" t="s">
        <v>8316</v>
      </c>
      <c r="S1066" s="28">
        <v>42400.946597222224</v>
      </c>
      <c r="T1066" s="28">
        <v>42428</v>
      </c>
    </row>
    <row r="1067" spans="1:20" ht="45">
      <c r="A1067" s="24">
        <v>4113</v>
      </c>
      <c r="B1067" s="25" t="s">
        <v>4109</v>
      </c>
      <c r="C1067" s="25" t="s">
        <v>8215</v>
      </c>
      <c r="D1067" s="26">
        <v>1500</v>
      </c>
      <c r="E1067" s="26">
        <v>3</v>
      </c>
      <c r="F1067" s="24" t="s">
        <v>8220</v>
      </c>
      <c r="G1067" s="24" t="s">
        <v>8223</v>
      </c>
      <c r="H1067" s="24" t="s">
        <v>8245</v>
      </c>
      <c r="I1067" s="24">
        <v>1452234840</v>
      </c>
      <c r="J1067" s="24">
        <v>1450619123</v>
      </c>
      <c r="K1067" s="24" t="b">
        <v>0</v>
      </c>
      <c r="L1067" s="24">
        <v>3</v>
      </c>
      <c r="M1067" s="24" t="b">
        <v>0</v>
      </c>
      <c r="N1067" s="24" t="s">
        <v>8269</v>
      </c>
      <c r="O1067" s="24">
        <v>0</v>
      </c>
      <c r="P1067" s="24">
        <v>1</v>
      </c>
      <c r="Q1067" s="27" t="s">
        <v>8315</v>
      </c>
      <c r="R1067" s="24" t="s">
        <v>8316</v>
      </c>
      <c r="S1067" s="28">
        <v>42358.573182870372</v>
      </c>
      <c r="T1067" s="28">
        <v>42377.273611111115</v>
      </c>
    </row>
  </sheetData>
  <conditionalFormatting sqref="F1:F1067">
    <cfRule type="cellIs" dxfId="34" priority="4" operator="equal">
      <formula>"canceled"</formula>
    </cfRule>
    <cfRule type="cellIs" dxfId="33" priority="5" operator="equal">
      <formula>"failed"</formula>
    </cfRule>
    <cfRule type="cellIs" dxfId="32" priority="6" operator="equal">
      <formula>"successful"</formula>
    </cfRule>
    <cfRule type="cellIs" dxfId="31" priority="7" operator="equal">
      <formula>"live"</formula>
    </cfRule>
    <cfRule type="cellIs" dxfId="30" priority="8" operator="equal">
      <formula>"live"</formula>
    </cfRule>
  </conditionalFormatting>
  <conditionalFormatting sqref="O2:O1067 O1: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4A92-636C-4B0C-9C5E-72AC04B8AEFB}">
  <dimension ref="A1:T413"/>
  <sheetViews>
    <sheetView workbookViewId="0">
      <selection activeCell="B4" sqref="B4"/>
    </sheetView>
  </sheetViews>
  <sheetFormatPr defaultRowHeight="15"/>
  <cols>
    <col min="2" max="2" width="40.85546875" customWidth="1"/>
    <col min="3" max="3" width="58.42578125" customWidth="1"/>
    <col min="19" max="19" width="22.85546875" bestFit="1" customWidth="1"/>
    <col min="20" max="20" width="21.85546875" bestFit="1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5">
      <c r="A2" s="6">
        <v>521</v>
      </c>
      <c r="B2" s="3" t="s">
        <v>522</v>
      </c>
      <c r="C2" s="3" t="s">
        <v>4631</v>
      </c>
      <c r="D2" s="8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0">
      <c r="A3" s="6">
        <v>522</v>
      </c>
      <c r="B3" s="3" t="s">
        <v>523</v>
      </c>
      <c r="C3" s="3" t="s">
        <v>4632</v>
      </c>
      <c r="D3" s="8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5">
      <c r="A4" s="6">
        <v>523</v>
      </c>
      <c r="B4" s="3" t="s">
        <v>524</v>
      </c>
      <c r="C4" s="3" t="s">
        <v>4633</v>
      </c>
      <c r="D4" s="8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5">
      <c r="A5" s="6">
        <v>525</v>
      </c>
      <c r="B5" s="3" t="s">
        <v>526</v>
      </c>
      <c r="C5" s="3" t="s">
        <v>4635</v>
      </c>
      <c r="D5" s="8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5">
      <c r="A6" s="6">
        <v>527</v>
      </c>
      <c r="B6" s="3" t="s">
        <v>528</v>
      </c>
      <c r="C6" s="3" t="s">
        <v>4637</v>
      </c>
      <c r="D6" s="8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>
      <c r="A7" s="6">
        <v>528</v>
      </c>
      <c r="B7" s="3" t="s">
        <v>529</v>
      </c>
      <c r="C7" s="3" t="s">
        <v>4638</v>
      </c>
      <c r="D7" s="8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5">
      <c r="A8" s="6">
        <v>530</v>
      </c>
      <c r="B8" s="3" t="s">
        <v>531</v>
      </c>
      <c r="C8" s="3" t="s">
        <v>4640</v>
      </c>
      <c r="D8" s="8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5">
      <c r="A9" s="6">
        <v>531</v>
      </c>
      <c r="B9" s="3" t="s">
        <v>532</v>
      </c>
      <c r="C9" s="3" t="s">
        <v>4641</v>
      </c>
      <c r="D9" s="8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5">
      <c r="A10" s="6">
        <v>532</v>
      </c>
      <c r="B10" s="3" t="s">
        <v>533</v>
      </c>
      <c r="C10" s="3" t="s">
        <v>4642</v>
      </c>
      <c r="D10" s="8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5">
      <c r="A11" s="6">
        <v>537</v>
      </c>
      <c r="B11" s="3" t="s">
        <v>538</v>
      </c>
      <c r="C11" s="3" t="s">
        <v>4647</v>
      </c>
      <c r="D11" s="8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5">
      <c r="A12" s="6">
        <v>538</v>
      </c>
      <c r="B12" s="3" t="s">
        <v>539</v>
      </c>
      <c r="C12" s="3" t="s">
        <v>4648</v>
      </c>
      <c r="D12" s="8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5">
      <c r="A13" s="6">
        <v>1284</v>
      </c>
      <c r="B13" s="3" t="s">
        <v>1285</v>
      </c>
      <c r="C13" s="3" t="s">
        <v>5394</v>
      </c>
      <c r="D13" s="8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5">
      <c r="A14" s="6">
        <v>1288</v>
      </c>
      <c r="B14" s="3" t="s">
        <v>1289</v>
      </c>
      <c r="C14" s="3" t="s">
        <v>5398</v>
      </c>
      <c r="D14" s="8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>
      <c r="A15" s="6">
        <v>1289</v>
      </c>
      <c r="B15" s="3" t="s">
        <v>1290</v>
      </c>
      <c r="C15" s="3" t="s">
        <v>5399</v>
      </c>
      <c r="D15" s="8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>
      <c r="A16" s="6">
        <v>1290</v>
      </c>
      <c r="B16" s="3" t="s">
        <v>1291</v>
      </c>
      <c r="C16" s="3" t="s">
        <v>5400</v>
      </c>
      <c r="D16" s="8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5">
      <c r="A17" s="6">
        <v>1291</v>
      </c>
      <c r="B17" s="3" t="s">
        <v>1292</v>
      </c>
      <c r="C17" s="3" t="s">
        <v>5401</v>
      </c>
      <c r="D17" s="8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5">
      <c r="A18" s="6">
        <v>1293</v>
      </c>
      <c r="B18" s="3" t="s">
        <v>1294</v>
      </c>
      <c r="C18" s="3" t="s">
        <v>5403</v>
      </c>
      <c r="D18" s="8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5">
      <c r="A19" s="6">
        <v>1297</v>
      </c>
      <c r="B19" s="3" t="s">
        <v>1298</v>
      </c>
      <c r="C19" s="3" t="s">
        <v>5407</v>
      </c>
      <c r="D19" s="8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0">
      <c r="A20" s="6">
        <v>1299</v>
      </c>
      <c r="B20" s="3" t="s">
        <v>1300</v>
      </c>
      <c r="C20" s="3" t="s">
        <v>5409</v>
      </c>
      <c r="D20" s="8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5">
      <c r="A21" s="6">
        <v>1300</v>
      </c>
      <c r="B21" s="3" t="s">
        <v>1301</v>
      </c>
      <c r="C21" s="3" t="s">
        <v>5410</v>
      </c>
      <c r="D21" s="8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5">
      <c r="A22" s="6">
        <v>1301</v>
      </c>
      <c r="B22" s="3" t="s">
        <v>1302</v>
      </c>
      <c r="C22" s="3" t="s">
        <v>5411</v>
      </c>
      <c r="D22" s="8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0">
      <c r="A23" s="6">
        <v>1302</v>
      </c>
      <c r="B23" s="3" t="s">
        <v>1303</v>
      </c>
      <c r="C23" s="3" t="s">
        <v>5412</v>
      </c>
      <c r="D23" s="8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>
      <c r="A24" s="6">
        <v>2781</v>
      </c>
      <c r="B24" s="3" t="s">
        <v>2781</v>
      </c>
      <c r="C24" s="3" t="s">
        <v>6891</v>
      </c>
      <c r="D24" s="8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>
      <c r="A25" s="6">
        <v>2782</v>
      </c>
      <c r="B25" s="3" t="s">
        <v>2782</v>
      </c>
      <c r="C25" s="3" t="s">
        <v>6892</v>
      </c>
      <c r="D25" s="8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0">
      <c r="A26" s="6">
        <v>2784</v>
      </c>
      <c r="B26" s="3" t="s">
        <v>2784</v>
      </c>
      <c r="C26" s="3" t="s">
        <v>6894</v>
      </c>
      <c r="D26" s="8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0">
      <c r="A27" s="6">
        <v>2785</v>
      </c>
      <c r="B27" s="3" t="s">
        <v>2785</v>
      </c>
      <c r="C27" s="3" t="s">
        <v>6895</v>
      </c>
      <c r="D27" s="8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5">
      <c r="A28" s="6">
        <v>2787</v>
      </c>
      <c r="B28" s="3" t="s">
        <v>2787</v>
      </c>
      <c r="C28" s="3" t="s">
        <v>6897</v>
      </c>
      <c r="D28" s="8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>
      <c r="A29" s="6">
        <v>2788</v>
      </c>
      <c r="B29" s="3" t="s">
        <v>2788</v>
      </c>
      <c r="C29" s="3" t="s">
        <v>6898</v>
      </c>
      <c r="D29" s="8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>
      <c r="A30" s="6">
        <v>2789</v>
      </c>
      <c r="B30" s="3" t="s">
        <v>2789</v>
      </c>
      <c r="C30" s="3" t="s">
        <v>6899</v>
      </c>
      <c r="D30" s="8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5">
      <c r="A31" s="6">
        <v>2790</v>
      </c>
      <c r="B31" s="3" t="s">
        <v>2790</v>
      </c>
      <c r="C31" s="3" t="s">
        <v>6900</v>
      </c>
      <c r="D31" s="8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5">
      <c r="A32" s="6">
        <v>2791</v>
      </c>
      <c r="B32" s="3" t="s">
        <v>2791</v>
      </c>
      <c r="C32" s="3" t="s">
        <v>6901</v>
      </c>
      <c r="D32" s="8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>
      <c r="A33" s="6">
        <v>2792</v>
      </c>
      <c r="B33" s="3" t="s">
        <v>2792</v>
      </c>
      <c r="C33" s="3" t="s">
        <v>6902</v>
      </c>
      <c r="D33" s="8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0">
      <c r="A34" s="6">
        <v>2795</v>
      </c>
      <c r="B34" s="3" t="s">
        <v>2795</v>
      </c>
      <c r="C34" s="3" t="s">
        <v>6905</v>
      </c>
      <c r="D34" s="8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5">
      <c r="A35" s="6">
        <v>2803</v>
      </c>
      <c r="B35" s="3" t="s">
        <v>2803</v>
      </c>
      <c r="C35" s="3" t="s">
        <v>6913</v>
      </c>
      <c r="D35" s="8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>
      <c r="A36" s="6">
        <v>2807</v>
      </c>
      <c r="B36" s="3" t="s">
        <v>2807</v>
      </c>
      <c r="C36" s="3" t="s">
        <v>6917</v>
      </c>
      <c r="D36" s="8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5">
      <c r="A37" s="6">
        <v>2808</v>
      </c>
      <c r="B37" s="3" t="s">
        <v>2808</v>
      </c>
      <c r="C37" s="3" t="s">
        <v>6918</v>
      </c>
      <c r="D37" s="8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5">
      <c r="A38" s="6">
        <v>2809</v>
      </c>
      <c r="B38" s="3" t="s">
        <v>2809</v>
      </c>
      <c r="C38" s="3" t="s">
        <v>6919</v>
      </c>
      <c r="D38" s="8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>
      <c r="A39" s="6">
        <v>2810</v>
      </c>
      <c r="B39" s="3" t="s">
        <v>2810</v>
      </c>
      <c r="C39" s="3" t="s">
        <v>6920</v>
      </c>
      <c r="D39" s="8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30">
      <c r="A40" s="6">
        <v>2813</v>
      </c>
      <c r="B40" s="3" t="s">
        <v>2813</v>
      </c>
      <c r="C40" s="3" t="s">
        <v>6923</v>
      </c>
      <c r="D40" s="8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0">
      <c r="A41" s="6">
        <v>2818</v>
      </c>
      <c r="B41" s="3" t="s">
        <v>2818</v>
      </c>
      <c r="C41" s="3" t="s">
        <v>6928</v>
      </c>
      <c r="D41" s="8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5">
      <c r="A42" s="6">
        <v>2822</v>
      </c>
      <c r="B42" s="3" t="s">
        <v>2822</v>
      </c>
      <c r="C42" s="3" t="s">
        <v>6932</v>
      </c>
      <c r="D42" s="8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>
      <c r="A43" s="6">
        <v>2824</v>
      </c>
      <c r="B43" s="3" t="s">
        <v>2824</v>
      </c>
      <c r="C43" s="3" t="s">
        <v>6934</v>
      </c>
      <c r="D43" s="8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5">
      <c r="A44" s="6">
        <v>2826</v>
      </c>
      <c r="B44" s="3" t="s">
        <v>2826</v>
      </c>
      <c r="C44" s="3" t="s">
        <v>6936</v>
      </c>
      <c r="D44" s="8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5">
      <c r="A45" s="6">
        <v>2827</v>
      </c>
      <c r="B45" s="3" t="s">
        <v>2827</v>
      </c>
      <c r="C45" s="3" t="s">
        <v>6937</v>
      </c>
      <c r="D45" s="8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0">
      <c r="A46" s="6">
        <v>2830</v>
      </c>
      <c r="B46" s="3" t="s">
        <v>2830</v>
      </c>
      <c r="C46" s="3" t="s">
        <v>6940</v>
      </c>
      <c r="D46" s="8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>
      <c r="A47" s="6">
        <v>2831</v>
      </c>
      <c r="B47" s="3" t="s">
        <v>2831</v>
      </c>
      <c r="C47" s="3" t="s">
        <v>6941</v>
      </c>
      <c r="D47" s="8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>
      <c r="A48" s="6">
        <v>2833</v>
      </c>
      <c r="B48" s="3" t="s">
        <v>2833</v>
      </c>
      <c r="C48" s="3" t="s">
        <v>6943</v>
      </c>
      <c r="D48" s="8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5">
      <c r="A49" s="6">
        <v>2836</v>
      </c>
      <c r="B49" s="3" t="s">
        <v>2836</v>
      </c>
      <c r="C49" s="3" t="s">
        <v>6946</v>
      </c>
      <c r="D49" s="8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30">
      <c r="A50" s="6">
        <v>2838</v>
      </c>
      <c r="B50" s="3" t="s">
        <v>2838</v>
      </c>
      <c r="C50" s="3" t="s">
        <v>6948</v>
      </c>
      <c r="D50" s="8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5">
      <c r="A51" s="6">
        <v>2839</v>
      </c>
      <c r="B51" s="3" t="s">
        <v>2839</v>
      </c>
      <c r="C51" s="3" t="s">
        <v>6949</v>
      </c>
      <c r="D51" s="8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5">
      <c r="A52" s="6">
        <v>2961</v>
      </c>
      <c r="B52" s="3" t="s">
        <v>2961</v>
      </c>
      <c r="C52" s="3" t="s">
        <v>7071</v>
      </c>
      <c r="D52" s="8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5">
      <c r="A53" s="6">
        <v>2962</v>
      </c>
      <c r="B53" s="3" t="s">
        <v>2962</v>
      </c>
      <c r="C53" s="3" t="s">
        <v>7072</v>
      </c>
      <c r="D53" s="8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5">
      <c r="A54" s="6">
        <v>2963</v>
      </c>
      <c r="B54" s="3" t="s">
        <v>2963</v>
      </c>
      <c r="C54" s="3" t="s">
        <v>7073</v>
      </c>
      <c r="D54" s="8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5">
      <c r="A55" s="6">
        <v>2964</v>
      </c>
      <c r="B55" s="3" t="s">
        <v>2964</v>
      </c>
      <c r="C55" s="3" t="s">
        <v>7074</v>
      </c>
      <c r="D55" s="8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5">
      <c r="A56" s="6">
        <v>2965</v>
      </c>
      <c r="B56" s="3" t="s">
        <v>2965</v>
      </c>
      <c r="C56" s="3" t="s">
        <v>7075</v>
      </c>
      <c r="D56" s="8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5">
      <c r="A57" s="6">
        <v>2966</v>
      </c>
      <c r="B57" s="3" t="s">
        <v>2966</v>
      </c>
      <c r="C57" s="3" t="s">
        <v>7076</v>
      </c>
      <c r="D57" s="8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>
      <c r="A58" s="6">
        <v>2967</v>
      </c>
      <c r="B58" s="3" t="s">
        <v>2967</v>
      </c>
      <c r="C58" s="3" t="s">
        <v>7077</v>
      </c>
      <c r="D58" s="8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>
      <c r="A59" s="6">
        <v>2968</v>
      </c>
      <c r="B59" s="3" t="s">
        <v>2968</v>
      </c>
      <c r="C59" s="3" t="s">
        <v>7078</v>
      </c>
      <c r="D59" s="8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0">
      <c r="A60" s="6">
        <v>2970</v>
      </c>
      <c r="B60" s="3" t="s">
        <v>2970</v>
      </c>
      <c r="C60" s="3" t="s">
        <v>7080</v>
      </c>
      <c r="D60" s="8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5">
      <c r="A61" s="6">
        <v>2971</v>
      </c>
      <c r="B61" s="3" t="s">
        <v>2971</v>
      </c>
      <c r="C61" s="3" t="s">
        <v>7081</v>
      </c>
      <c r="D61" s="8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>
      <c r="A62" s="6">
        <v>2972</v>
      </c>
      <c r="B62" s="3" t="s">
        <v>2972</v>
      </c>
      <c r="C62" s="3" t="s">
        <v>7082</v>
      </c>
      <c r="D62" s="8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5">
      <c r="A63" s="6">
        <v>2973</v>
      </c>
      <c r="B63" s="3" t="s">
        <v>2973</v>
      </c>
      <c r="C63" s="3" t="s">
        <v>7083</v>
      </c>
      <c r="D63" s="8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5">
      <c r="A64" s="6">
        <v>2974</v>
      </c>
      <c r="B64" s="3" t="s">
        <v>2974</v>
      </c>
      <c r="C64" s="3" t="s">
        <v>7084</v>
      </c>
      <c r="D64" s="8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5">
      <c r="A65" s="6">
        <v>2975</v>
      </c>
      <c r="B65" s="3" t="s">
        <v>2975</v>
      </c>
      <c r="C65" s="3" t="s">
        <v>7085</v>
      </c>
      <c r="D65" s="8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5">
      <c r="A66" s="6">
        <v>2977</v>
      </c>
      <c r="B66" s="3" t="s">
        <v>2977</v>
      </c>
      <c r="C66" s="3" t="s">
        <v>7087</v>
      </c>
      <c r="D66" s="8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5">
      <c r="A67" s="6">
        <v>2978</v>
      </c>
      <c r="B67" s="3" t="s">
        <v>2978</v>
      </c>
      <c r="C67" s="3" t="s">
        <v>7088</v>
      </c>
      <c r="D67" s="8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5">
      <c r="A68" s="6">
        <v>2979</v>
      </c>
      <c r="B68" s="3" t="s">
        <v>2979</v>
      </c>
      <c r="C68" s="3" t="s">
        <v>7089</v>
      </c>
      <c r="D68" s="8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0">
      <c r="A69" s="6">
        <v>2980</v>
      </c>
      <c r="B69" s="3" t="s">
        <v>2980</v>
      </c>
      <c r="C69" s="3" t="s">
        <v>7090</v>
      </c>
      <c r="D69" s="8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5">
      <c r="A70" s="6">
        <v>3147</v>
      </c>
      <c r="B70" s="3" t="s">
        <v>3147</v>
      </c>
      <c r="C70" s="3" t="s">
        <v>7257</v>
      </c>
      <c r="D70" s="8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>
      <c r="A71" s="6">
        <v>3148</v>
      </c>
      <c r="B71" s="3" t="s">
        <v>3148</v>
      </c>
      <c r="C71" s="3" t="s">
        <v>7258</v>
      </c>
      <c r="D71" s="8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5">
      <c r="A72" s="6">
        <v>3149</v>
      </c>
      <c r="B72" s="3" t="s">
        <v>3149</v>
      </c>
      <c r="C72" s="3" t="s">
        <v>7259</v>
      </c>
      <c r="D72" s="8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5">
      <c r="A73" s="6">
        <v>3150</v>
      </c>
      <c r="B73" s="3" t="s">
        <v>3150</v>
      </c>
      <c r="C73" s="3" t="s">
        <v>7260</v>
      </c>
      <c r="D73" s="8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>
      <c r="A74" s="6">
        <v>3151</v>
      </c>
      <c r="B74" s="3" t="s">
        <v>3151</v>
      </c>
      <c r="C74" s="3" t="s">
        <v>7261</v>
      </c>
      <c r="D74" s="8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0">
      <c r="A75" s="6">
        <v>3153</v>
      </c>
      <c r="B75" s="3" t="s">
        <v>3153</v>
      </c>
      <c r="C75" s="3" t="s">
        <v>7263</v>
      </c>
      <c r="D75" s="8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5">
      <c r="A76" s="6">
        <v>3154</v>
      </c>
      <c r="B76" s="3" t="s">
        <v>3154</v>
      </c>
      <c r="C76" s="3" t="s">
        <v>7264</v>
      </c>
      <c r="D76" s="8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5">
      <c r="A77" s="6">
        <v>3156</v>
      </c>
      <c r="B77" s="3" t="s">
        <v>3156</v>
      </c>
      <c r="C77" s="3" t="s">
        <v>7266</v>
      </c>
      <c r="D77" s="8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>
      <c r="A78" s="6">
        <v>3157</v>
      </c>
      <c r="B78" s="3" t="s">
        <v>3157</v>
      </c>
      <c r="C78" s="3" t="s">
        <v>7267</v>
      </c>
      <c r="D78" s="8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>
      <c r="A79" s="6">
        <v>3158</v>
      </c>
      <c r="B79" s="3" t="s">
        <v>3158</v>
      </c>
      <c r="C79" s="3" t="s">
        <v>7268</v>
      </c>
      <c r="D79" s="8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>
      <c r="A80" s="6">
        <v>3159</v>
      </c>
      <c r="B80" s="3" t="s">
        <v>3159</v>
      </c>
      <c r="C80" s="3" t="s">
        <v>7269</v>
      </c>
      <c r="D80" s="8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>
      <c r="A81" s="6">
        <v>3160</v>
      </c>
      <c r="B81" s="3" t="s">
        <v>3160</v>
      </c>
      <c r="C81" s="3" t="s">
        <v>7270</v>
      </c>
      <c r="D81" s="8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5">
      <c r="A82" s="6">
        <v>3162</v>
      </c>
      <c r="B82" s="3" t="s">
        <v>3162</v>
      </c>
      <c r="C82" s="3" t="s">
        <v>7272</v>
      </c>
      <c r="D82" s="8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0">
      <c r="A83" s="6">
        <v>3163</v>
      </c>
      <c r="B83" s="3" t="s">
        <v>3163</v>
      </c>
      <c r="C83" s="3" t="s">
        <v>7273</v>
      </c>
      <c r="D83" s="8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5">
      <c r="A84" s="6">
        <v>3164</v>
      </c>
      <c r="B84" s="3" t="s">
        <v>3164</v>
      </c>
      <c r="C84" s="3" t="s">
        <v>7274</v>
      </c>
      <c r="D84" s="8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5">
      <c r="A85" s="6">
        <v>3165</v>
      </c>
      <c r="B85" s="3" t="s">
        <v>3165</v>
      </c>
      <c r="C85" s="3" t="s">
        <v>7275</v>
      </c>
      <c r="D85" s="8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5">
      <c r="A86" s="6">
        <v>3166</v>
      </c>
      <c r="B86" s="3" t="s">
        <v>3166</v>
      </c>
      <c r="C86" s="3" t="s">
        <v>7276</v>
      </c>
      <c r="D86" s="8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>
      <c r="A87" s="6">
        <v>3167</v>
      </c>
      <c r="B87" s="3" t="s">
        <v>3167</v>
      </c>
      <c r="C87" s="3" t="s">
        <v>7277</v>
      </c>
      <c r="D87" s="8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0">
      <c r="A88" s="6">
        <v>3168</v>
      </c>
      <c r="B88" s="3" t="s">
        <v>3168</v>
      </c>
      <c r="C88" s="3" t="s">
        <v>7278</v>
      </c>
      <c r="D88" s="8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>
      <c r="A89" s="6">
        <v>3169</v>
      </c>
      <c r="B89" s="3" t="s">
        <v>3169</v>
      </c>
      <c r="C89" s="3" t="s">
        <v>7279</v>
      </c>
      <c r="D89" s="8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>
      <c r="A90" s="6">
        <v>3170</v>
      </c>
      <c r="B90" s="3" t="s">
        <v>3170</v>
      </c>
      <c r="C90" s="3" t="s">
        <v>7280</v>
      </c>
      <c r="D90" s="8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>
      <c r="A91" s="6">
        <v>3172</v>
      </c>
      <c r="B91" s="3" t="s">
        <v>3172</v>
      </c>
      <c r="C91" s="3" t="s">
        <v>7282</v>
      </c>
      <c r="D91" s="8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5">
      <c r="A92" s="6">
        <v>3173</v>
      </c>
      <c r="B92" s="3" t="s">
        <v>3173</v>
      </c>
      <c r="C92" s="3" t="s">
        <v>7283</v>
      </c>
      <c r="D92" s="8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5">
      <c r="A93" s="6">
        <v>3174</v>
      </c>
      <c r="B93" s="3" t="s">
        <v>3174</v>
      </c>
      <c r="C93" s="3" t="s">
        <v>7284</v>
      </c>
      <c r="D93" s="8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5">
      <c r="A94" s="6">
        <v>3175</v>
      </c>
      <c r="B94" s="3" t="s">
        <v>3175</v>
      </c>
      <c r="C94" s="3" t="s">
        <v>7285</v>
      </c>
      <c r="D94" s="8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5">
      <c r="A95" s="6">
        <v>3176</v>
      </c>
      <c r="B95" s="3" t="s">
        <v>3176</v>
      </c>
      <c r="C95" s="3" t="s">
        <v>7286</v>
      </c>
      <c r="D95" s="8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30">
      <c r="A96" s="6">
        <v>3177</v>
      </c>
      <c r="B96" s="3" t="s">
        <v>3177</v>
      </c>
      <c r="C96" s="3" t="s">
        <v>7287</v>
      </c>
      <c r="D96" s="8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>
      <c r="A97" s="6">
        <v>3179</v>
      </c>
      <c r="B97" s="3" t="s">
        <v>3179</v>
      </c>
      <c r="C97" s="3" t="s">
        <v>7289</v>
      </c>
      <c r="D97" s="8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5">
      <c r="A98" s="6">
        <v>3182</v>
      </c>
      <c r="B98" s="3" t="s">
        <v>3182</v>
      </c>
      <c r="C98" s="3" t="s">
        <v>7292</v>
      </c>
      <c r="D98" s="8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0">
      <c r="A99" s="6">
        <v>3183</v>
      </c>
      <c r="B99" s="3" t="s">
        <v>3183</v>
      </c>
      <c r="C99" s="3" t="s">
        <v>7293</v>
      </c>
      <c r="D99" s="8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0">
      <c r="A100" s="6">
        <v>3184</v>
      </c>
      <c r="B100" s="3" t="s">
        <v>3184</v>
      </c>
      <c r="C100" s="3" t="s">
        <v>7294</v>
      </c>
      <c r="D100" s="8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5">
      <c r="A101" s="6">
        <v>3187</v>
      </c>
      <c r="B101" s="3" t="s">
        <v>3187</v>
      </c>
      <c r="C101" s="3" t="s">
        <v>7297</v>
      </c>
      <c r="D101" s="8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0">
      <c r="A102" s="6">
        <v>3208</v>
      </c>
      <c r="B102" s="3" t="s">
        <v>3208</v>
      </c>
      <c r="C102" s="3" t="s">
        <v>7318</v>
      </c>
      <c r="D102" s="8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0">
      <c r="A103" s="6">
        <v>3209</v>
      </c>
      <c r="B103" s="3" t="s">
        <v>3209</v>
      </c>
      <c r="C103" s="3" t="s">
        <v>7319</v>
      </c>
      <c r="D103" s="8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5">
      <c r="A104" s="6">
        <v>3210</v>
      </c>
      <c r="B104" s="3" t="s">
        <v>3210</v>
      </c>
      <c r="C104" s="3" t="s">
        <v>7320</v>
      </c>
      <c r="D104" s="8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5">
      <c r="A105" s="6">
        <v>3211</v>
      </c>
      <c r="B105" s="3" t="s">
        <v>3211</v>
      </c>
      <c r="C105" s="3" t="s">
        <v>7321</v>
      </c>
      <c r="D105" s="8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>
      <c r="A106" s="6">
        <v>3212</v>
      </c>
      <c r="B106" s="3" t="s">
        <v>3212</v>
      </c>
      <c r="C106" s="3" t="s">
        <v>7322</v>
      </c>
      <c r="D106" s="8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>
      <c r="A107" s="6">
        <v>3215</v>
      </c>
      <c r="B107" s="3" t="s">
        <v>3215</v>
      </c>
      <c r="C107" s="3" t="s">
        <v>7325</v>
      </c>
      <c r="D107" s="8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>
      <c r="A108" s="6">
        <v>3217</v>
      </c>
      <c r="B108" s="3" t="s">
        <v>3217</v>
      </c>
      <c r="C108" s="3" t="s">
        <v>7327</v>
      </c>
      <c r="D108" s="8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>
      <c r="A109" s="6">
        <v>3219</v>
      </c>
      <c r="B109" s="3" t="s">
        <v>3219</v>
      </c>
      <c r="C109" s="3" t="s">
        <v>7329</v>
      </c>
      <c r="D109" s="8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>
      <c r="A110" s="6">
        <v>3220</v>
      </c>
      <c r="B110" s="3" t="s">
        <v>3220</v>
      </c>
      <c r="C110" s="3" t="s">
        <v>7330</v>
      </c>
      <c r="D110" s="8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0">
      <c r="A111" s="6">
        <v>3222</v>
      </c>
      <c r="B111" s="3" t="s">
        <v>3222</v>
      </c>
      <c r="C111" s="3" t="s">
        <v>7332</v>
      </c>
      <c r="D111" s="8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>
      <c r="A112" s="6">
        <v>3223</v>
      </c>
      <c r="B112" s="3" t="s">
        <v>3223</v>
      </c>
      <c r="C112" s="3" t="s">
        <v>7333</v>
      </c>
      <c r="D112" s="8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5">
      <c r="A113" s="6">
        <v>3224</v>
      </c>
      <c r="B113" s="3" t="s">
        <v>3224</v>
      </c>
      <c r="C113" s="3" t="s">
        <v>7334</v>
      </c>
      <c r="D113" s="8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0">
      <c r="A114" s="6">
        <v>3225</v>
      </c>
      <c r="B114" s="3" t="s">
        <v>3225</v>
      </c>
      <c r="C114" s="3" t="s">
        <v>7335</v>
      </c>
      <c r="D114" s="8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>
      <c r="A115" s="6">
        <v>3228</v>
      </c>
      <c r="B115" s="3" t="s">
        <v>3228</v>
      </c>
      <c r="C115" s="3" t="s">
        <v>7338</v>
      </c>
      <c r="D115" s="8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>
      <c r="A116" s="6">
        <v>3229</v>
      </c>
      <c r="B116" s="3" t="s">
        <v>3229</v>
      </c>
      <c r="C116" s="3" t="s">
        <v>7339</v>
      </c>
      <c r="D116" s="8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5">
      <c r="A117" s="6">
        <v>3230</v>
      </c>
      <c r="B117" s="3" t="s">
        <v>3230</v>
      </c>
      <c r="C117" s="3" t="s">
        <v>7340</v>
      </c>
      <c r="D117" s="8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30">
      <c r="A118" s="6">
        <v>3231</v>
      </c>
      <c r="B118" s="3" t="s">
        <v>3231</v>
      </c>
      <c r="C118" s="3" t="s">
        <v>7341</v>
      </c>
      <c r="D118" s="8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0">
      <c r="A119" s="6">
        <v>3232</v>
      </c>
      <c r="B119" s="3" t="s">
        <v>3232</v>
      </c>
      <c r="C119" s="3" t="s">
        <v>7342</v>
      </c>
      <c r="D119" s="8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0">
      <c r="A120" s="6">
        <v>3233</v>
      </c>
      <c r="B120" s="3" t="s">
        <v>3233</v>
      </c>
      <c r="C120" s="3" t="s">
        <v>7343</v>
      </c>
      <c r="D120" s="8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5">
      <c r="A121" s="6">
        <v>3235</v>
      </c>
      <c r="B121" s="3" t="s">
        <v>3235</v>
      </c>
      <c r="C121" s="3" t="s">
        <v>7345</v>
      </c>
      <c r="D121" s="8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5">
      <c r="A122" s="6">
        <v>3236</v>
      </c>
      <c r="B122" s="3" t="s">
        <v>3236</v>
      </c>
      <c r="C122" s="3" t="s">
        <v>7346</v>
      </c>
      <c r="D122" s="8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>
      <c r="A123" s="6">
        <v>3237</v>
      </c>
      <c r="B123" s="3" t="s">
        <v>3237</v>
      </c>
      <c r="C123" s="3" t="s">
        <v>7347</v>
      </c>
      <c r="D123" s="8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5">
      <c r="A124" s="6">
        <v>3241</v>
      </c>
      <c r="B124" s="3" t="s">
        <v>3241</v>
      </c>
      <c r="C124" s="3" t="s">
        <v>7351</v>
      </c>
      <c r="D124" s="8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>
      <c r="A125" s="6">
        <v>3242</v>
      </c>
      <c r="B125" s="3" t="s">
        <v>3242</v>
      </c>
      <c r="C125" s="3" t="s">
        <v>7352</v>
      </c>
      <c r="D125" s="8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>
      <c r="A126" s="6">
        <v>3243</v>
      </c>
      <c r="B126" s="3" t="s">
        <v>3243</v>
      </c>
      <c r="C126" s="3" t="s">
        <v>7353</v>
      </c>
      <c r="D126" s="8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0">
      <c r="A127" s="6">
        <v>3245</v>
      </c>
      <c r="B127" s="3" t="s">
        <v>3245</v>
      </c>
      <c r="C127" s="3" t="s">
        <v>7355</v>
      </c>
      <c r="D127" s="8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>
      <c r="A128" s="6">
        <v>3246</v>
      </c>
      <c r="B128" s="3" t="s">
        <v>3246</v>
      </c>
      <c r="C128" s="3" t="s">
        <v>7356</v>
      </c>
      <c r="D128" s="8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>
      <c r="A129" s="6">
        <v>3248</v>
      </c>
      <c r="B129" s="3" t="s">
        <v>3248</v>
      </c>
      <c r="C129" s="3" t="s">
        <v>7358</v>
      </c>
      <c r="D129" s="8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5">
      <c r="A130" s="6">
        <v>3249</v>
      </c>
      <c r="B130" s="3" t="s">
        <v>3249</v>
      </c>
      <c r="C130" s="3" t="s">
        <v>7359</v>
      </c>
      <c r="D130" s="8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5">
      <c r="A131" s="6">
        <v>3250</v>
      </c>
      <c r="B131" s="3" t="s">
        <v>3250</v>
      </c>
      <c r="C131" s="3" t="s">
        <v>7360</v>
      </c>
      <c r="D131" s="8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5">
      <c r="A132" s="6">
        <v>3251</v>
      </c>
      <c r="B132" s="3" t="s">
        <v>3251</v>
      </c>
      <c r="C132" s="3" t="s">
        <v>7361</v>
      </c>
      <c r="D132" s="8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>
      <c r="A133" s="6">
        <v>3253</v>
      </c>
      <c r="B133" s="3" t="s">
        <v>3253</v>
      </c>
      <c r="C133" s="3" t="s">
        <v>7363</v>
      </c>
      <c r="D133" s="8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0">
      <c r="A134" s="6">
        <v>3256</v>
      </c>
      <c r="B134" s="3" t="s">
        <v>3256</v>
      </c>
      <c r="C134" s="3" t="s">
        <v>7366</v>
      </c>
      <c r="D134" s="8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>
      <c r="A135" s="6">
        <v>3258</v>
      </c>
      <c r="B135" s="3" t="s">
        <v>3258</v>
      </c>
      <c r="C135" s="3" t="s">
        <v>7368</v>
      </c>
      <c r="D135" s="8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5">
      <c r="A136" s="6">
        <v>3259</v>
      </c>
      <c r="B136" s="3" t="s">
        <v>3259</v>
      </c>
      <c r="C136" s="3" t="s">
        <v>7369</v>
      </c>
      <c r="D136" s="8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0">
      <c r="A137" s="6">
        <v>3260</v>
      </c>
      <c r="B137" s="3" t="s">
        <v>3260</v>
      </c>
      <c r="C137" s="3" t="s">
        <v>7370</v>
      </c>
      <c r="D137" s="8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0">
      <c r="A138" s="6">
        <v>3261</v>
      </c>
      <c r="B138" s="3" t="s">
        <v>3261</v>
      </c>
      <c r="C138" s="3" t="s">
        <v>7371</v>
      </c>
      <c r="D138" s="8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>
      <c r="A139" s="6">
        <v>3262</v>
      </c>
      <c r="B139" s="3" t="s">
        <v>3262</v>
      </c>
      <c r="C139" s="3" t="s">
        <v>7372</v>
      </c>
      <c r="D139" s="8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>
      <c r="A140" s="6">
        <v>3263</v>
      </c>
      <c r="B140" s="3" t="s">
        <v>3263</v>
      </c>
      <c r="C140" s="3" t="s">
        <v>7373</v>
      </c>
      <c r="D140" s="8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0">
      <c r="A141" s="6">
        <v>3264</v>
      </c>
      <c r="B141" s="3" t="s">
        <v>3264</v>
      </c>
      <c r="C141" s="3" t="s">
        <v>7374</v>
      </c>
      <c r="D141" s="8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0">
      <c r="A142" s="6">
        <v>3266</v>
      </c>
      <c r="B142" s="3" t="s">
        <v>3266</v>
      </c>
      <c r="C142" s="3" t="s">
        <v>7376</v>
      </c>
      <c r="D142" s="8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5">
      <c r="A143" s="6">
        <v>3267</v>
      </c>
      <c r="B143" s="3" t="s">
        <v>3267</v>
      </c>
      <c r="C143" s="3" t="s">
        <v>7377</v>
      </c>
      <c r="D143" s="8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>
      <c r="A144" s="6">
        <v>3268</v>
      </c>
      <c r="B144" s="3" t="s">
        <v>3268</v>
      </c>
      <c r="C144" s="3" t="s">
        <v>7378</v>
      </c>
      <c r="D144" s="8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0">
      <c r="A145" s="6">
        <v>3272</v>
      </c>
      <c r="B145" s="3" t="s">
        <v>3272</v>
      </c>
      <c r="C145" s="3" t="s">
        <v>7382</v>
      </c>
      <c r="D145" s="8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5">
      <c r="A146" s="6">
        <v>3273</v>
      </c>
      <c r="B146" s="3" t="s">
        <v>3273</v>
      </c>
      <c r="C146" s="3" t="s">
        <v>7383</v>
      </c>
      <c r="D146" s="8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0">
      <c r="A147" s="6">
        <v>3274</v>
      </c>
      <c r="B147" s="3" t="s">
        <v>3274</v>
      </c>
      <c r="C147" s="3" t="s">
        <v>7384</v>
      </c>
      <c r="D147" s="8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5">
      <c r="A148" s="6">
        <v>3275</v>
      </c>
      <c r="B148" s="3" t="s">
        <v>3275</v>
      </c>
      <c r="C148" s="3" t="s">
        <v>7385</v>
      </c>
      <c r="D148" s="8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5">
      <c r="A149" s="6">
        <v>3279</v>
      </c>
      <c r="B149" s="3" t="s">
        <v>3279</v>
      </c>
      <c r="C149" s="3" t="s">
        <v>7389</v>
      </c>
      <c r="D149" s="8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5">
      <c r="A150" s="6">
        <v>3280</v>
      </c>
      <c r="B150" s="3" t="s">
        <v>3280</v>
      </c>
      <c r="C150" s="3" t="s">
        <v>7390</v>
      </c>
      <c r="D150" s="8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>
      <c r="A151" s="6">
        <v>3281</v>
      </c>
      <c r="B151" s="3" t="s">
        <v>3281</v>
      </c>
      <c r="C151" s="3" t="s">
        <v>7391</v>
      </c>
      <c r="D151" s="8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5">
      <c r="A152" s="6">
        <v>3282</v>
      </c>
      <c r="B152" s="3" t="s">
        <v>3282</v>
      </c>
      <c r="C152" s="3" t="s">
        <v>7392</v>
      </c>
      <c r="D152" s="8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0">
      <c r="A153" s="6">
        <v>3284</v>
      </c>
      <c r="B153" s="3" t="s">
        <v>3284</v>
      </c>
      <c r="C153" s="3" t="s">
        <v>7394</v>
      </c>
      <c r="D153" s="8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>
      <c r="A154" s="6">
        <v>3285</v>
      </c>
      <c r="B154" s="3" t="s">
        <v>3285</v>
      </c>
      <c r="C154" s="3" t="s">
        <v>7395</v>
      </c>
      <c r="D154" s="8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5">
      <c r="A155" s="6">
        <v>3286</v>
      </c>
      <c r="B155" s="3" t="s">
        <v>3286</v>
      </c>
      <c r="C155" s="3" t="s">
        <v>7396</v>
      </c>
      <c r="D155" s="8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5">
      <c r="A156" s="6">
        <v>3291</v>
      </c>
      <c r="B156" s="3" t="s">
        <v>3291</v>
      </c>
      <c r="C156" s="3" t="s">
        <v>7401</v>
      </c>
      <c r="D156" s="8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5">
      <c r="A157" s="6">
        <v>3298</v>
      </c>
      <c r="B157" s="3" t="s">
        <v>3298</v>
      </c>
      <c r="C157" s="3" t="s">
        <v>7408</v>
      </c>
      <c r="D157" s="8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5">
      <c r="A158" s="6">
        <v>3299</v>
      </c>
      <c r="B158" s="3" t="s">
        <v>3299</v>
      </c>
      <c r="C158" s="3" t="s">
        <v>7409</v>
      </c>
      <c r="D158" s="8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>
      <c r="A159" s="6">
        <v>3300</v>
      </c>
      <c r="B159" s="3" t="s">
        <v>3300</v>
      </c>
      <c r="C159" s="3" t="s">
        <v>7410</v>
      </c>
      <c r="D159" s="8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5">
      <c r="A160" s="6">
        <v>3301</v>
      </c>
      <c r="B160" s="3" t="s">
        <v>3301</v>
      </c>
      <c r="C160" s="3" t="s">
        <v>7411</v>
      </c>
      <c r="D160" s="8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0">
      <c r="A161" s="6">
        <v>3303</v>
      </c>
      <c r="B161" s="3" t="s">
        <v>3303</v>
      </c>
      <c r="C161" s="3" t="s">
        <v>7413</v>
      </c>
      <c r="D161" s="8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0">
      <c r="A162" s="6">
        <v>3304</v>
      </c>
      <c r="B162" s="3" t="s">
        <v>3304</v>
      </c>
      <c r="C162" s="3" t="s">
        <v>7414</v>
      </c>
      <c r="D162" s="8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5">
      <c r="A163" s="6">
        <v>3305</v>
      </c>
      <c r="B163" s="3" t="s">
        <v>3305</v>
      </c>
      <c r="C163" s="3" t="s">
        <v>7415</v>
      </c>
      <c r="D163" s="8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5">
      <c r="A164" s="6">
        <v>3306</v>
      </c>
      <c r="B164" s="3" t="s">
        <v>3306</v>
      </c>
      <c r="C164" s="3" t="s">
        <v>7416</v>
      </c>
      <c r="D164" s="8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5">
      <c r="A165" s="6">
        <v>3307</v>
      </c>
      <c r="B165" s="3" t="s">
        <v>3307</v>
      </c>
      <c r="C165" s="3" t="s">
        <v>7417</v>
      </c>
      <c r="D165" s="8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0">
      <c r="A166" s="6">
        <v>3308</v>
      </c>
      <c r="B166" s="3" t="s">
        <v>3308</v>
      </c>
      <c r="C166" s="3" t="s">
        <v>7418</v>
      </c>
      <c r="D166" s="8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>
      <c r="A167" s="6">
        <v>3310</v>
      </c>
      <c r="B167" s="3" t="s">
        <v>3310</v>
      </c>
      <c r="C167" s="3" t="s">
        <v>7420</v>
      </c>
      <c r="D167" s="8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0">
      <c r="A168" s="6">
        <v>3311</v>
      </c>
      <c r="B168" s="3" t="s">
        <v>3311</v>
      </c>
      <c r="C168" s="3" t="s">
        <v>7421</v>
      </c>
      <c r="D168" s="8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0">
      <c r="A169" s="6">
        <v>3312</v>
      </c>
      <c r="B169" s="3" t="s">
        <v>3312</v>
      </c>
      <c r="C169" s="3" t="s">
        <v>7422</v>
      </c>
      <c r="D169" s="8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0">
      <c r="A170" s="6">
        <v>3313</v>
      </c>
      <c r="B170" s="3" t="s">
        <v>3313</v>
      </c>
      <c r="C170" s="3" t="s">
        <v>7423</v>
      </c>
      <c r="D170" s="8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5">
      <c r="A171" s="6">
        <v>3316</v>
      </c>
      <c r="B171" s="3" t="s">
        <v>3316</v>
      </c>
      <c r="C171" s="3" t="s">
        <v>7426</v>
      </c>
      <c r="D171" s="8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0">
      <c r="A172" s="6">
        <v>3317</v>
      </c>
      <c r="B172" s="3" t="s">
        <v>3317</v>
      </c>
      <c r="C172" s="3" t="s">
        <v>7427</v>
      </c>
      <c r="D172" s="8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0">
      <c r="A173" s="6">
        <v>3320</v>
      </c>
      <c r="B173" s="3" t="s">
        <v>3320</v>
      </c>
      <c r="C173" s="3" t="s">
        <v>7430</v>
      </c>
      <c r="D173" s="8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5">
      <c r="A174" s="6">
        <v>3321</v>
      </c>
      <c r="B174" s="3" t="s">
        <v>3321</v>
      </c>
      <c r="C174" s="3" t="s">
        <v>7431</v>
      </c>
      <c r="D174" s="8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5">
      <c r="A175" s="6">
        <v>3322</v>
      </c>
      <c r="B175" s="3" t="s">
        <v>3322</v>
      </c>
      <c r="C175" s="3" t="s">
        <v>7432</v>
      </c>
      <c r="D175" s="8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5">
      <c r="A176" s="6">
        <v>3326</v>
      </c>
      <c r="B176" s="3" t="s">
        <v>3326</v>
      </c>
      <c r="C176" s="3" t="s">
        <v>7436</v>
      </c>
      <c r="D176" s="8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>
      <c r="A177" s="6">
        <v>3328</v>
      </c>
      <c r="B177" s="3" t="s">
        <v>3328</v>
      </c>
      <c r="C177" s="3" t="s">
        <v>7438</v>
      </c>
      <c r="D177" s="8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5">
      <c r="A178" s="6">
        <v>3331</v>
      </c>
      <c r="B178" s="3" t="s">
        <v>3331</v>
      </c>
      <c r="C178" s="3" t="s">
        <v>7441</v>
      </c>
      <c r="D178" s="8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>
      <c r="A179" s="6">
        <v>3332</v>
      </c>
      <c r="B179" s="3" t="s">
        <v>3332</v>
      </c>
      <c r="C179" s="3" t="s">
        <v>7442</v>
      </c>
      <c r="D179" s="8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5">
      <c r="A180" s="6">
        <v>3333</v>
      </c>
      <c r="B180" s="3" t="s">
        <v>3333</v>
      </c>
      <c r="C180" s="3" t="s">
        <v>7443</v>
      </c>
      <c r="D180" s="8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>
      <c r="A181" s="6">
        <v>3334</v>
      </c>
      <c r="B181" s="3" t="s">
        <v>3334</v>
      </c>
      <c r="C181" s="3" t="s">
        <v>7444</v>
      </c>
      <c r="D181" s="8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>
      <c r="A182" s="6">
        <v>3338</v>
      </c>
      <c r="B182" s="3" t="s">
        <v>3338</v>
      </c>
      <c r="C182" s="3" t="s">
        <v>7448</v>
      </c>
      <c r="D182" s="8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>
      <c r="A183" s="6">
        <v>3339</v>
      </c>
      <c r="B183" s="3" t="s">
        <v>3339</v>
      </c>
      <c r="C183" s="3" t="s">
        <v>7449</v>
      </c>
      <c r="D183" s="8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5">
      <c r="A184" s="6">
        <v>3340</v>
      </c>
      <c r="B184" s="3" t="s">
        <v>3340</v>
      </c>
      <c r="C184" s="3" t="s">
        <v>7450</v>
      </c>
      <c r="D184" s="8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>
      <c r="A185" s="6">
        <v>3342</v>
      </c>
      <c r="B185" s="3" t="s">
        <v>3342</v>
      </c>
      <c r="C185" s="3" t="s">
        <v>7452</v>
      </c>
      <c r="D185" s="8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5">
      <c r="A186" s="6">
        <v>3344</v>
      </c>
      <c r="B186" s="3" t="s">
        <v>3344</v>
      </c>
      <c r="C186" s="3" t="s">
        <v>7454</v>
      </c>
      <c r="D186" s="8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5">
      <c r="A187" s="6">
        <v>3345</v>
      </c>
      <c r="B187" s="3" t="s">
        <v>3345</v>
      </c>
      <c r="C187" s="3" t="s">
        <v>7455</v>
      </c>
      <c r="D187" s="8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0">
      <c r="A188" s="6">
        <v>3346</v>
      </c>
      <c r="B188" s="3" t="s">
        <v>3346</v>
      </c>
      <c r="C188" s="3" t="s">
        <v>7456</v>
      </c>
      <c r="D188" s="8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5">
      <c r="A189" s="6">
        <v>3348</v>
      </c>
      <c r="B189" s="3" t="s">
        <v>3266</v>
      </c>
      <c r="C189" s="3" t="s">
        <v>7458</v>
      </c>
      <c r="D189" s="8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5">
      <c r="A190" s="6">
        <v>3349</v>
      </c>
      <c r="B190" s="3" t="s">
        <v>3348</v>
      </c>
      <c r="C190" s="3" t="s">
        <v>7459</v>
      </c>
      <c r="D190" s="8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>
      <c r="A191" s="6">
        <v>3354</v>
      </c>
      <c r="B191" s="3" t="s">
        <v>3353</v>
      </c>
      <c r="C191" s="3" t="s">
        <v>7464</v>
      </c>
      <c r="D191" s="8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0">
      <c r="A192" s="6">
        <v>3358</v>
      </c>
      <c r="B192" s="3" t="s">
        <v>3357</v>
      </c>
      <c r="C192" s="3" t="s">
        <v>7468</v>
      </c>
      <c r="D192" s="8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>
      <c r="A193" s="6">
        <v>3359</v>
      </c>
      <c r="B193" s="3" t="s">
        <v>3358</v>
      </c>
      <c r="C193" s="3" t="s">
        <v>7469</v>
      </c>
      <c r="D193" s="8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5">
      <c r="A194" s="6">
        <v>3361</v>
      </c>
      <c r="B194" s="3" t="s">
        <v>3360</v>
      </c>
      <c r="C194" s="3" t="s">
        <v>7471</v>
      </c>
      <c r="D194" s="8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0">
      <c r="A195" s="6">
        <v>3362</v>
      </c>
      <c r="B195" s="3" t="s">
        <v>3361</v>
      </c>
      <c r="C195" s="3" t="s">
        <v>7472</v>
      </c>
      <c r="D195" s="8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0">
      <c r="A196" s="6">
        <v>3363</v>
      </c>
      <c r="B196" s="3" t="s">
        <v>3362</v>
      </c>
      <c r="C196" s="3" t="s">
        <v>7473</v>
      </c>
      <c r="D196" s="8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5">
      <c r="A197" s="6">
        <v>3365</v>
      </c>
      <c r="B197" s="3" t="s">
        <v>3364</v>
      </c>
      <c r="C197" s="3" t="s">
        <v>7475</v>
      </c>
      <c r="D197" s="8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0">
      <c r="A198" s="6">
        <v>3366</v>
      </c>
      <c r="B198" s="3" t="s">
        <v>3365</v>
      </c>
      <c r="C198" s="3" t="s">
        <v>7476</v>
      </c>
      <c r="D198" s="8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>
      <c r="A199" s="6">
        <v>3368</v>
      </c>
      <c r="B199" s="3" t="s">
        <v>3367</v>
      </c>
      <c r="C199" s="3" t="s">
        <v>7478</v>
      </c>
      <c r="D199" s="8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>
      <c r="A200" s="6">
        <v>3370</v>
      </c>
      <c r="B200" s="3" t="s">
        <v>3369</v>
      </c>
      <c r="C200" s="3" t="s">
        <v>7480</v>
      </c>
      <c r="D200" s="8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>
      <c r="A201" s="6">
        <v>3371</v>
      </c>
      <c r="B201" s="3" t="s">
        <v>3370</v>
      </c>
      <c r="C201" s="3" t="s">
        <v>7481</v>
      </c>
      <c r="D201" s="8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0">
      <c r="A202" s="6">
        <v>3372</v>
      </c>
      <c r="B202" s="3" t="s">
        <v>3371</v>
      </c>
      <c r="C202" s="3" t="s">
        <v>7482</v>
      </c>
      <c r="D202" s="8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5">
      <c r="A203" s="6">
        <v>3376</v>
      </c>
      <c r="B203" s="3" t="s">
        <v>3375</v>
      </c>
      <c r="C203" s="3" t="s">
        <v>7486</v>
      </c>
      <c r="D203" s="8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5">
      <c r="A204" s="6">
        <v>3380</v>
      </c>
      <c r="B204" s="3" t="s">
        <v>3379</v>
      </c>
      <c r="C204" s="3" t="s">
        <v>7490</v>
      </c>
      <c r="D204" s="8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5">
      <c r="A205" s="6">
        <v>3381</v>
      </c>
      <c r="B205" s="3" t="s">
        <v>3380</v>
      </c>
      <c r="C205" s="3" t="s">
        <v>7491</v>
      </c>
      <c r="D205" s="8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5">
      <c r="A206" s="6">
        <v>3383</v>
      </c>
      <c r="B206" s="3" t="s">
        <v>3382</v>
      </c>
      <c r="C206" s="3" t="s">
        <v>7493</v>
      </c>
      <c r="D206" s="8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5">
      <c r="A207" s="6">
        <v>3384</v>
      </c>
      <c r="B207" s="3" t="s">
        <v>3383</v>
      </c>
      <c r="C207" s="3" t="s">
        <v>7494</v>
      </c>
      <c r="D207" s="8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30">
      <c r="A208" s="6">
        <v>3385</v>
      </c>
      <c r="B208" s="3" t="s">
        <v>3384</v>
      </c>
      <c r="C208" s="3" t="s">
        <v>7495</v>
      </c>
      <c r="D208" s="8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5">
      <c r="A209" s="6">
        <v>3386</v>
      </c>
      <c r="B209" s="3" t="s">
        <v>3385</v>
      </c>
      <c r="C209" s="3" t="s">
        <v>7496</v>
      </c>
      <c r="D209" s="8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5">
      <c r="A210" s="6">
        <v>3387</v>
      </c>
      <c r="B210" s="3" t="s">
        <v>3386</v>
      </c>
      <c r="C210" s="3" t="s">
        <v>7497</v>
      </c>
      <c r="D210" s="8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0">
      <c r="A211" s="6">
        <v>3389</v>
      </c>
      <c r="B211" s="3" t="s">
        <v>3388</v>
      </c>
      <c r="C211" s="3" t="s">
        <v>7499</v>
      </c>
      <c r="D211" s="8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5">
      <c r="A212" s="6">
        <v>3390</v>
      </c>
      <c r="B212" s="3" t="s">
        <v>3389</v>
      </c>
      <c r="C212" s="3" t="s">
        <v>7500</v>
      </c>
      <c r="D212" s="8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5">
      <c r="A213" s="6">
        <v>3391</v>
      </c>
      <c r="B213" s="3" t="s">
        <v>3390</v>
      </c>
      <c r="C213" s="3" t="s">
        <v>7501</v>
      </c>
      <c r="D213" s="8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0">
      <c r="A214" s="6">
        <v>3393</v>
      </c>
      <c r="B214" s="3" t="s">
        <v>3392</v>
      </c>
      <c r="C214" s="3" t="s">
        <v>7503</v>
      </c>
      <c r="D214" s="8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0">
      <c r="A215" s="6">
        <v>3396</v>
      </c>
      <c r="B215" s="3" t="s">
        <v>3395</v>
      </c>
      <c r="C215" s="3" t="s">
        <v>7506</v>
      </c>
      <c r="D215" s="8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5">
      <c r="A216" s="6">
        <v>3398</v>
      </c>
      <c r="B216" s="3" t="s">
        <v>3397</v>
      </c>
      <c r="C216" s="3" t="s">
        <v>7508</v>
      </c>
      <c r="D216" s="8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5">
      <c r="A217" s="6">
        <v>3400</v>
      </c>
      <c r="B217" s="3" t="s">
        <v>3399</v>
      </c>
      <c r="C217" s="3" t="s">
        <v>7510</v>
      </c>
      <c r="D217" s="8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0">
      <c r="A218" s="6">
        <v>3402</v>
      </c>
      <c r="B218" s="3" t="s">
        <v>3401</v>
      </c>
      <c r="C218" s="3" t="s">
        <v>7512</v>
      </c>
      <c r="D218" s="8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5">
      <c r="A219" s="6">
        <v>3404</v>
      </c>
      <c r="B219" s="3" t="s">
        <v>3403</v>
      </c>
      <c r="C219" s="3" t="s">
        <v>7514</v>
      </c>
      <c r="D219" s="8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>
      <c r="A220" s="6">
        <v>3406</v>
      </c>
      <c r="B220" s="3" t="s">
        <v>3405</v>
      </c>
      <c r="C220" s="3" t="s">
        <v>7516</v>
      </c>
      <c r="D220" s="8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0">
      <c r="A221" s="6">
        <v>3408</v>
      </c>
      <c r="B221" s="3" t="s">
        <v>3407</v>
      </c>
      <c r="C221" s="3" t="s">
        <v>7518</v>
      </c>
      <c r="D221" s="8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0">
      <c r="A222" s="6">
        <v>3410</v>
      </c>
      <c r="B222" s="3" t="s">
        <v>3409</v>
      </c>
      <c r="C222" s="3" t="s">
        <v>7520</v>
      </c>
      <c r="D222" s="8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5">
      <c r="A223" s="6">
        <v>3411</v>
      </c>
      <c r="B223" s="3" t="s">
        <v>3410</v>
      </c>
      <c r="C223" s="3" t="s">
        <v>7521</v>
      </c>
      <c r="D223" s="8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5">
      <c r="A224" s="6">
        <v>3413</v>
      </c>
      <c r="B224" s="3" t="s">
        <v>3412</v>
      </c>
      <c r="C224" s="3" t="s">
        <v>7523</v>
      </c>
      <c r="D224" s="8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0">
      <c r="A225" s="6">
        <v>3414</v>
      </c>
      <c r="B225" s="3" t="s">
        <v>3413</v>
      </c>
      <c r="C225" s="3" t="s">
        <v>7524</v>
      </c>
      <c r="D225" s="8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>
      <c r="A226" s="6">
        <v>3415</v>
      </c>
      <c r="B226" s="3" t="s">
        <v>3414</v>
      </c>
      <c r="C226" s="3" t="s">
        <v>7525</v>
      </c>
      <c r="D226" s="8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>
      <c r="A227" s="6">
        <v>3417</v>
      </c>
      <c r="B227" s="3" t="s">
        <v>3416</v>
      </c>
      <c r="C227" s="3" t="s">
        <v>7527</v>
      </c>
      <c r="D227" s="8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5">
      <c r="A228" s="6">
        <v>3418</v>
      </c>
      <c r="B228" s="3" t="s">
        <v>3417</v>
      </c>
      <c r="C228" s="3" t="s">
        <v>7528</v>
      </c>
      <c r="D228" s="8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>
      <c r="A229" s="6">
        <v>3421</v>
      </c>
      <c r="B229" s="3" t="s">
        <v>3420</v>
      </c>
      <c r="C229" s="3" t="s">
        <v>7531</v>
      </c>
      <c r="D229" s="8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0">
      <c r="A230" s="6">
        <v>3423</v>
      </c>
      <c r="B230" s="3" t="s">
        <v>3422</v>
      </c>
      <c r="C230" s="3" t="s">
        <v>7533</v>
      </c>
      <c r="D230" s="8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5">
      <c r="A231" s="6">
        <v>3424</v>
      </c>
      <c r="B231" s="3" t="s">
        <v>3423</v>
      </c>
      <c r="C231" s="3" t="s">
        <v>7534</v>
      </c>
      <c r="D231" s="8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5">
      <c r="A232" s="6">
        <v>3425</v>
      </c>
      <c r="B232" s="3" t="s">
        <v>3424</v>
      </c>
      <c r="C232" s="3" t="s">
        <v>7535</v>
      </c>
      <c r="D232" s="8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0">
      <c r="A233" s="6">
        <v>3426</v>
      </c>
      <c r="B233" s="3" t="s">
        <v>3425</v>
      </c>
      <c r="C233" s="3" t="s">
        <v>7536</v>
      </c>
      <c r="D233" s="8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0">
      <c r="A234" s="6">
        <v>3431</v>
      </c>
      <c r="B234" s="3" t="s">
        <v>3430</v>
      </c>
      <c r="C234" s="3" t="s">
        <v>7541</v>
      </c>
      <c r="D234" s="8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0">
      <c r="A235" s="6">
        <v>3432</v>
      </c>
      <c r="B235" s="3" t="s">
        <v>3431</v>
      </c>
      <c r="C235" s="3" t="s">
        <v>7542</v>
      </c>
      <c r="D235" s="8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0">
      <c r="A236" s="6">
        <v>3433</v>
      </c>
      <c r="B236" s="3" t="s">
        <v>3432</v>
      </c>
      <c r="C236" s="3" t="s">
        <v>7543</v>
      </c>
      <c r="D236" s="8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5">
      <c r="A237" s="6">
        <v>3434</v>
      </c>
      <c r="B237" s="3" t="s">
        <v>3433</v>
      </c>
      <c r="C237" s="3" t="s">
        <v>7544</v>
      </c>
      <c r="D237" s="8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5">
      <c r="A238" s="6">
        <v>3435</v>
      </c>
      <c r="B238" s="3" t="s">
        <v>3434</v>
      </c>
      <c r="C238" s="3" t="s">
        <v>7545</v>
      </c>
      <c r="D238" s="8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30">
      <c r="A239" s="6">
        <v>3436</v>
      </c>
      <c r="B239" s="3" t="s">
        <v>3435</v>
      </c>
      <c r="C239" s="3" t="s">
        <v>7546</v>
      </c>
      <c r="D239" s="8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5">
      <c r="A240" s="6">
        <v>3437</v>
      </c>
      <c r="B240" s="3" t="s">
        <v>3436</v>
      </c>
      <c r="C240" s="3" t="s">
        <v>7547</v>
      </c>
      <c r="D240" s="8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>
      <c r="A241" s="6">
        <v>3439</v>
      </c>
      <c r="B241" s="3" t="s">
        <v>3438</v>
      </c>
      <c r="C241" s="3" t="s">
        <v>7549</v>
      </c>
      <c r="D241" s="8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5">
      <c r="A242" s="6">
        <v>3440</v>
      </c>
      <c r="B242" s="3" t="s">
        <v>3439</v>
      </c>
      <c r="C242" s="3" t="s">
        <v>7550</v>
      </c>
      <c r="D242" s="8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5">
      <c r="A243" s="6">
        <v>3441</v>
      </c>
      <c r="B243" s="3" t="s">
        <v>3440</v>
      </c>
      <c r="C243" s="3" t="s">
        <v>7551</v>
      </c>
      <c r="D243" s="8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5">
      <c r="A244" s="6">
        <v>3442</v>
      </c>
      <c r="B244" s="3" t="s">
        <v>3441</v>
      </c>
      <c r="C244" s="3" t="s">
        <v>7552</v>
      </c>
      <c r="D244" s="8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5">
      <c r="A245" s="6">
        <v>3443</v>
      </c>
      <c r="B245" s="3" t="s">
        <v>3442</v>
      </c>
      <c r="C245" s="3" t="s">
        <v>7553</v>
      </c>
      <c r="D245" s="8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>
      <c r="A246" s="6">
        <v>3447</v>
      </c>
      <c r="B246" s="3" t="s">
        <v>3446</v>
      </c>
      <c r="C246" s="3" t="s">
        <v>7557</v>
      </c>
      <c r="D246" s="8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">
      <c r="A247" s="6">
        <v>3448</v>
      </c>
      <c r="B247" s="3" t="s">
        <v>3447</v>
      </c>
      <c r="C247" s="3" t="s">
        <v>7558</v>
      </c>
      <c r="D247" s="8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0">
      <c r="A248" s="6">
        <v>3449</v>
      </c>
      <c r="B248" s="3" t="s">
        <v>3448</v>
      </c>
      <c r="C248" s="3" t="s">
        <v>7559</v>
      </c>
      <c r="D248" s="8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0">
      <c r="A249" s="6">
        <v>3451</v>
      </c>
      <c r="B249" s="3" t="s">
        <v>3450</v>
      </c>
      <c r="C249" s="3" t="s">
        <v>7561</v>
      </c>
      <c r="D249" s="8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5">
      <c r="A250" s="6">
        <v>3452</v>
      </c>
      <c r="B250" s="3" t="s">
        <v>3451</v>
      </c>
      <c r="C250" s="3" t="s">
        <v>7562</v>
      </c>
      <c r="D250" s="8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5">
      <c r="A251" s="6">
        <v>3455</v>
      </c>
      <c r="B251" s="3" t="s">
        <v>3454</v>
      </c>
      <c r="C251" s="3" t="s">
        <v>7565</v>
      </c>
      <c r="D251" s="8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5">
      <c r="A252" s="6">
        <v>3456</v>
      </c>
      <c r="B252" s="3" t="s">
        <v>3455</v>
      </c>
      <c r="C252" s="3" t="s">
        <v>7566</v>
      </c>
      <c r="D252" s="8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>
      <c r="A253" s="6">
        <v>3457</v>
      </c>
      <c r="B253" s="3" t="s">
        <v>3456</v>
      </c>
      <c r="C253" s="3" t="s">
        <v>7567</v>
      </c>
      <c r="D253" s="8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5">
      <c r="A254" s="6">
        <v>3458</v>
      </c>
      <c r="B254" s="3" t="s">
        <v>3457</v>
      </c>
      <c r="C254" s="3" t="s">
        <v>7568</v>
      </c>
      <c r="D254" s="8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5">
      <c r="A255" s="6">
        <v>3461</v>
      </c>
      <c r="B255" s="3" t="s">
        <v>3460</v>
      </c>
      <c r="C255" s="3" t="s">
        <v>7571</v>
      </c>
      <c r="D255" s="8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0">
      <c r="A256" s="6">
        <v>3462</v>
      </c>
      <c r="B256" s="3" t="s">
        <v>3461</v>
      </c>
      <c r="C256" s="3" t="s">
        <v>7572</v>
      </c>
      <c r="D256" s="8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5">
      <c r="A257" s="6">
        <v>3464</v>
      </c>
      <c r="B257" s="3" t="s">
        <v>3463</v>
      </c>
      <c r="C257" s="3" t="s">
        <v>7574</v>
      </c>
      <c r="D257" s="8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>
      <c r="A258" s="6">
        <v>3466</v>
      </c>
      <c r="B258" s="3" t="s">
        <v>3465</v>
      </c>
      <c r="C258" s="3" t="s">
        <v>7576</v>
      </c>
      <c r="D258" s="8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>
      <c r="A259" s="6">
        <v>3467</v>
      </c>
      <c r="B259" s="3" t="s">
        <v>3466</v>
      </c>
      <c r="C259" s="3" t="s">
        <v>7577</v>
      </c>
      <c r="D259" s="8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>
      <c r="A260" s="6">
        <v>3468</v>
      </c>
      <c r="B260" s="3" t="s">
        <v>3467</v>
      </c>
      <c r="C260" s="3" t="s">
        <v>7578</v>
      </c>
      <c r="D260" s="8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5">
      <c r="A261" s="6">
        <v>3469</v>
      </c>
      <c r="B261" s="3" t="s">
        <v>3468</v>
      </c>
      <c r="C261" s="3" t="s">
        <v>7579</v>
      </c>
      <c r="D261" s="8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>
      <c r="A262" s="6">
        <v>3470</v>
      </c>
      <c r="B262" s="3" t="s">
        <v>3469</v>
      </c>
      <c r="C262" s="3" t="s">
        <v>7580</v>
      </c>
      <c r="D262" s="8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5">
      <c r="A263" s="6">
        <v>3472</v>
      </c>
      <c r="B263" s="3" t="s">
        <v>3471</v>
      </c>
      <c r="C263" s="3" t="s">
        <v>7582</v>
      </c>
      <c r="D263" s="8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5">
      <c r="A264" s="6">
        <v>3473</v>
      </c>
      <c r="B264" s="3" t="s">
        <v>3472</v>
      </c>
      <c r="C264" s="3" t="s">
        <v>7583</v>
      </c>
      <c r="D264" s="8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5">
      <c r="A265" s="6">
        <v>3476</v>
      </c>
      <c r="B265" s="3" t="s">
        <v>3475</v>
      </c>
      <c r="C265" s="3" t="s">
        <v>7586</v>
      </c>
      <c r="D265" s="8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0">
      <c r="A266" s="6">
        <v>3477</v>
      </c>
      <c r="B266" s="3" t="s">
        <v>3476</v>
      </c>
      <c r="C266" s="3" t="s">
        <v>7587</v>
      </c>
      <c r="D266" s="8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5">
      <c r="A267" s="6">
        <v>3478</v>
      </c>
      <c r="B267" s="3" t="s">
        <v>3477</v>
      </c>
      <c r="C267" s="3" t="s">
        <v>7588</v>
      </c>
      <c r="D267" s="8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5">
      <c r="A268" s="6">
        <v>3480</v>
      </c>
      <c r="B268" s="3" t="s">
        <v>3479</v>
      </c>
      <c r="C268" s="3" t="s">
        <v>7590</v>
      </c>
      <c r="D268" s="8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30">
      <c r="A269" s="6">
        <v>3483</v>
      </c>
      <c r="B269" s="3" t="s">
        <v>3482</v>
      </c>
      <c r="C269" s="3" t="s">
        <v>7593</v>
      </c>
      <c r="D269" s="8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5">
      <c r="A270" s="6">
        <v>3484</v>
      </c>
      <c r="B270" s="3" t="s">
        <v>3483</v>
      </c>
      <c r="C270" s="3" t="s">
        <v>7594</v>
      </c>
      <c r="D270" s="8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5">
      <c r="A271" s="6">
        <v>3485</v>
      </c>
      <c r="B271" s="3" t="s">
        <v>3484</v>
      </c>
      <c r="C271" s="3" t="s">
        <v>7595</v>
      </c>
      <c r="D271" s="8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0">
      <c r="A272" s="6">
        <v>3486</v>
      </c>
      <c r="B272" s="3" t="s">
        <v>3485</v>
      </c>
      <c r="C272" s="3" t="s">
        <v>7596</v>
      </c>
      <c r="D272" s="8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5">
      <c r="A273" s="6">
        <v>3488</v>
      </c>
      <c r="B273" s="3" t="s">
        <v>3487</v>
      </c>
      <c r="C273" s="3" t="s">
        <v>7598</v>
      </c>
      <c r="D273" s="8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5">
      <c r="A274" s="6">
        <v>3490</v>
      </c>
      <c r="B274" s="3" t="s">
        <v>3489</v>
      </c>
      <c r="C274" s="3" t="s">
        <v>7600</v>
      </c>
      <c r="D274" s="8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5">
      <c r="A275" s="6">
        <v>3491</v>
      </c>
      <c r="B275" s="3" t="s">
        <v>3490</v>
      </c>
      <c r="C275" s="3" t="s">
        <v>7601</v>
      </c>
      <c r="D275" s="8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>
      <c r="A276" s="6">
        <v>3492</v>
      </c>
      <c r="B276" s="3" t="s">
        <v>3491</v>
      </c>
      <c r="C276" s="3" t="s">
        <v>7602</v>
      </c>
      <c r="D276" s="8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5">
      <c r="A277" s="6">
        <v>3493</v>
      </c>
      <c r="B277" s="3" t="s">
        <v>3492</v>
      </c>
      <c r="C277" s="3" t="s">
        <v>7603</v>
      </c>
      <c r="D277" s="8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5">
      <c r="A278" s="6">
        <v>3494</v>
      </c>
      <c r="B278" s="3" t="s">
        <v>3493</v>
      </c>
      <c r="C278" s="3" t="s">
        <v>7604</v>
      </c>
      <c r="D278" s="8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5">
      <c r="A279" s="6">
        <v>3496</v>
      </c>
      <c r="B279" s="3" t="s">
        <v>3495</v>
      </c>
      <c r="C279" s="3" t="s">
        <v>7606</v>
      </c>
      <c r="D279" s="8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5">
      <c r="A280" s="6">
        <v>3497</v>
      </c>
      <c r="B280" s="3" t="s">
        <v>3496</v>
      </c>
      <c r="C280" s="3" t="s">
        <v>7607</v>
      </c>
      <c r="D280" s="8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5">
      <c r="A281" s="6">
        <v>3499</v>
      </c>
      <c r="B281" s="3" t="s">
        <v>3498</v>
      </c>
      <c r="C281" s="3" t="s">
        <v>7609</v>
      </c>
      <c r="D281" s="8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5">
      <c r="A282" s="6">
        <v>3500</v>
      </c>
      <c r="B282" s="3" t="s">
        <v>3499</v>
      </c>
      <c r="C282" s="3" t="s">
        <v>7610</v>
      </c>
      <c r="D282" s="8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5">
      <c r="A283" s="6">
        <v>3502</v>
      </c>
      <c r="B283" s="3" t="s">
        <v>3501</v>
      </c>
      <c r="C283" s="3" t="s">
        <v>7612</v>
      </c>
      <c r="D283" s="8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5">
      <c r="A284" s="6">
        <v>3504</v>
      </c>
      <c r="B284" s="3" t="s">
        <v>3503</v>
      </c>
      <c r="C284" s="3" t="s">
        <v>7614</v>
      </c>
      <c r="D284" s="8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>
      <c r="A285" s="6">
        <v>3505</v>
      </c>
      <c r="B285" s="3" t="s">
        <v>3504</v>
      </c>
      <c r="C285" s="3" t="s">
        <v>7615</v>
      </c>
      <c r="D285" s="8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5">
      <c r="A286" s="6">
        <v>3506</v>
      </c>
      <c r="B286" s="3" t="s">
        <v>3505</v>
      </c>
      <c r="C286" s="3" t="s">
        <v>7616</v>
      </c>
      <c r="D286" s="8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>
      <c r="A287" s="6">
        <v>3507</v>
      </c>
      <c r="B287" s="3" t="s">
        <v>3506</v>
      </c>
      <c r="C287" s="3" t="s">
        <v>7617</v>
      </c>
      <c r="D287" s="8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5">
      <c r="A288" s="6">
        <v>3509</v>
      </c>
      <c r="B288" s="3" t="s">
        <v>3508</v>
      </c>
      <c r="C288" s="3" t="s">
        <v>7619</v>
      </c>
      <c r="D288" s="8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5">
      <c r="A289" s="6">
        <v>3510</v>
      </c>
      <c r="B289" s="3" t="s">
        <v>3509</v>
      </c>
      <c r="C289" s="3" t="s">
        <v>7620</v>
      </c>
      <c r="D289" s="8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5">
      <c r="A290" s="6">
        <v>3513</v>
      </c>
      <c r="B290" s="3" t="s">
        <v>3512</v>
      </c>
      <c r="C290" s="3" t="s">
        <v>7623</v>
      </c>
      <c r="D290" s="8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>
      <c r="A291" s="6">
        <v>3514</v>
      </c>
      <c r="B291" s="3" t="s">
        <v>3513</v>
      </c>
      <c r="C291" s="3" t="s">
        <v>7624</v>
      </c>
      <c r="D291" s="8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0">
      <c r="A292" s="6">
        <v>3515</v>
      </c>
      <c r="B292" s="3" t="s">
        <v>3514</v>
      </c>
      <c r="C292" s="3" t="s">
        <v>7625</v>
      </c>
      <c r="D292" s="8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0">
      <c r="A293" s="6">
        <v>3516</v>
      </c>
      <c r="B293" s="3" t="s">
        <v>3515</v>
      </c>
      <c r="C293" s="3" t="s">
        <v>7626</v>
      </c>
      <c r="D293" s="8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5">
      <c r="A294" s="6">
        <v>3518</v>
      </c>
      <c r="B294" s="3" t="s">
        <v>3517</v>
      </c>
      <c r="C294" s="3" t="s">
        <v>7628</v>
      </c>
      <c r="D294" s="8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5">
      <c r="A295" s="6">
        <v>3521</v>
      </c>
      <c r="B295" s="3" t="s">
        <v>3520</v>
      </c>
      <c r="C295" s="3" t="s">
        <v>7631</v>
      </c>
      <c r="D295" s="8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5">
      <c r="A296" s="6">
        <v>3524</v>
      </c>
      <c r="B296" s="3" t="s">
        <v>3523</v>
      </c>
      <c r="C296" s="3" t="s">
        <v>7634</v>
      </c>
      <c r="D296" s="8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0">
      <c r="A297" s="6">
        <v>3525</v>
      </c>
      <c r="B297" s="3" t="s">
        <v>3524</v>
      </c>
      <c r="C297" s="3" t="s">
        <v>7635</v>
      </c>
      <c r="D297" s="8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5">
      <c r="A298" s="6">
        <v>3526</v>
      </c>
      <c r="B298" s="3" t="s">
        <v>3525</v>
      </c>
      <c r="C298" s="3" t="s">
        <v>7636</v>
      </c>
      <c r="D298" s="8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5">
      <c r="A299" s="6">
        <v>3527</v>
      </c>
      <c r="B299" s="3" t="s">
        <v>3526</v>
      </c>
      <c r="C299" s="3" t="s">
        <v>7637</v>
      </c>
      <c r="D299" s="8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5">
      <c r="A300" s="6">
        <v>3529</v>
      </c>
      <c r="B300" s="3" t="s">
        <v>3528</v>
      </c>
      <c r="C300" s="3" t="s">
        <v>7639</v>
      </c>
      <c r="D300" s="8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>
      <c r="A301" s="6">
        <v>3531</v>
      </c>
      <c r="B301" s="3" t="s">
        <v>3530</v>
      </c>
      <c r="C301" s="3" t="s">
        <v>7641</v>
      </c>
      <c r="D301" s="8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5">
      <c r="A302" s="6">
        <v>3532</v>
      </c>
      <c r="B302" s="3" t="s">
        <v>3531</v>
      </c>
      <c r="C302" s="3" t="s">
        <v>7642</v>
      </c>
      <c r="D302" s="8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5">
      <c r="A303" s="6">
        <v>3533</v>
      </c>
      <c r="B303" s="3" t="s">
        <v>3532</v>
      </c>
      <c r="C303" s="3" t="s">
        <v>7643</v>
      </c>
      <c r="D303" s="8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>
      <c r="A304" s="6">
        <v>3534</v>
      </c>
      <c r="B304" s="3" t="s">
        <v>3533</v>
      </c>
      <c r="C304" s="3" t="s">
        <v>7644</v>
      </c>
      <c r="D304" s="8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5">
      <c r="A305" s="6">
        <v>3539</v>
      </c>
      <c r="B305" s="3" t="s">
        <v>3538</v>
      </c>
      <c r="C305" s="3" t="s">
        <v>7649</v>
      </c>
      <c r="D305" s="8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5">
      <c r="A306" s="6">
        <v>3542</v>
      </c>
      <c r="B306" s="3" t="s">
        <v>3541</v>
      </c>
      <c r="C306" s="3" t="s">
        <v>7652</v>
      </c>
      <c r="D306" s="8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>
      <c r="A307" s="6">
        <v>3544</v>
      </c>
      <c r="B307" s="3" t="s">
        <v>3543</v>
      </c>
      <c r="C307" s="3" t="s">
        <v>7654</v>
      </c>
      <c r="D307" s="8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5">
      <c r="A308" s="6">
        <v>3545</v>
      </c>
      <c r="B308" s="3" t="s">
        <v>3544</v>
      </c>
      <c r="C308" s="3" t="s">
        <v>7655</v>
      </c>
      <c r="D308" s="8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5">
      <c r="A309" s="6">
        <v>3546</v>
      </c>
      <c r="B309" s="3" t="s">
        <v>3545</v>
      </c>
      <c r="C309" s="3" t="s">
        <v>7656</v>
      </c>
      <c r="D309" s="8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0">
      <c r="A310" s="6">
        <v>3547</v>
      </c>
      <c r="B310" s="3" t="s">
        <v>3546</v>
      </c>
      <c r="C310" s="3" t="s">
        <v>7657</v>
      </c>
      <c r="D310" s="8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0">
      <c r="A311" s="6">
        <v>3548</v>
      </c>
      <c r="B311" s="3" t="s">
        <v>3547</v>
      </c>
      <c r="C311" s="3" t="s">
        <v>7658</v>
      </c>
      <c r="D311" s="8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5">
      <c r="A312" s="6">
        <v>3551</v>
      </c>
      <c r="B312" s="3" t="s">
        <v>3550</v>
      </c>
      <c r="C312" s="3" t="s">
        <v>7661</v>
      </c>
      <c r="D312" s="8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5">
      <c r="A313" s="6">
        <v>3553</v>
      </c>
      <c r="B313" s="3" t="s">
        <v>3552</v>
      </c>
      <c r="C313" s="3" t="s">
        <v>7663</v>
      </c>
      <c r="D313" s="8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30">
      <c r="A314" s="6">
        <v>3554</v>
      </c>
      <c r="B314" s="3" t="s">
        <v>3553</v>
      </c>
      <c r="C314" s="3" t="s">
        <v>7664</v>
      </c>
      <c r="D314" s="8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5">
      <c r="A315" s="6">
        <v>3557</v>
      </c>
      <c r="B315" s="3" t="s">
        <v>3556</v>
      </c>
      <c r="C315" s="3" t="s">
        <v>7667</v>
      </c>
      <c r="D315" s="8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5">
      <c r="A316" s="6">
        <v>3561</v>
      </c>
      <c r="B316" s="3" t="s">
        <v>3560</v>
      </c>
      <c r="C316" s="3" t="s">
        <v>7671</v>
      </c>
      <c r="D316" s="8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5">
      <c r="A317" s="6">
        <v>3565</v>
      </c>
      <c r="B317" s="3" t="s">
        <v>3564</v>
      </c>
      <c r="C317" s="3" t="s">
        <v>7675</v>
      </c>
      <c r="D317" s="8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>
      <c r="A318" s="6">
        <v>3568</v>
      </c>
      <c r="B318" s="3" t="s">
        <v>3567</v>
      </c>
      <c r="C318" s="3" t="s">
        <v>7678</v>
      </c>
      <c r="D318" s="8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>
      <c r="A319" s="6">
        <v>3569</v>
      </c>
      <c r="B319" s="3" t="s">
        <v>3568</v>
      </c>
      <c r="C319" s="3" t="s">
        <v>7679</v>
      </c>
      <c r="D319" s="8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0">
      <c r="A320" s="6">
        <v>3570</v>
      </c>
      <c r="B320" s="3" t="s">
        <v>3569</v>
      </c>
      <c r="C320" s="3" t="s">
        <v>7680</v>
      </c>
      <c r="D320" s="8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5">
      <c r="A321" s="6">
        <v>3574</v>
      </c>
      <c r="B321" s="3" t="s">
        <v>3573</v>
      </c>
      <c r="C321" s="3" t="s">
        <v>7684</v>
      </c>
      <c r="D321" s="8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5">
      <c r="A322" s="6">
        <v>3575</v>
      </c>
      <c r="B322" s="3" t="s">
        <v>3574</v>
      </c>
      <c r="C322" s="3" t="s">
        <v>7685</v>
      </c>
      <c r="D322" s="8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0">
      <c r="A323" s="6">
        <v>3576</v>
      </c>
      <c r="B323" s="3" t="s">
        <v>3575</v>
      </c>
      <c r="C323" s="3" t="s">
        <v>7686</v>
      </c>
      <c r="D323" s="8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0">
      <c r="A324" s="6">
        <v>3577</v>
      </c>
      <c r="B324" s="3" t="s">
        <v>3576</v>
      </c>
      <c r="C324" s="3" t="s">
        <v>7687</v>
      </c>
      <c r="D324" s="8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0">
      <c r="A325" s="6">
        <v>3580</v>
      </c>
      <c r="B325" s="3" t="s">
        <v>3579</v>
      </c>
      <c r="C325" s="3" t="s">
        <v>7690</v>
      </c>
      <c r="D325" s="8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0">
      <c r="A326" s="6">
        <v>3582</v>
      </c>
      <c r="B326" s="3" t="s">
        <v>3581</v>
      </c>
      <c r="C326" s="3" t="s">
        <v>7692</v>
      </c>
      <c r="D326" s="8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5">
      <c r="A327" s="6">
        <v>3583</v>
      </c>
      <c r="B327" s="3" t="s">
        <v>3582</v>
      </c>
      <c r="C327" s="3" t="s">
        <v>7693</v>
      </c>
      <c r="D327" s="8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0">
      <c r="A328" s="6">
        <v>3585</v>
      </c>
      <c r="B328" s="3" t="s">
        <v>3584</v>
      </c>
      <c r="C328" s="3" t="s">
        <v>7695</v>
      </c>
      <c r="D328" s="8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>
      <c r="A329" s="6">
        <v>3586</v>
      </c>
      <c r="B329" s="3" t="s">
        <v>3585</v>
      </c>
      <c r="C329" s="3" t="s">
        <v>7696</v>
      </c>
      <c r="D329" s="8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>
      <c r="A330" s="6">
        <v>3589</v>
      </c>
      <c r="B330" s="3" t="s">
        <v>3588</v>
      </c>
      <c r="C330" s="3" t="s">
        <v>7699</v>
      </c>
      <c r="D330" s="8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5">
      <c r="A331" s="6">
        <v>3591</v>
      </c>
      <c r="B331" s="3" t="s">
        <v>3590</v>
      </c>
      <c r="C331" s="3" t="s">
        <v>7701</v>
      </c>
      <c r="D331" s="8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0">
      <c r="A332" s="6">
        <v>3592</v>
      </c>
      <c r="B332" s="3" t="s">
        <v>3591</v>
      </c>
      <c r="C332" s="3" t="s">
        <v>7702</v>
      </c>
      <c r="D332" s="8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0">
      <c r="A333" s="6">
        <v>3593</v>
      </c>
      <c r="B333" s="3" t="s">
        <v>3592</v>
      </c>
      <c r="C333" s="3" t="s">
        <v>7703</v>
      </c>
      <c r="D333" s="8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5">
      <c r="A334" s="6">
        <v>3594</v>
      </c>
      <c r="B334" s="3" t="s">
        <v>3593</v>
      </c>
      <c r="C334" s="3" t="s">
        <v>7704</v>
      </c>
      <c r="D334" s="8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>
      <c r="A335" s="6">
        <v>3595</v>
      </c>
      <c r="B335" s="3" t="s">
        <v>3594</v>
      </c>
      <c r="C335" s="3" t="s">
        <v>7705</v>
      </c>
      <c r="D335" s="8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>
      <c r="A336" s="6">
        <v>3597</v>
      </c>
      <c r="B336" s="3" t="s">
        <v>3596</v>
      </c>
      <c r="C336" s="3" t="s">
        <v>7707</v>
      </c>
      <c r="D336" s="8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0">
      <c r="A337" s="6">
        <v>3598</v>
      </c>
      <c r="B337" s="3" t="s">
        <v>3597</v>
      </c>
      <c r="C337" s="3" t="s">
        <v>7708</v>
      </c>
      <c r="D337" s="8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0">
      <c r="A338" s="6">
        <v>3599</v>
      </c>
      <c r="B338" s="3" t="s">
        <v>3598</v>
      </c>
      <c r="C338" s="3" t="s">
        <v>7709</v>
      </c>
      <c r="D338" s="8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>
      <c r="A339" s="6">
        <v>3600</v>
      </c>
      <c r="B339" s="3" t="s">
        <v>3599</v>
      </c>
      <c r="C339" s="3" t="s">
        <v>7710</v>
      </c>
      <c r="D339" s="8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5">
      <c r="A340" s="6">
        <v>3602</v>
      </c>
      <c r="B340" s="3" t="s">
        <v>3601</v>
      </c>
      <c r="C340" s="3" t="s">
        <v>7712</v>
      </c>
      <c r="D340" s="8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5">
      <c r="A341" s="6">
        <v>3603</v>
      </c>
      <c r="B341" s="3" t="s">
        <v>3602</v>
      </c>
      <c r="C341" s="3" t="s">
        <v>7713</v>
      </c>
      <c r="D341" s="8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5">
      <c r="A342" s="6">
        <v>3604</v>
      </c>
      <c r="B342" s="3" t="s">
        <v>3603</v>
      </c>
      <c r="C342" s="3" t="s">
        <v>7714</v>
      </c>
      <c r="D342" s="8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>
      <c r="A343" s="6">
        <v>3613</v>
      </c>
      <c r="B343" s="3" t="s">
        <v>3612</v>
      </c>
      <c r="C343" s="3" t="s">
        <v>7723</v>
      </c>
      <c r="D343" s="8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0">
      <c r="A344" s="6">
        <v>3614</v>
      </c>
      <c r="B344" s="3" t="s">
        <v>3439</v>
      </c>
      <c r="C344" s="3" t="s">
        <v>7724</v>
      </c>
      <c r="D344" s="8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5">
      <c r="A345" s="6">
        <v>3619</v>
      </c>
      <c r="B345" s="3" t="s">
        <v>3617</v>
      </c>
      <c r="C345" s="3" t="s">
        <v>7729</v>
      </c>
      <c r="D345" s="8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5">
      <c r="A346" s="6">
        <v>3620</v>
      </c>
      <c r="B346" s="3" t="s">
        <v>3618</v>
      </c>
      <c r="C346" s="3" t="s">
        <v>7730</v>
      </c>
      <c r="D346" s="8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5">
      <c r="A347" s="6">
        <v>3621</v>
      </c>
      <c r="B347" s="3" t="s">
        <v>3619</v>
      </c>
      <c r="C347" s="3" t="s">
        <v>7731</v>
      </c>
      <c r="D347" s="8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>
      <c r="A348" s="6">
        <v>3622</v>
      </c>
      <c r="B348" s="3" t="s">
        <v>3620</v>
      </c>
      <c r="C348" s="3" t="s">
        <v>7732</v>
      </c>
      <c r="D348" s="8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>
      <c r="A349" s="6">
        <v>3623</v>
      </c>
      <c r="B349" s="3" t="s">
        <v>3621</v>
      </c>
      <c r="C349" s="3" t="s">
        <v>7733</v>
      </c>
      <c r="D349" s="8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0">
      <c r="A350" s="6">
        <v>3624</v>
      </c>
      <c r="B350" s="3" t="s">
        <v>3622</v>
      </c>
      <c r="C350" s="3" t="s">
        <v>7734</v>
      </c>
      <c r="D350" s="8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5">
      <c r="A351" s="6">
        <v>3627</v>
      </c>
      <c r="B351" s="3" t="s">
        <v>3625</v>
      </c>
      <c r="C351" s="3" t="s">
        <v>7737</v>
      </c>
      <c r="D351" s="8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>
      <c r="A352" s="6">
        <v>3648</v>
      </c>
      <c r="B352" s="3" t="s">
        <v>3646</v>
      </c>
      <c r="C352" s="3" t="s">
        <v>7758</v>
      </c>
      <c r="D352" s="8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>
      <c r="A353" s="6">
        <v>3651</v>
      </c>
      <c r="B353" s="3" t="s">
        <v>3649</v>
      </c>
      <c r="C353" s="3" t="s">
        <v>7761</v>
      </c>
      <c r="D353" s="8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5">
      <c r="A354" s="6">
        <v>3655</v>
      </c>
      <c r="B354" s="3" t="s">
        <v>3652</v>
      </c>
      <c r="C354" s="3" t="s">
        <v>7765</v>
      </c>
      <c r="D354" s="8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>
      <c r="A355" s="6">
        <v>3658</v>
      </c>
      <c r="B355" s="3" t="s">
        <v>3655</v>
      </c>
      <c r="C355" s="3" t="s">
        <v>7768</v>
      </c>
      <c r="D355" s="8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0">
      <c r="A356" s="6">
        <v>3659</v>
      </c>
      <c r="B356" s="3" t="s">
        <v>3656</v>
      </c>
      <c r="C356" s="3" t="s">
        <v>7769</v>
      </c>
      <c r="D356" s="8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5">
      <c r="A357" s="6">
        <v>3661</v>
      </c>
      <c r="B357" s="3" t="s">
        <v>3658</v>
      </c>
      <c r="C357" s="3" t="s">
        <v>7771</v>
      </c>
      <c r="D357" s="8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5">
      <c r="A358" s="6">
        <v>3664</v>
      </c>
      <c r="B358" s="3" t="s">
        <v>3661</v>
      </c>
      <c r="C358" s="3" t="s">
        <v>7774</v>
      </c>
      <c r="D358" s="8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>
      <c r="A359" s="6">
        <v>3666</v>
      </c>
      <c r="B359" s="3" t="s">
        <v>3663</v>
      </c>
      <c r="C359" s="3" t="s">
        <v>7776</v>
      </c>
      <c r="D359" s="8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5">
      <c r="A360" s="6">
        <v>3668</v>
      </c>
      <c r="B360" s="3" t="s">
        <v>3665</v>
      </c>
      <c r="C360" s="3" t="s">
        <v>7778</v>
      </c>
      <c r="D360" s="8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5">
      <c r="A361" s="6">
        <v>3671</v>
      </c>
      <c r="B361" s="3" t="s">
        <v>3668</v>
      </c>
      <c r="C361" s="3" t="s">
        <v>7781</v>
      </c>
      <c r="D361" s="8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5">
      <c r="A362" s="6">
        <v>3676</v>
      </c>
      <c r="B362" s="3" t="s">
        <v>3673</v>
      </c>
      <c r="C362" s="3" t="s">
        <v>7786</v>
      </c>
      <c r="D362" s="8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>
      <c r="A363" s="6">
        <v>3677</v>
      </c>
      <c r="B363" s="3" t="s">
        <v>3674</v>
      </c>
      <c r="C363" s="3" t="s">
        <v>7787</v>
      </c>
      <c r="D363" s="8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5">
      <c r="A364" s="6">
        <v>3679</v>
      </c>
      <c r="B364" s="3" t="s">
        <v>3676</v>
      </c>
      <c r="C364" s="3" t="s">
        <v>7789</v>
      </c>
      <c r="D364" s="8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>
      <c r="A365" s="6">
        <v>3680</v>
      </c>
      <c r="B365" s="3" t="s">
        <v>3677</v>
      </c>
      <c r="C365" s="3" t="s">
        <v>7790</v>
      </c>
      <c r="D365" s="8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5">
      <c r="A366" s="6">
        <v>3681</v>
      </c>
      <c r="B366" s="3" t="s">
        <v>3678</v>
      </c>
      <c r="C366" s="3" t="s">
        <v>7791</v>
      </c>
      <c r="D366" s="8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>
      <c r="A367" s="6">
        <v>3682</v>
      </c>
      <c r="B367" s="3" t="s">
        <v>3679</v>
      </c>
      <c r="C367" s="3" t="s">
        <v>7792</v>
      </c>
      <c r="D367" s="8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>
      <c r="A368" s="6">
        <v>3683</v>
      </c>
      <c r="B368" s="3" t="s">
        <v>3680</v>
      </c>
      <c r="C368" s="3" t="s">
        <v>7793</v>
      </c>
      <c r="D368" s="8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5">
      <c r="A369" s="6">
        <v>3684</v>
      </c>
      <c r="B369" s="3" t="s">
        <v>3681</v>
      </c>
      <c r="C369" s="3" t="s">
        <v>7794</v>
      </c>
      <c r="D369" s="8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>
      <c r="A370" s="6">
        <v>3685</v>
      </c>
      <c r="B370" s="3" t="s">
        <v>3682</v>
      </c>
      <c r="C370" s="3" t="s">
        <v>7795</v>
      </c>
      <c r="D370" s="8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0">
      <c r="A371" s="6">
        <v>3686</v>
      </c>
      <c r="B371" s="3" t="s">
        <v>3683</v>
      </c>
      <c r="C371" s="3" t="s">
        <v>7796</v>
      </c>
      <c r="D371" s="8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5">
      <c r="A372" s="6">
        <v>3687</v>
      </c>
      <c r="B372" s="3" t="s">
        <v>3684</v>
      </c>
      <c r="C372" s="3" t="s">
        <v>7797</v>
      </c>
      <c r="D372" s="8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5">
      <c r="A373" s="6">
        <v>3689</v>
      </c>
      <c r="B373" s="3" t="s">
        <v>3686</v>
      </c>
      <c r="C373" s="3" t="s">
        <v>7799</v>
      </c>
      <c r="D373" s="8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5">
      <c r="A374" s="6">
        <v>3690</v>
      </c>
      <c r="B374" s="3" t="s">
        <v>3687</v>
      </c>
      <c r="C374" s="3" t="s">
        <v>7800</v>
      </c>
      <c r="D374" s="8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>
      <c r="A375" s="6">
        <v>3691</v>
      </c>
      <c r="B375" s="3" t="s">
        <v>3688</v>
      </c>
      <c r="C375" s="3" t="s">
        <v>7801</v>
      </c>
      <c r="D375" s="8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>
      <c r="A376" s="6">
        <v>3692</v>
      </c>
      <c r="B376" s="3" t="s">
        <v>3689</v>
      </c>
      <c r="C376" s="3" t="s">
        <v>7802</v>
      </c>
      <c r="D376" s="8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5">
      <c r="A377" s="6">
        <v>3694</v>
      </c>
      <c r="B377" s="3" t="s">
        <v>3691</v>
      </c>
      <c r="C377" s="3" t="s">
        <v>7804</v>
      </c>
      <c r="D377" s="8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5">
      <c r="A378" s="6">
        <v>3695</v>
      </c>
      <c r="B378" s="3" t="s">
        <v>3692</v>
      </c>
      <c r="C378" s="3" t="s">
        <v>7805</v>
      </c>
      <c r="D378" s="8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>
      <c r="A379" s="6">
        <v>3698</v>
      </c>
      <c r="B379" s="3" t="s">
        <v>3695</v>
      </c>
      <c r="C379" s="3" t="s">
        <v>7808</v>
      </c>
      <c r="D379" s="8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5">
      <c r="A380" s="6">
        <v>3699</v>
      </c>
      <c r="B380" s="3" t="s">
        <v>3696</v>
      </c>
      <c r="C380" s="3" t="s">
        <v>7809</v>
      </c>
      <c r="D380" s="8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>
      <c r="A381" s="6">
        <v>3700</v>
      </c>
      <c r="B381" s="3" t="s">
        <v>3697</v>
      </c>
      <c r="C381" s="3" t="s">
        <v>7810</v>
      </c>
      <c r="D381" s="8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5">
      <c r="A382" s="6">
        <v>3703</v>
      </c>
      <c r="B382" s="3" t="s">
        <v>3700</v>
      </c>
      <c r="C382" s="3" t="s">
        <v>7813</v>
      </c>
      <c r="D382" s="8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0">
      <c r="A383" s="6">
        <v>3705</v>
      </c>
      <c r="B383" s="3" t="s">
        <v>3702</v>
      </c>
      <c r="C383" s="3" t="s">
        <v>7815</v>
      </c>
      <c r="D383" s="8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0">
      <c r="A384" s="6">
        <v>3706</v>
      </c>
      <c r="B384" s="3" t="s">
        <v>3703</v>
      </c>
      <c r="C384" s="3" t="s">
        <v>7816</v>
      </c>
      <c r="D384" s="8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>
      <c r="A385" s="6">
        <v>3707</v>
      </c>
      <c r="B385" s="3" t="s">
        <v>3704</v>
      </c>
      <c r="C385" s="3" t="s">
        <v>7817</v>
      </c>
      <c r="D385" s="8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5">
      <c r="A386" s="6">
        <v>3708</v>
      </c>
      <c r="B386" s="3" t="s">
        <v>3705</v>
      </c>
      <c r="C386" s="3" t="s">
        <v>7818</v>
      </c>
      <c r="D386" s="8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>
      <c r="A387" s="6">
        <v>3710</v>
      </c>
      <c r="B387" s="3" t="s">
        <v>3707</v>
      </c>
      <c r="C387" s="3" t="s">
        <v>7820</v>
      </c>
      <c r="D387" s="8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>
      <c r="A388" s="6">
        <v>3711</v>
      </c>
      <c r="B388" s="3" t="s">
        <v>3708</v>
      </c>
      <c r="C388" s="3" t="s">
        <v>7821</v>
      </c>
      <c r="D388" s="8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5">
      <c r="A389" s="6">
        <v>3712</v>
      </c>
      <c r="B389" s="3" t="s">
        <v>3709</v>
      </c>
      <c r="C389" s="3" t="s">
        <v>7822</v>
      </c>
      <c r="D389" s="8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0">
      <c r="A390" s="6">
        <v>3713</v>
      </c>
      <c r="B390" s="3" t="s">
        <v>3710</v>
      </c>
      <c r="C390" s="3" t="s">
        <v>7823</v>
      </c>
      <c r="D390" s="8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5">
      <c r="A391" s="6">
        <v>3714</v>
      </c>
      <c r="B391" s="3" t="s">
        <v>3711</v>
      </c>
      <c r="C391" s="3" t="s">
        <v>7824</v>
      </c>
      <c r="D391" s="8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0">
      <c r="A392" s="6">
        <v>3716</v>
      </c>
      <c r="B392" s="3" t="s">
        <v>3713</v>
      </c>
      <c r="C392" s="3" t="s">
        <v>7826</v>
      </c>
      <c r="D392" s="8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>
      <c r="A393" s="6">
        <v>3720</v>
      </c>
      <c r="B393" s="3" t="s">
        <v>3717</v>
      </c>
      <c r="C393" s="3" t="s">
        <v>7830</v>
      </c>
      <c r="D393" s="8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5">
      <c r="A394" s="6">
        <v>3721</v>
      </c>
      <c r="B394" s="3" t="s">
        <v>3718</v>
      </c>
      <c r="C394" s="3" t="s">
        <v>7831</v>
      </c>
      <c r="D394" s="8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>
      <c r="A395" s="6">
        <v>3726</v>
      </c>
      <c r="B395" s="3" t="s">
        <v>3723</v>
      </c>
      <c r="C395" s="3" t="s">
        <v>7836</v>
      </c>
      <c r="D395" s="8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0">
      <c r="A396" s="6">
        <v>3727</v>
      </c>
      <c r="B396" s="3" t="s">
        <v>3724</v>
      </c>
      <c r="C396" s="3" t="s">
        <v>7837</v>
      </c>
      <c r="D396" s="8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5">
      <c r="A397" s="6">
        <v>3810</v>
      </c>
      <c r="B397" s="3" t="s">
        <v>3807</v>
      </c>
      <c r="C397" s="3" t="s">
        <v>7920</v>
      </c>
      <c r="D397" s="8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5">
      <c r="A398" s="6">
        <v>3813</v>
      </c>
      <c r="B398" s="3" t="s">
        <v>3810</v>
      </c>
      <c r="C398" s="3" t="s">
        <v>7923</v>
      </c>
      <c r="D398" s="8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5">
      <c r="A399" s="6">
        <v>3814</v>
      </c>
      <c r="B399" s="3" t="s">
        <v>3811</v>
      </c>
      <c r="C399" s="3" t="s">
        <v>7924</v>
      </c>
      <c r="D399" s="8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5">
      <c r="A400" s="6">
        <v>3816</v>
      </c>
      <c r="B400" s="3" t="s">
        <v>3813</v>
      </c>
      <c r="C400" s="3" t="s">
        <v>7926</v>
      </c>
      <c r="D400" s="8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5">
      <c r="A401" s="6">
        <v>3817</v>
      </c>
      <c r="B401" s="3" t="s">
        <v>3814</v>
      </c>
      <c r="C401" s="3" t="s">
        <v>7927</v>
      </c>
      <c r="D401" s="8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0">
      <c r="A402" s="6">
        <v>3818</v>
      </c>
      <c r="B402" s="3" t="s">
        <v>3815</v>
      </c>
      <c r="C402" s="3" t="s">
        <v>7928</v>
      </c>
      <c r="D402" s="8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>
      <c r="A403" s="6">
        <v>3819</v>
      </c>
      <c r="B403" s="3" t="s">
        <v>3816</v>
      </c>
      <c r="C403" s="3" t="s">
        <v>7817</v>
      </c>
      <c r="D403" s="8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5">
      <c r="A404" s="6">
        <v>3821</v>
      </c>
      <c r="B404" s="3" t="s">
        <v>3818</v>
      </c>
      <c r="C404" s="3" t="s">
        <v>7930</v>
      </c>
      <c r="D404" s="8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0">
      <c r="A405" s="6">
        <v>3823</v>
      </c>
      <c r="B405" s="3" t="s">
        <v>3820</v>
      </c>
      <c r="C405" s="3" t="s">
        <v>7932</v>
      </c>
      <c r="D405" s="8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5">
      <c r="A406" s="6">
        <v>3825</v>
      </c>
      <c r="B406" s="3" t="s">
        <v>3822</v>
      </c>
      <c r="C406" s="3" t="s">
        <v>7934</v>
      </c>
      <c r="D406" s="8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5">
      <c r="A407" s="6">
        <v>3828</v>
      </c>
      <c r="B407" s="3" t="s">
        <v>3825</v>
      </c>
      <c r="C407" s="3" t="s">
        <v>7937</v>
      </c>
      <c r="D407" s="8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5">
      <c r="A408" s="6">
        <v>3829</v>
      </c>
      <c r="B408" s="3" t="s">
        <v>3826</v>
      </c>
      <c r="C408" s="3" t="s">
        <v>7938</v>
      </c>
      <c r="D408" s="8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0">
      <c r="A409" s="6">
        <v>3830</v>
      </c>
      <c r="B409" s="3" t="s">
        <v>3827</v>
      </c>
      <c r="C409" s="3" t="s">
        <v>7939</v>
      </c>
      <c r="D409" s="8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5">
      <c r="A410" s="6">
        <v>3831</v>
      </c>
      <c r="B410" s="3" t="s">
        <v>3828</v>
      </c>
      <c r="C410" s="3" t="s">
        <v>7940</v>
      </c>
      <c r="D410" s="8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5">
      <c r="A411" s="6">
        <v>3832</v>
      </c>
      <c r="B411" s="3" t="s">
        <v>3829</v>
      </c>
      <c r="C411" s="3" t="s">
        <v>7941</v>
      </c>
      <c r="D411" s="8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>
      <c r="A412" s="6">
        <v>3836</v>
      </c>
      <c r="B412" s="3" t="s">
        <v>3833</v>
      </c>
      <c r="C412" s="3" t="s">
        <v>7945</v>
      </c>
      <c r="D412" s="8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5">
      <c r="A413" s="6">
        <v>3839</v>
      </c>
      <c r="B413" s="3" t="s">
        <v>3836</v>
      </c>
      <c r="C413" s="3" t="s">
        <v>7948</v>
      </c>
      <c r="D413" s="8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9" priority="4" operator="equal">
      <formula>"canceled"</formula>
    </cfRule>
    <cfRule type="cellIs" dxfId="28" priority="5" operator="equal">
      <formula>"failed"</formula>
    </cfRule>
    <cfRule type="cellIs" dxfId="27" priority="6" operator="equal">
      <formula>"successful"</formula>
    </cfRule>
    <cfRule type="cellIs" dxfId="26" priority="7" operator="equal">
      <formula>"live"</formula>
    </cfRule>
    <cfRule type="cellIs" dxfId="25" priority="8" operator="equal">
      <formula>"live"</formula>
    </cfRule>
  </conditionalFormatting>
  <conditionalFormatting sqref="O2:O413 O1: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C5F15-46AA-481F-B59F-6A31C63A4E18}">
  <dimension ref="A1:T251"/>
  <sheetViews>
    <sheetView workbookViewId="0">
      <selection activeCell="S3" sqref="S3"/>
    </sheetView>
  </sheetViews>
  <sheetFormatPr defaultRowHeight="15"/>
  <cols>
    <col min="2" max="2" width="23.28515625" customWidth="1"/>
    <col min="3" max="3" width="44" customWidth="1"/>
    <col min="19" max="19" width="22.85546875" bestFit="1" customWidth="1"/>
    <col min="20" max="20" width="21.85546875" bestFit="1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5">
      <c r="A2" s="6">
        <v>2843</v>
      </c>
      <c r="B2" s="3" t="s">
        <v>2843</v>
      </c>
      <c r="C2" s="3" t="s">
        <v>6953</v>
      </c>
      <c r="D2" s="8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0">
      <c r="A3" s="6">
        <v>2845</v>
      </c>
      <c r="B3" s="3" t="s">
        <v>2845</v>
      </c>
      <c r="C3" s="3" t="s">
        <v>6955</v>
      </c>
      <c r="D3" s="8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60">
      <c r="A4" s="6">
        <v>2846</v>
      </c>
      <c r="B4" s="3" t="s">
        <v>2846</v>
      </c>
      <c r="C4" s="3" t="s">
        <v>6956</v>
      </c>
      <c r="D4" s="8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5">
      <c r="A5" s="6">
        <v>2847</v>
      </c>
      <c r="B5" s="3" t="s">
        <v>2847</v>
      </c>
      <c r="C5" s="3" t="s">
        <v>6957</v>
      </c>
      <c r="D5" s="8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>
      <c r="A6" s="6">
        <v>2848</v>
      </c>
      <c r="B6" s="3" t="s">
        <v>2848</v>
      </c>
      <c r="C6" s="3" t="s">
        <v>6958</v>
      </c>
      <c r="D6" s="8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5">
      <c r="A7" s="6">
        <v>2850</v>
      </c>
      <c r="B7" s="3" t="s">
        <v>2850</v>
      </c>
      <c r="C7" s="3" t="s">
        <v>6960</v>
      </c>
      <c r="D7" s="8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5">
      <c r="A8" s="6">
        <v>2852</v>
      </c>
      <c r="B8" s="3" t="s">
        <v>2852</v>
      </c>
      <c r="C8" s="3" t="s">
        <v>6962</v>
      </c>
      <c r="D8" s="8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>
      <c r="A9" s="6">
        <v>2855</v>
      </c>
      <c r="B9" s="3" t="s">
        <v>2855</v>
      </c>
      <c r="C9" s="3" t="s">
        <v>6965</v>
      </c>
      <c r="D9" s="8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5">
      <c r="A10" s="6">
        <v>2856</v>
      </c>
      <c r="B10" s="3" t="s">
        <v>2856</v>
      </c>
      <c r="C10" s="3" t="s">
        <v>6966</v>
      </c>
      <c r="D10" s="8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>
      <c r="A11" s="6">
        <v>2860</v>
      </c>
      <c r="B11" s="3" t="s">
        <v>2860</v>
      </c>
      <c r="C11" s="3" t="s">
        <v>6970</v>
      </c>
      <c r="D11" s="8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>
      <c r="A12" s="6">
        <v>2862</v>
      </c>
      <c r="B12" s="3" t="s">
        <v>2862</v>
      </c>
      <c r="C12" s="3" t="s">
        <v>6972</v>
      </c>
      <c r="D12" s="8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5">
      <c r="A13" s="6">
        <v>2863</v>
      </c>
      <c r="B13" s="3" t="s">
        <v>2863</v>
      </c>
      <c r="C13" s="3" t="s">
        <v>6973</v>
      </c>
      <c r="D13" s="8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5">
      <c r="A14" s="6">
        <v>2865</v>
      </c>
      <c r="B14" s="3" t="s">
        <v>2865</v>
      </c>
      <c r="C14" s="3" t="s">
        <v>6975</v>
      </c>
      <c r="D14" s="8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>
      <c r="A15" s="6">
        <v>2866</v>
      </c>
      <c r="B15" s="3" t="s">
        <v>2866</v>
      </c>
      <c r="C15" s="3" t="s">
        <v>6976</v>
      </c>
      <c r="D15" s="8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>
      <c r="A16" s="6">
        <v>2867</v>
      </c>
      <c r="B16" s="3" t="s">
        <v>2867</v>
      </c>
      <c r="C16" s="3" t="s">
        <v>6977</v>
      </c>
      <c r="D16" s="8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>
      <c r="A17" s="6">
        <v>2868</v>
      </c>
      <c r="B17" s="3" t="s">
        <v>2868</v>
      </c>
      <c r="C17" s="3" t="s">
        <v>6978</v>
      </c>
      <c r="D17" s="8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>
      <c r="A18" s="6">
        <v>2869</v>
      </c>
      <c r="B18" s="3" t="s">
        <v>2869</v>
      </c>
      <c r="C18" s="3" t="s">
        <v>6979</v>
      </c>
      <c r="D18" s="8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>
      <c r="A19" s="6">
        <v>2870</v>
      </c>
      <c r="B19" s="3" t="s">
        <v>2870</v>
      </c>
      <c r="C19" s="3" t="s">
        <v>6980</v>
      </c>
      <c r="D19" s="8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>
      <c r="A20" s="6">
        <v>2871</v>
      </c>
      <c r="B20" s="3" t="s">
        <v>2871</v>
      </c>
      <c r="C20" s="3" t="s">
        <v>6981</v>
      </c>
      <c r="D20" s="8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>
      <c r="A21" s="6">
        <v>2872</v>
      </c>
      <c r="B21" s="3" t="s">
        <v>2872</v>
      </c>
      <c r="C21" s="3" t="s">
        <v>6982</v>
      </c>
      <c r="D21" s="8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>
      <c r="A22" s="6">
        <v>2873</v>
      </c>
      <c r="B22" s="3" t="s">
        <v>2873</v>
      </c>
      <c r="C22" s="3" t="s">
        <v>6983</v>
      </c>
      <c r="D22" s="8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5">
      <c r="A23" s="6">
        <v>2874</v>
      </c>
      <c r="B23" s="3" t="s">
        <v>2874</v>
      </c>
      <c r="C23" s="3" t="s">
        <v>6984</v>
      </c>
      <c r="D23" s="8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5">
      <c r="A24" s="6">
        <v>2875</v>
      </c>
      <c r="B24" s="3" t="s">
        <v>2875</v>
      </c>
      <c r="C24" s="3" t="s">
        <v>6985</v>
      </c>
      <c r="D24" s="8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5">
      <c r="A25" s="6">
        <v>2876</v>
      </c>
      <c r="B25" s="3" t="s">
        <v>2876</v>
      </c>
      <c r="C25" s="3" t="s">
        <v>6986</v>
      </c>
      <c r="D25" s="8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5">
      <c r="A26" s="6">
        <v>2877</v>
      </c>
      <c r="B26" s="3" t="s">
        <v>2877</v>
      </c>
      <c r="C26" s="3" t="s">
        <v>6987</v>
      </c>
      <c r="D26" s="8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>
      <c r="A27" s="6">
        <v>2879</v>
      </c>
      <c r="B27" s="3" t="s">
        <v>2879</v>
      </c>
      <c r="C27" s="3" t="s">
        <v>6989</v>
      </c>
      <c r="D27" s="8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5">
      <c r="A28" s="6">
        <v>2880</v>
      </c>
      <c r="B28" s="3" t="s">
        <v>2880</v>
      </c>
      <c r="C28" s="3" t="s">
        <v>6990</v>
      </c>
      <c r="D28" s="8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5">
      <c r="A29" s="6">
        <v>2881</v>
      </c>
      <c r="B29" s="3" t="s">
        <v>2881</v>
      </c>
      <c r="C29" s="3" t="s">
        <v>6991</v>
      </c>
      <c r="D29" s="8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5">
      <c r="A30" s="6">
        <v>2882</v>
      </c>
      <c r="B30" s="3" t="s">
        <v>2882</v>
      </c>
      <c r="C30" s="3" t="s">
        <v>6992</v>
      </c>
      <c r="D30" s="8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>
      <c r="A31" s="6">
        <v>2883</v>
      </c>
      <c r="B31" s="3" t="s">
        <v>2883</v>
      </c>
      <c r="C31" s="3" t="s">
        <v>6993</v>
      </c>
      <c r="D31" s="8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>
      <c r="A32" s="6">
        <v>2884</v>
      </c>
      <c r="B32" s="3" t="s">
        <v>2884</v>
      </c>
      <c r="C32" s="3" t="s">
        <v>6994</v>
      </c>
      <c r="D32" s="8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>
      <c r="A33" s="6">
        <v>2885</v>
      </c>
      <c r="B33" s="3" t="s">
        <v>2885</v>
      </c>
      <c r="C33" s="3" t="s">
        <v>6995</v>
      </c>
      <c r="D33" s="8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5">
      <c r="A34" s="6">
        <v>2886</v>
      </c>
      <c r="B34" s="3" t="s">
        <v>2886</v>
      </c>
      <c r="C34" s="3" t="s">
        <v>6996</v>
      </c>
      <c r="D34" s="8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5">
      <c r="A35" s="6">
        <v>2887</v>
      </c>
      <c r="B35" s="3" t="s">
        <v>2887</v>
      </c>
      <c r="C35" s="3" t="s">
        <v>6997</v>
      </c>
      <c r="D35" s="8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5">
      <c r="A36" s="6">
        <v>2888</v>
      </c>
      <c r="B36" s="3" t="s">
        <v>2888</v>
      </c>
      <c r="C36" s="3" t="s">
        <v>6998</v>
      </c>
      <c r="D36" s="8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>
      <c r="A37" s="6">
        <v>2889</v>
      </c>
      <c r="B37" s="3" t="s">
        <v>2889</v>
      </c>
      <c r="C37" s="3" t="s">
        <v>6999</v>
      </c>
      <c r="D37" s="8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5">
      <c r="A38" s="6">
        <v>2890</v>
      </c>
      <c r="B38" s="3" t="s">
        <v>2890</v>
      </c>
      <c r="C38" s="3" t="s">
        <v>7000</v>
      </c>
      <c r="D38" s="8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5">
      <c r="A39" s="6">
        <v>2891</v>
      </c>
      <c r="B39" s="3" t="s">
        <v>2891</v>
      </c>
      <c r="C39" s="3" t="s">
        <v>7001</v>
      </c>
      <c r="D39" s="8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>
      <c r="A40" s="6">
        <v>2892</v>
      </c>
      <c r="B40" s="3" t="s">
        <v>2892</v>
      </c>
      <c r="C40" s="3" t="s">
        <v>7002</v>
      </c>
      <c r="D40" s="8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>
      <c r="A41" s="6">
        <v>2893</v>
      </c>
      <c r="B41" s="3" t="s">
        <v>2893</v>
      </c>
      <c r="C41" s="3" t="s">
        <v>7003</v>
      </c>
      <c r="D41" s="8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>
      <c r="A42" s="6">
        <v>2894</v>
      </c>
      <c r="B42" s="3" t="s">
        <v>2894</v>
      </c>
      <c r="C42" s="3" t="s">
        <v>7004</v>
      </c>
      <c r="D42" s="8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5">
      <c r="A43" s="6">
        <v>2895</v>
      </c>
      <c r="B43" s="3" t="s">
        <v>2895</v>
      </c>
      <c r="C43" s="3" t="s">
        <v>7005</v>
      </c>
      <c r="D43" s="8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5">
      <c r="A44" s="6">
        <v>2896</v>
      </c>
      <c r="B44" s="3" t="s">
        <v>2896</v>
      </c>
      <c r="C44" s="3" t="s">
        <v>7006</v>
      </c>
      <c r="D44" s="8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5">
      <c r="A45" s="6">
        <v>2897</v>
      </c>
      <c r="B45" s="3" t="s">
        <v>2897</v>
      </c>
      <c r="C45" s="3" t="s">
        <v>7007</v>
      </c>
      <c r="D45" s="8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5">
      <c r="A46" s="6">
        <v>2898</v>
      </c>
      <c r="B46" s="3" t="s">
        <v>2898</v>
      </c>
      <c r="C46" s="3" t="s">
        <v>7008</v>
      </c>
      <c r="D46" s="8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5">
      <c r="A47" s="6">
        <v>2899</v>
      </c>
      <c r="B47" s="3" t="s">
        <v>2899</v>
      </c>
      <c r="C47" s="3" t="s">
        <v>7009</v>
      </c>
      <c r="D47" s="8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>
      <c r="A48" s="6">
        <v>2900</v>
      </c>
      <c r="B48" s="3" t="s">
        <v>2900</v>
      </c>
      <c r="C48" s="3" t="s">
        <v>7010</v>
      </c>
      <c r="D48" s="8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5">
      <c r="A49" s="6">
        <v>2901</v>
      </c>
      <c r="B49" s="3" t="s">
        <v>2901</v>
      </c>
      <c r="C49" s="3" t="s">
        <v>7011</v>
      </c>
      <c r="D49" s="8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>
      <c r="A50" s="6">
        <v>2902</v>
      </c>
      <c r="B50" s="3" t="s">
        <v>2902</v>
      </c>
      <c r="C50" s="3" t="s">
        <v>7012</v>
      </c>
      <c r="D50" s="8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5">
      <c r="A51" s="6">
        <v>2903</v>
      </c>
      <c r="B51" s="3" t="s">
        <v>2903</v>
      </c>
      <c r="C51" s="3" t="s">
        <v>7013</v>
      </c>
      <c r="D51" s="8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>
      <c r="A52" s="6">
        <v>2905</v>
      </c>
      <c r="B52" s="3" t="s">
        <v>2905</v>
      </c>
      <c r="C52" s="3" t="s">
        <v>7015</v>
      </c>
      <c r="D52" s="8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>
      <c r="A53" s="6">
        <v>2906</v>
      </c>
      <c r="B53" s="3" t="s">
        <v>2906</v>
      </c>
      <c r="C53" s="3" t="s">
        <v>7016</v>
      </c>
      <c r="D53" s="8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5">
      <c r="A54" s="6">
        <v>2907</v>
      </c>
      <c r="B54" s="3" t="s">
        <v>2907</v>
      </c>
      <c r="C54" s="3" t="s">
        <v>7017</v>
      </c>
      <c r="D54" s="8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>
      <c r="A55" s="6">
        <v>2908</v>
      </c>
      <c r="B55" s="3" t="s">
        <v>2908</v>
      </c>
      <c r="C55" s="3" t="s">
        <v>7018</v>
      </c>
      <c r="D55" s="8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>
      <c r="A56" s="6">
        <v>2909</v>
      </c>
      <c r="B56" s="3" t="s">
        <v>2909</v>
      </c>
      <c r="C56" s="3" t="s">
        <v>7019</v>
      </c>
      <c r="D56" s="8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>
      <c r="A57" s="6">
        <v>2911</v>
      </c>
      <c r="B57" s="3" t="s">
        <v>2911</v>
      </c>
      <c r="C57" s="3" t="s">
        <v>7021</v>
      </c>
      <c r="D57" s="8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5">
      <c r="A58" s="6">
        <v>2912</v>
      </c>
      <c r="B58" s="3" t="s">
        <v>2912</v>
      </c>
      <c r="C58" s="3" t="s">
        <v>7022</v>
      </c>
      <c r="D58" s="8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5">
      <c r="A59" s="6">
        <v>2913</v>
      </c>
      <c r="B59" s="3" t="s">
        <v>2913</v>
      </c>
      <c r="C59" s="3" t="s">
        <v>7023</v>
      </c>
      <c r="D59" s="8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5">
      <c r="A60" s="6">
        <v>2917</v>
      </c>
      <c r="B60" s="3" t="s">
        <v>2917</v>
      </c>
      <c r="C60" s="3" t="s">
        <v>7027</v>
      </c>
      <c r="D60" s="8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>
      <c r="A61" s="6">
        <v>2918</v>
      </c>
      <c r="B61" s="3" t="s">
        <v>2918</v>
      </c>
      <c r="C61" s="3" t="s">
        <v>7028</v>
      </c>
      <c r="D61" s="8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>
      <c r="A62" s="6">
        <v>2919</v>
      </c>
      <c r="B62" s="3" t="s">
        <v>2919</v>
      </c>
      <c r="C62" s="3" t="s">
        <v>7029</v>
      </c>
      <c r="D62" s="8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>
      <c r="A63" s="6">
        <v>3728</v>
      </c>
      <c r="B63" s="3" t="s">
        <v>3725</v>
      </c>
      <c r="C63" s="3" t="s">
        <v>7838</v>
      </c>
      <c r="D63" s="8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5">
      <c r="A64" s="6">
        <v>3729</v>
      </c>
      <c r="B64" s="3" t="s">
        <v>3726</v>
      </c>
      <c r="C64" s="3" t="s">
        <v>7839</v>
      </c>
      <c r="D64" s="8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>
      <c r="A65" s="6">
        <v>3730</v>
      </c>
      <c r="B65" s="3" t="s">
        <v>3727</v>
      </c>
      <c r="C65" s="3" t="s">
        <v>7840</v>
      </c>
      <c r="D65" s="8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5">
      <c r="A66" s="6">
        <v>3731</v>
      </c>
      <c r="B66" s="3" t="s">
        <v>3728</v>
      </c>
      <c r="C66" s="3" t="s">
        <v>7841</v>
      </c>
      <c r="D66" s="8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>
      <c r="A67" s="6">
        <v>3733</v>
      </c>
      <c r="B67" s="3" t="s">
        <v>3730</v>
      </c>
      <c r="C67" s="3" t="s">
        <v>7843</v>
      </c>
      <c r="D67" s="8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>
      <c r="A68" s="6">
        <v>3734</v>
      </c>
      <c r="B68" s="3" t="s">
        <v>3731</v>
      </c>
      <c r="C68" s="3" t="s">
        <v>7844</v>
      </c>
      <c r="D68" s="8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>
      <c r="A69" s="6">
        <v>3737</v>
      </c>
      <c r="B69" s="3" t="s">
        <v>3734</v>
      </c>
      <c r="C69" s="3" t="s">
        <v>7847</v>
      </c>
      <c r="D69" s="8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5">
      <c r="A70" s="6">
        <v>3740</v>
      </c>
      <c r="B70" s="3" t="s">
        <v>3737</v>
      </c>
      <c r="C70" s="3" t="s">
        <v>7850</v>
      </c>
      <c r="D70" s="8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>
      <c r="A71" s="6">
        <v>3741</v>
      </c>
      <c r="B71" s="3" t="s">
        <v>3738</v>
      </c>
      <c r="C71" s="3" t="s">
        <v>7851</v>
      </c>
      <c r="D71" s="8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5">
      <c r="A72" s="6">
        <v>3742</v>
      </c>
      <c r="B72" s="3" t="s">
        <v>3739</v>
      </c>
      <c r="C72" s="3" t="s">
        <v>7852</v>
      </c>
      <c r="D72" s="8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>
      <c r="A73" s="6">
        <v>3743</v>
      </c>
      <c r="B73" s="3" t="s">
        <v>3740</v>
      </c>
      <c r="C73" s="3" t="s">
        <v>7853</v>
      </c>
      <c r="D73" s="8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>
      <c r="A74" s="6">
        <v>3744</v>
      </c>
      <c r="B74" s="3" t="s">
        <v>3741</v>
      </c>
      <c r="C74" s="3" t="s">
        <v>7854</v>
      </c>
      <c r="D74" s="8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>
      <c r="A75" s="6">
        <v>3745</v>
      </c>
      <c r="B75" s="3" t="s">
        <v>3742</v>
      </c>
      <c r="C75" s="3" t="s">
        <v>7855</v>
      </c>
      <c r="D75" s="8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>
      <c r="A76" s="6">
        <v>3746</v>
      </c>
      <c r="B76" s="3" t="s">
        <v>3743</v>
      </c>
      <c r="C76" s="3" t="s">
        <v>7856</v>
      </c>
      <c r="D76" s="8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5">
      <c r="A77" s="6">
        <v>3841</v>
      </c>
      <c r="B77" s="3" t="s">
        <v>3838</v>
      </c>
      <c r="C77" s="3" t="s">
        <v>7950</v>
      </c>
      <c r="D77" s="8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5">
      <c r="A78" s="6">
        <v>3843</v>
      </c>
      <c r="B78" s="3" t="s">
        <v>3840</v>
      </c>
      <c r="C78" s="3" t="s">
        <v>7952</v>
      </c>
      <c r="D78" s="8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5">
      <c r="A79" s="6">
        <v>3844</v>
      </c>
      <c r="B79" s="3" t="s">
        <v>3841</v>
      </c>
      <c r="C79" s="3" t="s">
        <v>7953</v>
      </c>
      <c r="D79" s="8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>
      <c r="A80" s="6">
        <v>3845</v>
      </c>
      <c r="B80" s="3" t="s">
        <v>3842</v>
      </c>
      <c r="C80" s="3" t="s">
        <v>7954</v>
      </c>
      <c r="D80" s="8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>
      <c r="A81" s="6">
        <v>3846</v>
      </c>
      <c r="B81" s="3" t="s">
        <v>3843</v>
      </c>
      <c r="C81" s="3" t="s">
        <v>7955</v>
      </c>
      <c r="D81" s="8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>
      <c r="A82" s="6">
        <v>3847</v>
      </c>
      <c r="B82" s="3" t="s">
        <v>3844</v>
      </c>
      <c r="C82" s="3" t="s">
        <v>7956</v>
      </c>
      <c r="D82" s="8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5">
      <c r="A83" s="6">
        <v>3848</v>
      </c>
      <c r="B83" s="3" t="s">
        <v>3845</v>
      </c>
      <c r="C83" s="3" t="s">
        <v>7957</v>
      </c>
      <c r="D83" s="8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>
      <c r="A84" s="6">
        <v>3850</v>
      </c>
      <c r="B84" s="3" t="s">
        <v>3847</v>
      </c>
      <c r="C84" s="3" t="s">
        <v>7959</v>
      </c>
      <c r="D84" s="8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5">
      <c r="A85" s="6">
        <v>3852</v>
      </c>
      <c r="B85" s="3" t="s">
        <v>3849</v>
      </c>
      <c r="C85" s="3" t="s">
        <v>7961</v>
      </c>
      <c r="D85" s="8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>
      <c r="A86" s="6">
        <v>3853</v>
      </c>
      <c r="B86" s="3" t="s">
        <v>3850</v>
      </c>
      <c r="C86" s="3" t="s">
        <v>7962</v>
      </c>
      <c r="D86" s="8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>
      <c r="A87" s="6">
        <v>3854</v>
      </c>
      <c r="B87" s="3" t="s">
        <v>3851</v>
      </c>
      <c r="C87" s="3" t="s">
        <v>7963</v>
      </c>
      <c r="D87" s="8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5">
      <c r="A88" s="6">
        <v>3855</v>
      </c>
      <c r="B88" s="3" t="s">
        <v>3852</v>
      </c>
      <c r="C88" s="3" t="s">
        <v>7964</v>
      </c>
      <c r="D88" s="8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>
      <c r="A89" s="6">
        <v>3856</v>
      </c>
      <c r="B89" s="3" t="s">
        <v>3853</v>
      </c>
      <c r="C89" s="3" t="s">
        <v>7965</v>
      </c>
      <c r="D89" s="8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5">
      <c r="A90" s="6">
        <v>3857</v>
      </c>
      <c r="B90" s="3" t="s">
        <v>3854</v>
      </c>
      <c r="C90" s="3" t="s">
        <v>7966</v>
      </c>
      <c r="D90" s="8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5">
      <c r="A91" s="6">
        <v>3859</v>
      </c>
      <c r="B91" s="3" t="s">
        <v>3856</v>
      </c>
      <c r="C91" s="3" t="s">
        <v>7968</v>
      </c>
      <c r="D91" s="8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>
      <c r="A92" s="6">
        <v>3860</v>
      </c>
      <c r="B92" s="3" t="s">
        <v>3857</v>
      </c>
      <c r="C92" s="3" t="s">
        <v>7969</v>
      </c>
      <c r="D92" s="8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>
      <c r="A93" s="6">
        <v>3861</v>
      </c>
      <c r="B93" s="3" t="s">
        <v>3858</v>
      </c>
      <c r="C93" s="3" t="s">
        <v>7970</v>
      </c>
      <c r="D93" s="8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>
      <c r="A94" s="6">
        <v>3862</v>
      </c>
      <c r="B94" s="3" t="s">
        <v>3859</v>
      </c>
      <c r="C94" s="3" t="s">
        <v>7971</v>
      </c>
      <c r="D94" s="8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5">
      <c r="A95" s="6">
        <v>3863</v>
      </c>
      <c r="B95" s="3" t="s">
        <v>3860</v>
      </c>
      <c r="C95" s="3" t="s">
        <v>7972</v>
      </c>
      <c r="D95" s="8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5">
      <c r="A96" s="6">
        <v>3864</v>
      </c>
      <c r="B96" s="3" t="s">
        <v>3861</v>
      </c>
      <c r="C96" s="3" t="s">
        <v>7973</v>
      </c>
      <c r="D96" s="8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>
      <c r="A97" s="6">
        <v>3866</v>
      </c>
      <c r="B97" s="3" t="s">
        <v>3863</v>
      </c>
      <c r="C97" s="3" t="s">
        <v>7975</v>
      </c>
      <c r="D97" s="8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>
      <c r="A98" s="6">
        <v>3867</v>
      </c>
      <c r="B98" s="3" t="s">
        <v>3864</v>
      </c>
      <c r="C98" s="3" t="s">
        <v>7976</v>
      </c>
      <c r="D98" s="8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>
      <c r="A99" s="6">
        <v>3889</v>
      </c>
      <c r="B99" s="3" t="s">
        <v>3886</v>
      </c>
      <c r="C99" s="3" t="s">
        <v>7997</v>
      </c>
      <c r="D99" s="8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5">
      <c r="A100" s="6">
        <v>3890</v>
      </c>
      <c r="B100" s="3" t="s">
        <v>3887</v>
      </c>
      <c r="C100" s="3" t="s">
        <v>7998</v>
      </c>
      <c r="D100" s="8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>
      <c r="A101" s="6">
        <v>3891</v>
      </c>
      <c r="B101" s="3" t="s">
        <v>3888</v>
      </c>
      <c r="C101" s="3" t="s">
        <v>7999</v>
      </c>
      <c r="D101" s="8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5">
      <c r="A102" s="6">
        <v>3892</v>
      </c>
      <c r="B102" s="3" t="s">
        <v>3889</v>
      </c>
      <c r="C102" s="3" t="s">
        <v>8000</v>
      </c>
      <c r="D102" s="8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>
      <c r="A103" s="6">
        <v>3893</v>
      </c>
      <c r="B103" s="3" t="s">
        <v>3890</v>
      </c>
      <c r="C103" s="3" t="s">
        <v>8001</v>
      </c>
      <c r="D103" s="8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5">
      <c r="A104" s="6">
        <v>3894</v>
      </c>
      <c r="B104" s="3" t="s">
        <v>3891</v>
      </c>
      <c r="C104" s="3" t="s">
        <v>8002</v>
      </c>
      <c r="D104" s="8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5">
      <c r="A105" s="6">
        <v>3895</v>
      </c>
      <c r="B105" s="3" t="s">
        <v>3892</v>
      </c>
      <c r="C105" s="3" t="s">
        <v>8003</v>
      </c>
      <c r="D105" s="8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5">
      <c r="A106" s="6">
        <v>3896</v>
      </c>
      <c r="B106" s="3" t="s">
        <v>3893</v>
      </c>
      <c r="C106" s="3" t="s">
        <v>8004</v>
      </c>
      <c r="D106" s="8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>
      <c r="A107" s="6">
        <v>3899</v>
      </c>
      <c r="B107" s="3" t="s">
        <v>3896</v>
      </c>
      <c r="C107" s="3" t="s">
        <v>8007</v>
      </c>
      <c r="D107" s="8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>
      <c r="A108" s="6">
        <v>3900</v>
      </c>
      <c r="B108" s="3" t="s">
        <v>3897</v>
      </c>
      <c r="C108" s="3" t="s">
        <v>8008</v>
      </c>
      <c r="D108" s="8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5">
      <c r="A109" s="6">
        <v>3901</v>
      </c>
      <c r="B109" s="3" t="s">
        <v>3898</v>
      </c>
      <c r="C109" s="3" t="s">
        <v>8009</v>
      </c>
      <c r="D109" s="8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>
      <c r="A110" s="6">
        <v>3903</v>
      </c>
      <c r="B110" s="3" t="s">
        <v>3900</v>
      </c>
      <c r="C110" s="3" t="s">
        <v>8011</v>
      </c>
      <c r="D110" s="8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>
      <c r="A111" s="6">
        <v>3904</v>
      </c>
      <c r="B111" s="3" t="s">
        <v>3901</v>
      </c>
      <c r="C111" s="3" t="s">
        <v>8012</v>
      </c>
      <c r="D111" s="8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>
      <c r="A112" s="6">
        <v>3907</v>
      </c>
      <c r="B112" s="3" t="s">
        <v>3904</v>
      </c>
      <c r="C112" s="3" t="s">
        <v>8015</v>
      </c>
      <c r="D112" s="8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5">
      <c r="A113" s="6">
        <v>3908</v>
      </c>
      <c r="B113" s="3" t="s">
        <v>3905</v>
      </c>
      <c r="C113" s="3" t="s">
        <v>8016</v>
      </c>
      <c r="D113" s="8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>
      <c r="A114" s="6">
        <v>3909</v>
      </c>
      <c r="B114" s="3" t="s">
        <v>3906</v>
      </c>
      <c r="C114" s="3" t="s">
        <v>8017</v>
      </c>
      <c r="D114" s="8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>
      <c r="A115" s="6">
        <v>3910</v>
      </c>
      <c r="B115" s="3" t="s">
        <v>3907</v>
      </c>
      <c r="C115" s="3" t="s">
        <v>8018</v>
      </c>
      <c r="D115" s="8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>
      <c r="A116" s="6">
        <v>3911</v>
      </c>
      <c r="B116" s="3" t="s">
        <v>3908</v>
      </c>
      <c r="C116" s="3" t="s">
        <v>8019</v>
      </c>
      <c r="D116" s="8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>
      <c r="A117" s="6">
        <v>3912</v>
      </c>
      <c r="B117" s="3" t="s">
        <v>3909</v>
      </c>
      <c r="C117" s="3" t="s">
        <v>8020</v>
      </c>
      <c r="D117" s="8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>
      <c r="A118" s="6">
        <v>3913</v>
      </c>
      <c r="B118" s="3" t="s">
        <v>3910</v>
      </c>
      <c r="C118" s="3" t="s">
        <v>8021</v>
      </c>
      <c r="D118" s="8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5">
      <c r="A119" s="6">
        <v>3922</v>
      </c>
      <c r="B119" s="3" t="s">
        <v>3919</v>
      </c>
      <c r="C119" s="3" t="s">
        <v>8030</v>
      </c>
      <c r="D119" s="8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5">
      <c r="A120" s="6">
        <v>3924</v>
      </c>
      <c r="B120" s="3" t="s">
        <v>3921</v>
      </c>
      <c r="C120" s="3" t="s">
        <v>8032</v>
      </c>
      <c r="D120" s="8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>
      <c r="A121" s="6">
        <v>3925</v>
      </c>
      <c r="B121" s="3" t="s">
        <v>3922</v>
      </c>
      <c r="C121" s="3" t="s">
        <v>8033</v>
      </c>
      <c r="D121" s="8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5">
      <c r="A122" s="6">
        <v>3928</v>
      </c>
      <c r="B122" s="3" t="s">
        <v>3925</v>
      </c>
      <c r="C122" s="3" t="s">
        <v>8036</v>
      </c>
      <c r="D122" s="8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5">
      <c r="A123" s="6">
        <v>3929</v>
      </c>
      <c r="B123" s="3" t="s">
        <v>3926</v>
      </c>
      <c r="C123" s="3" t="s">
        <v>8037</v>
      </c>
      <c r="D123" s="8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5">
      <c r="A124" s="6">
        <v>3931</v>
      </c>
      <c r="B124" s="3" t="s">
        <v>3928</v>
      </c>
      <c r="C124" s="3" t="s">
        <v>8039</v>
      </c>
      <c r="D124" s="8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5">
      <c r="A125" s="6">
        <v>3932</v>
      </c>
      <c r="B125" s="3" t="s">
        <v>3929</v>
      </c>
      <c r="C125" s="3" t="s">
        <v>8040</v>
      </c>
      <c r="D125" s="8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5">
      <c r="A126" s="6">
        <v>3933</v>
      </c>
      <c r="B126" s="3" t="s">
        <v>3930</v>
      </c>
      <c r="C126" s="3" t="s">
        <v>8041</v>
      </c>
      <c r="D126" s="8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5">
      <c r="A127" s="6">
        <v>3934</v>
      </c>
      <c r="B127" s="3" t="s">
        <v>3931</v>
      </c>
      <c r="C127" s="3" t="s">
        <v>8042</v>
      </c>
      <c r="D127" s="8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5">
      <c r="A128" s="6">
        <v>3936</v>
      </c>
      <c r="B128" s="3" t="s">
        <v>3933</v>
      </c>
      <c r="C128" s="3" t="s">
        <v>8044</v>
      </c>
      <c r="D128" s="8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>
      <c r="A129" s="6">
        <v>3937</v>
      </c>
      <c r="B129" s="3" t="s">
        <v>3934</v>
      </c>
      <c r="C129" s="3" t="s">
        <v>8045</v>
      </c>
      <c r="D129" s="8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5">
      <c r="A130" s="6">
        <v>3938</v>
      </c>
      <c r="B130" s="3" t="s">
        <v>3935</v>
      </c>
      <c r="C130" s="3" t="s">
        <v>8046</v>
      </c>
      <c r="D130" s="8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5">
      <c r="A131" s="6">
        <v>3940</v>
      </c>
      <c r="B131" s="3" t="s">
        <v>3937</v>
      </c>
      <c r="C131" s="3" t="s">
        <v>8048</v>
      </c>
      <c r="D131" s="8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60">
      <c r="A132" s="6">
        <v>3941</v>
      </c>
      <c r="B132" s="3" t="s">
        <v>3938</v>
      </c>
      <c r="C132" s="3" t="s">
        <v>8049</v>
      </c>
      <c r="D132" s="8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>
      <c r="A133" s="6">
        <v>3942</v>
      </c>
      <c r="B133" s="3" t="s">
        <v>3939</v>
      </c>
      <c r="C133" s="3" t="s">
        <v>8050</v>
      </c>
      <c r="D133" s="8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>
      <c r="A134" s="6">
        <v>3943</v>
      </c>
      <c r="B134" s="3" t="s">
        <v>3940</v>
      </c>
      <c r="C134" s="3" t="s">
        <v>8051</v>
      </c>
      <c r="D134" s="8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>
      <c r="A135" s="6">
        <v>3944</v>
      </c>
      <c r="B135" s="3" t="s">
        <v>3941</v>
      </c>
      <c r="C135" s="3" t="s">
        <v>8052</v>
      </c>
      <c r="D135" s="8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5">
      <c r="A136" s="6">
        <v>3945</v>
      </c>
      <c r="B136" s="3" t="s">
        <v>3942</v>
      </c>
      <c r="C136" s="3" t="s">
        <v>8053</v>
      </c>
      <c r="D136" s="8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>
      <c r="A137" s="6">
        <v>3946</v>
      </c>
      <c r="B137" s="3" t="s">
        <v>3943</v>
      </c>
      <c r="C137" s="3" t="s">
        <v>8054</v>
      </c>
      <c r="D137" s="8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5">
      <c r="A138" s="6">
        <v>3947</v>
      </c>
      <c r="B138" s="3" t="s">
        <v>3944</v>
      </c>
      <c r="C138" s="3" t="s">
        <v>8055</v>
      </c>
      <c r="D138" s="8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>
      <c r="A139" s="6">
        <v>3950</v>
      </c>
      <c r="B139" s="3" t="s">
        <v>3947</v>
      </c>
      <c r="C139" s="3" t="s">
        <v>8058</v>
      </c>
      <c r="D139" s="8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5">
      <c r="A140" s="6">
        <v>3952</v>
      </c>
      <c r="B140" s="3" t="s">
        <v>3949</v>
      </c>
      <c r="C140" s="3" t="s">
        <v>8059</v>
      </c>
      <c r="D140" s="8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>
      <c r="A141" s="6">
        <v>3953</v>
      </c>
      <c r="B141" s="3" t="s">
        <v>3950</v>
      </c>
      <c r="C141" s="3" t="s">
        <v>8060</v>
      </c>
      <c r="D141" s="8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5">
      <c r="A142" s="6">
        <v>3955</v>
      </c>
      <c r="B142" s="3" t="s">
        <v>3952</v>
      </c>
      <c r="C142" s="3" t="s">
        <v>8062</v>
      </c>
      <c r="D142" s="8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5">
      <c r="A143" s="6">
        <v>3956</v>
      </c>
      <c r="B143" s="3" t="s">
        <v>3953</v>
      </c>
      <c r="C143" s="3" t="s">
        <v>8063</v>
      </c>
      <c r="D143" s="8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>
      <c r="A144" s="6">
        <v>3957</v>
      </c>
      <c r="B144" s="3" t="s">
        <v>3954</v>
      </c>
      <c r="C144" s="3" t="s">
        <v>8064</v>
      </c>
      <c r="D144" s="8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5">
      <c r="A145" s="6">
        <v>3958</v>
      </c>
      <c r="B145" s="3" t="s">
        <v>3955</v>
      </c>
      <c r="C145" s="3" t="s">
        <v>8065</v>
      </c>
      <c r="D145" s="8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5">
      <c r="A146" s="6">
        <v>3959</v>
      </c>
      <c r="B146" s="3" t="s">
        <v>3956</v>
      </c>
      <c r="C146" s="3" t="s">
        <v>8066</v>
      </c>
      <c r="D146" s="8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5">
      <c r="A147" s="6">
        <v>3960</v>
      </c>
      <c r="B147" s="3" t="s">
        <v>3957</v>
      </c>
      <c r="C147" s="3" t="s">
        <v>8067</v>
      </c>
      <c r="D147" s="8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>
      <c r="A148" s="6">
        <v>3964</v>
      </c>
      <c r="B148" s="3" t="s">
        <v>3961</v>
      </c>
      <c r="C148" s="3" t="s">
        <v>8071</v>
      </c>
      <c r="D148" s="8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>
      <c r="A149" s="6">
        <v>3965</v>
      </c>
      <c r="B149" s="3" t="s">
        <v>3962</v>
      </c>
      <c r="C149" s="3" t="s">
        <v>8072</v>
      </c>
      <c r="D149" s="8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>
      <c r="A150" s="6">
        <v>3966</v>
      </c>
      <c r="B150" s="3" t="s">
        <v>3963</v>
      </c>
      <c r="C150" s="3" t="s">
        <v>8073</v>
      </c>
      <c r="D150" s="8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>
      <c r="A151" s="6">
        <v>3967</v>
      </c>
      <c r="B151" s="3" t="s">
        <v>3964</v>
      </c>
      <c r="C151" s="3" t="s">
        <v>8074</v>
      </c>
      <c r="D151" s="8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>
      <c r="A152" s="6">
        <v>3968</v>
      </c>
      <c r="B152" s="3" t="s">
        <v>3965</v>
      </c>
      <c r="C152" s="3" t="s">
        <v>8075</v>
      </c>
      <c r="D152" s="8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>
      <c r="A153" s="6">
        <v>3969</v>
      </c>
      <c r="B153" s="3" t="s">
        <v>3966</v>
      </c>
      <c r="C153" s="3" t="s">
        <v>8076</v>
      </c>
      <c r="D153" s="8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>
      <c r="A154" s="6">
        <v>3970</v>
      </c>
      <c r="B154" s="3" t="s">
        <v>3967</v>
      </c>
      <c r="C154" s="3" t="s">
        <v>8077</v>
      </c>
      <c r="D154" s="8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5">
      <c r="A155" s="6">
        <v>3971</v>
      </c>
      <c r="B155" s="3" t="s">
        <v>3968</v>
      </c>
      <c r="C155" s="3" t="s">
        <v>8078</v>
      </c>
      <c r="D155" s="8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>
      <c r="A156" s="6">
        <v>3972</v>
      </c>
      <c r="B156" s="3" t="s">
        <v>3969</v>
      </c>
      <c r="C156" s="3" t="s">
        <v>8079</v>
      </c>
      <c r="D156" s="8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5">
      <c r="A157" s="6">
        <v>3973</v>
      </c>
      <c r="B157" s="3" t="s">
        <v>3970</v>
      </c>
      <c r="C157" s="3" t="s">
        <v>8080</v>
      </c>
      <c r="D157" s="8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5">
      <c r="A158" s="6">
        <v>3975</v>
      </c>
      <c r="B158" s="3" t="s">
        <v>3972</v>
      </c>
      <c r="C158" s="3" t="s">
        <v>8082</v>
      </c>
      <c r="D158" s="8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5">
      <c r="A159" s="6">
        <v>3976</v>
      </c>
      <c r="B159" s="3" t="s">
        <v>3973</v>
      </c>
      <c r="C159" s="3" t="s">
        <v>8083</v>
      </c>
      <c r="D159" s="8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5">
      <c r="A160" s="6">
        <v>3977</v>
      </c>
      <c r="B160" s="3" t="s">
        <v>3974</v>
      </c>
      <c r="C160" s="3" t="s">
        <v>8084</v>
      </c>
      <c r="D160" s="8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5">
      <c r="A161" s="6">
        <v>3978</v>
      </c>
      <c r="B161" s="3" t="s">
        <v>3975</v>
      </c>
      <c r="C161" s="3" t="s">
        <v>8085</v>
      </c>
      <c r="D161" s="8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>
      <c r="A162" s="6">
        <v>3980</v>
      </c>
      <c r="B162" s="3" t="s">
        <v>3977</v>
      </c>
      <c r="C162" s="3" t="s">
        <v>8087</v>
      </c>
      <c r="D162" s="8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>
      <c r="A163" s="6">
        <v>3981</v>
      </c>
      <c r="B163" s="3" t="s">
        <v>3358</v>
      </c>
      <c r="C163" s="3" t="s">
        <v>7469</v>
      </c>
      <c r="D163" s="8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5">
      <c r="A164" s="6">
        <v>3983</v>
      </c>
      <c r="B164" s="3" t="s">
        <v>3979</v>
      </c>
      <c r="C164" s="3" t="s">
        <v>8089</v>
      </c>
      <c r="D164" s="8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>
      <c r="A165" s="6">
        <v>3985</v>
      </c>
      <c r="B165" s="3" t="s">
        <v>3981</v>
      </c>
      <c r="C165" s="3" t="s">
        <v>8091</v>
      </c>
      <c r="D165" s="8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>
      <c r="A166" s="6">
        <v>3988</v>
      </c>
      <c r="B166" s="3" t="s">
        <v>3984</v>
      </c>
      <c r="C166" s="3" t="s">
        <v>8094</v>
      </c>
      <c r="D166" s="8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5">
      <c r="A167" s="6">
        <v>3989</v>
      </c>
      <c r="B167" s="3" t="s">
        <v>3985</v>
      </c>
      <c r="C167" s="3" t="s">
        <v>8095</v>
      </c>
      <c r="D167" s="8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>
      <c r="A168" s="6">
        <v>3991</v>
      </c>
      <c r="B168" s="3" t="s">
        <v>3987</v>
      </c>
      <c r="C168" s="3" t="s">
        <v>8097</v>
      </c>
      <c r="D168" s="8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>
      <c r="A169" s="6">
        <v>3992</v>
      </c>
      <c r="B169" s="3" t="s">
        <v>3988</v>
      </c>
      <c r="C169" s="3" t="s">
        <v>8098</v>
      </c>
      <c r="D169" s="8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>
      <c r="A170" s="6">
        <v>3993</v>
      </c>
      <c r="B170" s="3" t="s">
        <v>3989</v>
      </c>
      <c r="C170" s="3" t="s">
        <v>8099</v>
      </c>
      <c r="D170" s="8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>
      <c r="A171" s="6">
        <v>3994</v>
      </c>
      <c r="B171" s="3" t="s">
        <v>3990</v>
      </c>
      <c r="C171" s="3" t="s">
        <v>8100</v>
      </c>
      <c r="D171" s="8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>
      <c r="A172" s="6">
        <v>3996</v>
      </c>
      <c r="B172" s="3" t="s">
        <v>3992</v>
      </c>
      <c r="C172" s="3" t="s">
        <v>8102</v>
      </c>
      <c r="D172" s="8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>
      <c r="A173" s="6">
        <v>3998</v>
      </c>
      <c r="B173" s="3" t="s">
        <v>3994</v>
      </c>
      <c r="C173" s="3" t="s">
        <v>8104</v>
      </c>
      <c r="D173" s="8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5">
      <c r="A174" s="6">
        <v>3999</v>
      </c>
      <c r="B174" s="3" t="s">
        <v>3995</v>
      </c>
      <c r="C174" s="3" t="s">
        <v>8105</v>
      </c>
      <c r="D174" s="8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>
      <c r="A175" s="6">
        <v>4000</v>
      </c>
      <c r="B175" s="3" t="s">
        <v>3996</v>
      </c>
      <c r="C175" s="3" t="s">
        <v>8106</v>
      </c>
      <c r="D175" s="8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5">
      <c r="A176" s="6">
        <v>4002</v>
      </c>
      <c r="B176" s="3" t="s">
        <v>3998</v>
      </c>
      <c r="C176" s="3" t="s">
        <v>8108</v>
      </c>
      <c r="D176" s="8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>
      <c r="A177" s="6">
        <v>4003</v>
      </c>
      <c r="B177" s="3" t="s">
        <v>3999</v>
      </c>
      <c r="C177" s="3" t="s">
        <v>8071</v>
      </c>
      <c r="D177" s="8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>
      <c r="A178" s="6">
        <v>4004</v>
      </c>
      <c r="B178" s="3" t="s">
        <v>4000</v>
      </c>
      <c r="C178" s="3" t="s">
        <v>8109</v>
      </c>
      <c r="D178" s="8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>
      <c r="A179" s="6">
        <v>4005</v>
      </c>
      <c r="B179" s="3" t="s">
        <v>4001</v>
      </c>
      <c r="C179" s="3" t="s">
        <v>8110</v>
      </c>
      <c r="D179" s="8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5">
      <c r="A180" s="6">
        <v>4006</v>
      </c>
      <c r="B180" s="3" t="s">
        <v>4002</v>
      </c>
      <c r="C180" s="3" t="s">
        <v>8111</v>
      </c>
      <c r="D180" s="8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>
      <c r="A181" s="6">
        <v>4007</v>
      </c>
      <c r="B181" s="3" t="s">
        <v>4003</v>
      </c>
      <c r="C181" s="3" t="s">
        <v>8112</v>
      </c>
      <c r="D181" s="8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>
      <c r="A182" s="6">
        <v>4010</v>
      </c>
      <c r="B182" s="3" t="s">
        <v>4006</v>
      </c>
      <c r="C182" s="3" t="s">
        <v>8115</v>
      </c>
      <c r="D182" s="8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>
      <c r="A183" s="6">
        <v>4013</v>
      </c>
      <c r="B183" s="3" t="s">
        <v>4009</v>
      </c>
      <c r="C183" s="3" t="s">
        <v>8118</v>
      </c>
      <c r="D183" s="8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5">
      <c r="A184" s="6">
        <v>4014</v>
      </c>
      <c r="B184" s="3" t="s">
        <v>4010</v>
      </c>
      <c r="C184" s="3" t="s">
        <v>8119</v>
      </c>
      <c r="D184" s="8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5">
      <c r="A185" s="6">
        <v>4015</v>
      </c>
      <c r="B185" s="3" t="s">
        <v>4011</v>
      </c>
      <c r="C185" s="3" t="s">
        <v>8120</v>
      </c>
      <c r="D185" s="8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5">
      <c r="A186" s="6">
        <v>4017</v>
      </c>
      <c r="B186" s="3" t="s">
        <v>4013</v>
      </c>
      <c r="C186" s="3" t="s">
        <v>8122</v>
      </c>
      <c r="D186" s="8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5">
      <c r="A187" s="6">
        <v>4019</v>
      </c>
      <c r="B187" s="3" t="s">
        <v>4015</v>
      </c>
      <c r="C187" s="3" t="s">
        <v>8124</v>
      </c>
      <c r="D187" s="8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5">
      <c r="A188" s="6">
        <v>4020</v>
      </c>
      <c r="B188" s="3" t="s">
        <v>4016</v>
      </c>
      <c r="C188" s="3" t="s">
        <v>8125</v>
      </c>
      <c r="D188" s="8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>
      <c r="A189" s="6">
        <v>4021</v>
      </c>
      <c r="B189" s="3" t="s">
        <v>4017</v>
      </c>
      <c r="C189" s="3" t="s">
        <v>8126</v>
      </c>
      <c r="D189" s="8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>
      <c r="A190" s="6">
        <v>4022</v>
      </c>
      <c r="B190" s="3" t="s">
        <v>4018</v>
      </c>
      <c r="C190" s="3" t="s">
        <v>8127</v>
      </c>
      <c r="D190" s="8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>
      <c r="A191" s="6">
        <v>4023</v>
      </c>
      <c r="B191" s="3" t="s">
        <v>4019</v>
      </c>
      <c r="C191" s="3" t="s">
        <v>8128</v>
      </c>
      <c r="D191" s="8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5">
      <c r="A192" s="6">
        <v>4024</v>
      </c>
      <c r="B192" s="3" t="s">
        <v>4020</v>
      </c>
      <c r="C192" s="3" t="s">
        <v>8129</v>
      </c>
      <c r="D192" s="8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>
      <c r="A193" s="6">
        <v>4026</v>
      </c>
      <c r="B193" s="3" t="s">
        <v>4022</v>
      </c>
      <c r="C193" s="3" t="s">
        <v>8131</v>
      </c>
      <c r="D193" s="8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5">
      <c r="A194" s="6">
        <v>4027</v>
      </c>
      <c r="B194" s="3" t="s">
        <v>4023</v>
      </c>
      <c r="C194" s="3" t="s">
        <v>8132</v>
      </c>
      <c r="D194" s="8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>
      <c r="A195" s="6">
        <v>4028</v>
      </c>
      <c r="B195" s="3" t="s">
        <v>4024</v>
      </c>
      <c r="C195" s="3" t="s">
        <v>8133</v>
      </c>
      <c r="D195" s="8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>
      <c r="A196" s="6">
        <v>4029</v>
      </c>
      <c r="B196" s="3" t="s">
        <v>4025</v>
      </c>
      <c r="C196" s="3" t="s">
        <v>8134</v>
      </c>
      <c r="D196" s="8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>
      <c r="A197" s="6">
        <v>4030</v>
      </c>
      <c r="B197" s="3" t="s">
        <v>4026</v>
      </c>
      <c r="C197" s="3" t="s">
        <v>8135</v>
      </c>
      <c r="D197" s="8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5">
      <c r="A198" s="6">
        <v>4031</v>
      </c>
      <c r="B198" s="3" t="s">
        <v>4027</v>
      </c>
      <c r="C198" s="3" t="s">
        <v>8136</v>
      </c>
      <c r="D198" s="8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5">
      <c r="A199" s="6">
        <v>4032</v>
      </c>
      <c r="B199" s="3" t="s">
        <v>4028</v>
      </c>
      <c r="C199" s="3" t="s">
        <v>8137</v>
      </c>
      <c r="D199" s="8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5">
      <c r="A200" s="6">
        <v>4034</v>
      </c>
      <c r="B200" s="3" t="s">
        <v>4030</v>
      </c>
      <c r="C200" s="3" t="s">
        <v>8139</v>
      </c>
      <c r="D200" s="8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>
      <c r="A201" s="6">
        <v>4035</v>
      </c>
      <c r="B201" s="3" t="s">
        <v>4031</v>
      </c>
      <c r="C201" s="3" t="s">
        <v>8140</v>
      </c>
      <c r="D201" s="8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>
      <c r="A202" s="6">
        <v>4036</v>
      </c>
      <c r="B202" s="3" t="s">
        <v>4032</v>
      </c>
      <c r="C202" s="3" t="s">
        <v>7438</v>
      </c>
      <c r="D202" s="8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>
      <c r="A203" s="6">
        <v>4037</v>
      </c>
      <c r="B203" s="3" t="s">
        <v>4033</v>
      </c>
      <c r="C203" s="3" t="s">
        <v>8141</v>
      </c>
      <c r="D203" s="8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5">
      <c r="A204" s="6">
        <v>4038</v>
      </c>
      <c r="B204" s="3" t="s">
        <v>4034</v>
      </c>
      <c r="C204" s="3" t="s">
        <v>8142</v>
      </c>
      <c r="D204" s="8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>
      <c r="A205" s="6">
        <v>4039</v>
      </c>
      <c r="B205" s="3" t="s">
        <v>4035</v>
      </c>
      <c r="C205" s="3" t="s">
        <v>8143</v>
      </c>
      <c r="D205" s="8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>
      <c r="A206" s="6">
        <v>4040</v>
      </c>
      <c r="B206" s="3" t="s">
        <v>4036</v>
      </c>
      <c r="C206" s="3" t="s">
        <v>8144</v>
      </c>
      <c r="D206" s="8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5">
      <c r="A207" s="6">
        <v>4042</v>
      </c>
      <c r="B207" s="3" t="s">
        <v>4038</v>
      </c>
      <c r="C207" s="3" t="s">
        <v>8146</v>
      </c>
      <c r="D207" s="8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5">
      <c r="A208" s="6">
        <v>4044</v>
      </c>
      <c r="B208" s="3" t="s">
        <v>4040</v>
      </c>
      <c r="C208" s="3" t="s">
        <v>8148</v>
      </c>
      <c r="D208" s="8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>
      <c r="A209" s="6">
        <v>4046</v>
      </c>
      <c r="B209" s="3" t="s">
        <v>4042</v>
      </c>
      <c r="C209" s="3" t="s">
        <v>8150</v>
      </c>
      <c r="D209" s="8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5">
      <c r="A210" s="6">
        <v>4047</v>
      </c>
      <c r="B210" s="3" t="s">
        <v>4043</v>
      </c>
      <c r="C210" s="3" t="s">
        <v>8151</v>
      </c>
      <c r="D210" s="8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5">
      <c r="A211" s="6">
        <v>4049</v>
      </c>
      <c r="B211" s="3" t="s">
        <v>4045</v>
      </c>
      <c r="C211" s="3" t="s">
        <v>8153</v>
      </c>
      <c r="D211" s="8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5">
      <c r="A212" s="6">
        <v>4050</v>
      </c>
      <c r="B212" s="3" t="s">
        <v>4046</v>
      </c>
      <c r="C212" s="3" t="s">
        <v>8154</v>
      </c>
      <c r="D212" s="8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>
      <c r="A213" s="6">
        <v>4051</v>
      </c>
      <c r="B213" s="3" t="s">
        <v>4047</v>
      </c>
      <c r="C213" s="3" t="s">
        <v>8155</v>
      </c>
      <c r="D213" s="8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>
      <c r="A214" s="6">
        <v>4052</v>
      </c>
      <c r="B214" s="3" t="s">
        <v>4048</v>
      </c>
      <c r="C214" s="3" t="s">
        <v>8156</v>
      </c>
      <c r="D214" s="8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>
      <c r="A215" s="6">
        <v>4054</v>
      </c>
      <c r="B215" s="3" t="s">
        <v>4050</v>
      </c>
      <c r="C215" s="3" t="s">
        <v>8158</v>
      </c>
      <c r="D215" s="8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5">
      <c r="A216" s="6">
        <v>4056</v>
      </c>
      <c r="B216" s="3" t="s">
        <v>4052</v>
      </c>
      <c r="C216" s="3" t="s">
        <v>8160</v>
      </c>
      <c r="D216" s="8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5">
      <c r="A217" s="6">
        <v>4058</v>
      </c>
      <c r="B217" s="3" t="s">
        <v>4054</v>
      </c>
      <c r="C217" s="3" t="s">
        <v>8162</v>
      </c>
      <c r="D217" s="8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>
      <c r="A218" s="6">
        <v>4061</v>
      </c>
      <c r="B218" s="3" t="s">
        <v>4057</v>
      </c>
      <c r="C218" s="3" t="s">
        <v>8165</v>
      </c>
      <c r="D218" s="8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>
      <c r="A219" s="6">
        <v>4062</v>
      </c>
      <c r="B219" s="3" t="s">
        <v>4058</v>
      </c>
      <c r="C219" s="3" t="s">
        <v>8166</v>
      </c>
      <c r="D219" s="8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>
      <c r="A220" s="6">
        <v>4065</v>
      </c>
      <c r="B220" s="3" t="s">
        <v>4061</v>
      </c>
      <c r="C220" s="3" t="s">
        <v>8169</v>
      </c>
      <c r="D220" s="8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>
      <c r="A221" s="6">
        <v>4066</v>
      </c>
      <c r="B221" s="3" t="s">
        <v>4062</v>
      </c>
      <c r="C221" s="3" t="s">
        <v>8170</v>
      </c>
      <c r="D221" s="8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5">
      <c r="A222" s="6">
        <v>4067</v>
      </c>
      <c r="B222" s="3" t="s">
        <v>4063</v>
      </c>
      <c r="C222" s="3" t="s">
        <v>7998</v>
      </c>
      <c r="D222" s="8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>
      <c r="A223" s="6">
        <v>4068</v>
      </c>
      <c r="B223" s="3" t="s">
        <v>4064</v>
      </c>
      <c r="C223" s="3" t="s">
        <v>8171</v>
      </c>
      <c r="D223" s="8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>
      <c r="A224" s="6">
        <v>4070</v>
      </c>
      <c r="B224" s="3" t="s">
        <v>4066</v>
      </c>
      <c r="C224" s="3" t="s">
        <v>8173</v>
      </c>
      <c r="D224" s="8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5">
      <c r="A225" s="6">
        <v>4073</v>
      </c>
      <c r="B225" s="3" t="s">
        <v>4069</v>
      </c>
      <c r="C225" s="3" t="s">
        <v>8176</v>
      </c>
      <c r="D225" s="8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>
      <c r="A226" s="6">
        <v>4076</v>
      </c>
      <c r="B226" s="3" t="s">
        <v>4072</v>
      </c>
      <c r="C226" s="3" t="s">
        <v>8179</v>
      </c>
      <c r="D226" s="8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5">
      <c r="A227" s="6">
        <v>4077</v>
      </c>
      <c r="B227" s="3" t="s">
        <v>4073</v>
      </c>
      <c r="C227" s="3" t="s">
        <v>8180</v>
      </c>
      <c r="D227" s="8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5">
      <c r="A228" s="6">
        <v>4079</v>
      </c>
      <c r="B228" s="3" t="s">
        <v>4075</v>
      </c>
      <c r="C228" s="3" t="s">
        <v>8182</v>
      </c>
      <c r="D228" s="8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5">
      <c r="A229" s="6">
        <v>4080</v>
      </c>
      <c r="B229" s="3" t="s">
        <v>4076</v>
      </c>
      <c r="C229" s="3" t="s">
        <v>8183</v>
      </c>
      <c r="D229" s="8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>
      <c r="A230" s="6">
        <v>4081</v>
      </c>
      <c r="B230" s="3" t="s">
        <v>4077</v>
      </c>
      <c r="C230" s="3" t="s">
        <v>8184</v>
      </c>
      <c r="D230" s="8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5">
      <c r="A231" s="6">
        <v>4082</v>
      </c>
      <c r="B231" s="3" t="s">
        <v>4078</v>
      </c>
      <c r="C231" s="3" t="s">
        <v>8185</v>
      </c>
      <c r="D231" s="8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5">
      <c r="A232" s="6">
        <v>4083</v>
      </c>
      <c r="B232" s="3" t="s">
        <v>4079</v>
      </c>
      <c r="C232" s="3" t="s">
        <v>8186</v>
      </c>
      <c r="D232" s="8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5">
      <c r="A233" s="6">
        <v>4085</v>
      </c>
      <c r="B233" s="3" t="s">
        <v>4081</v>
      </c>
      <c r="C233" s="3" t="s">
        <v>8188</v>
      </c>
      <c r="D233" s="8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5">
      <c r="A234" s="6">
        <v>4086</v>
      </c>
      <c r="B234" s="3" t="s">
        <v>4082</v>
      </c>
      <c r="C234" s="3" t="s">
        <v>8189</v>
      </c>
      <c r="D234" s="8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>
      <c r="A235" s="6">
        <v>4087</v>
      </c>
      <c r="B235" s="3" t="s">
        <v>4083</v>
      </c>
      <c r="C235" s="3" t="s">
        <v>8190</v>
      </c>
      <c r="D235" s="8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>
      <c r="A236" s="6">
        <v>4089</v>
      </c>
      <c r="B236" s="3" t="s">
        <v>4085</v>
      </c>
      <c r="C236" s="3" t="s">
        <v>8192</v>
      </c>
      <c r="D236" s="8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>
      <c r="A237" s="6">
        <v>4090</v>
      </c>
      <c r="B237" s="3" t="s">
        <v>4086</v>
      </c>
      <c r="C237" s="3" t="s">
        <v>8193</v>
      </c>
      <c r="D237" s="8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5">
      <c r="A238" s="6">
        <v>4091</v>
      </c>
      <c r="B238" s="3" t="s">
        <v>4087</v>
      </c>
      <c r="C238" s="3" t="s">
        <v>8194</v>
      </c>
      <c r="D238" s="8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>
      <c r="A239" s="6">
        <v>4092</v>
      </c>
      <c r="B239" s="3" t="s">
        <v>4088</v>
      </c>
      <c r="C239" s="3" t="s">
        <v>8195</v>
      </c>
      <c r="D239" s="8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>
      <c r="A240" s="6">
        <v>4094</v>
      </c>
      <c r="B240" s="3" t="s">
        <v>4090</v>
      </c>
      <c r="C240" s="3" t="s">
        <v>8197</v>
      </c>
      <c r="D240" s="8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>
      <c r="A241" s="6">
        <v>4098</v>
      </c>
      <c r="B241" s="3" t="s">
        <v>4094</v>
      </c>
      <c r="C241" s="3" t="s">
        <v>8201</v>
      </c>
      <c r="D241" s="8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>
      <c r="A242" s="6">
        <v>4099</v>
      </c>
      <c r="B242" s="3" t="s">
        <v>4095</v>
      </c>
      <c r="C242" s="3" t="s">
        <v>8202</v>
      </c>
      <c r="D242" s="8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>
      <c r="A243" s="6">
        <v>4100</v>
      </c>
      <c r="B243" s="3" t="s">
        <v>4096</v>
      </c>
      <c r="C243" s="3" t="s">
        <v>8203</v>
      </c>
      <c r="D243" s="8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>
      <c r="A244" s="6">
        <v>4101</v>
      </c>
      <c r="B244" s="3" t="s">
        <v>4097</v>
      </c>
      <c r="C244" s="3" t="s">
        <v>8204</v>
      </c>
      <c r="D244" s="8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>
      <c r="A245" s="6">
        <v>4102</v>
      </c>
      <c r="B245" s="3" t="s">
        <v>4098</v>
      </c>
      <c r="C245" s="3" t="s">
        <v>8205</v>
      </c>
      <c r="D245" s="8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>
      <c r="A246" s="6">
        <v>4103</v>
      </c>
      <c r="B246" s="3" t="s">
        <v>4099</v>
      </c>
      <c r="C246" s="3" t="s">
        <v>8206</v>
      </c>
      <c r="D246" s="8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5">
      <c r="A247" s="6">
        <v>4106</v>
      </c>
      <c r="B247" s="3" t="s">
        <v>4102</v>
      </c>
      <c r="C247" s="3" t="s">
        <v>8209</v>
      </c>
      <c r="D247" s="8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5">
      <c r="A248" s="6">
        <v>4107</v>
      </c>
      <c r="B248" s="3" t="s">
        <v>4103</v>
      </c>
      <c r="C248" s="3" t="s">
        <v>8210</v>
      </c>
      <c r="D248" s="8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5">
      <c r="A249" s="6">
        <v>4108</v>
      </c>
      <c r="B249" s="3" t="s">
        <v>4104</v>
      </c>
      <c r="C249" s="3" t="s">
        <v>8211</v>
      </c>
      <c r="D249" s="8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>
      <c r="A250" s="6">
        <v>4111</v>
      </c>
      <c r="B250" s="3" t="s">
        <v>4107</v>
      </c>
      <c r="C250" s="3" t="s">
        <v>8214</v>
      </c>
      <c r="D250" s="8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5">
      <c r="A251" s="6">
        <v>4113</v>
      </c>
      <c r="B251" s="3" t="s">
        <v>4109</v>
      </c>
      <c r="C251" s="3" t="s">
        <v>8215</v>
      </c>
      <c r="D251" s="8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24" priority="4" operator="equal">
      <formula>"canceled"</formula>
    </cfRule>
    <cfRule type="cellIs" dxfId="23" priority="5" operator="equal">
      <formula>"failed"</formula>
    </cfRule>
    <cfRule type="cellIs" dxfId="22" priority="6" operator="equal">
      <formula>"successful"</formula>
    </cfRule>
    <cfRule type="cellIs" dxfId="21" priority="7" operator="equal">
      <formula>"live"</formula>
    </cfRule>
    <cfRule type="cellIs" dxfId="20" priority="8" operator="equal">
      <formula>"live"</formula>
    </cfRule>
  </conditionalFormatting>
  <conditionalFormatting sqref="O1:P1 O2:O25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52DE-CF2F-4B95-9A88-C93FAFA3C483}">
  <dimension ref="A1:C14"/>
  <sheetViews>
    <sheetView zoomScale="160" zoomScaleNormal="160" workbookViewId="0">
      <selection activeCell="C4" sqref="C4"/>
    </sheetView>
  </sheetViews>
  <sheetFormatPr defaultRowHeight="15"/>
  <cols>
    <col min="1" max="1" width="32.140625" customWidth="1"/>
    <col min="2" max="2" width="13.42578125" customWidth="1"/>
    <col min="3" max="3" width="17" customWidth="1"/>
  </cols>
  <sheetData>
    <row r="1" spans="1:3">
      <c r="B1" t="s">
        <v>8377</v>
      </c>
      <c r="C1" t="s">
        <v>8378</v>
      </c>
    </row>
    <row r="2" spans="1:3">
      <c r="A2" t="s">
        <v>8379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>
      <c r="A3" t="s">
        <v>8380</v>
      </c>
      <c r="B3" s="17">
        <f>MEDIAN('Successful U.S. Kickstarters'!D:D)</f>
        <v>3000</v>
      </c>
      <c r="C3" s="17">
        <f>MEDIAN('Failed U.S. Kickstarters'!D:D)</f>
        <v>5000</v>
      </c>
    </row>
    <row r="4" spans="1:3">
      <c r="A4" t="s">
        <v>8383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>
      <c r="A5" t="s">
        <v>8384</v>
      </c>
      <c r="B5" s="17">
        <f>_xlfn.QUARTILE.EXC('Successful U.S. Kickstarters'!D:D,3)</f>
        <v>5000</v>
      </c>
      <c r="C5" s="17">
        <f>_xlfn.QUARTILE.EXC('Failed U.S. Kickstarters'!D:D,3)</f>
        <v>10000</v>
      </c>
    </row>
    <row r="6" spans="1:3">
      <c r="A6" t="s">
        <v>8385</v>
      </c>
      <c r="B6" s="17">
        <f>_xlfn.QUARTILE.EXC('Successful U.S. Kickstarters'!D:D,1)</f>
        <v>1500</v>
      </c>
      <c r="C6" s="17">
        <f>_xlfn.QUARTILE.EXC('Failed U.S. Kickstarters'!D:D,1)</f>
        <v>2000</v>
      </c>
    </row>
    <row r="7" spans="1:3">
      <c r="A7" t="s">
        <v>8386</v>
      </c>
      <c r="B7" s="17">
        <f>B5-B6</f>
        <v>3500</v>
      </c>
      <c r="C7" s="17">
        <f>C5-C6</f>
        <v>8000</v>
      </c>
    </row>
    <row r="8" spans="1:3">
      <c r="B8" s="16"/>
      <c r="C8" s="16"/>
    </row>
    <row r="9" spans="1:3">
      <c r="A9" t="s">
        <v>8381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>
      <c r="A10" t="s">
        <v>8382</v>
      </c>
      <c r="B10" s="17">
        <f>MEDIAN('Successful U.S. Kickstarters'!E:E)</f>
        <v>3167.5</v>
      </c>
      <c r="C10" s="17">
        <f>MEDIAN('Failed U.S. Kickstarters'!E:E)</f>
        <v>103</v>
      </c>
    </row>
    <row r="11" spans="1:3">
      <c r="A11" t="s">
        <v>8387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>
      <c r="A12" t="s">
        <v>8388</v>
      </c>
      <c r="B12" s="17">
        <f>_xlfn.QUARTILE.EXC('Successful U.S. Kickstarters'!E:E,3)</f>
        <v>5699</v>
      </c>
      <c r="C12" s="17">
        <f>_xlfn.QUARTILE.EXC('Failed U.S. Kickstarters'!E:E,3)</f>
        <v>501</v>
      </c>
    </row>
    <row r="13" spans="1:3">
      <c r="A13" t="s">
        <v>8389</v>
      </c>
      <c r="B13" s="17">
        <f>_xlfn.QUARTILE.EXC('Successful U.S. Kickstarters'!E:E,1)</f>
        <v>1716.5074999999999</v>
      </c>
      <c r="C13" s="17">
        <f>_xlfn.QUARTILE.EXC('Failed U.S. Kickstarters'!E:E,1)</f>
        <v>9.25</v>
      </c>
    </row>
    <row r="14" spans="1:3">
      <c r="A14" t="s">
        <v>8390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B7AE-3AC4-4276-A4AB-97C932EF5530}">
  <dimension ref="A1:T241"/>
  <sheetViews>
    <sheetView workbookViewId="0">
      <selection activeCell="S5" sqref="S5"/>
    </sheetView>
  </sheetViews>
  <sheetFormatPr defaultRowHeight="15"/>
  <cols>
    <col min="2" max="2" width="39.28515625" customWidth="1"/>
    <col min="3" max="3" width="41.85546875" customWidth="1"/>
    <col min="19" max="19" width="22.85546875" bestFit="1" customWidth="1"/>
    <col min="20" max="20" width="21.85546875" bestFit="1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5">
      <c r="A2" s="6">
        <v>1881</v>
      </c>
      <c r="B2" s="3" t="s">
        <v>1882</v>
      </c>
      <c r="C2" s="3" t="s">
        <v>5991</v>
      </c>
      <c r="D2" s="8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0" t="s">
        <v>8323</v>
      </c>
      <c r="R2" t="s">
        <v>8327</v>
      </c>
      <c r="S2" s="14">
        <v>42043.152650462958</v>
      </c>
      <c r="T2" s="14">
        <v>42073.110983796301</v>
      </c>
    </row>
    <row r="3" spans="1:20" ht="60">
      <c r="A3" s="6">
        <v>1882</v>
      </c>
      <c r="B3" s="3" t="s">
        <v>1883</v>
      </c>
      <c r="C3" s="3" t="s">
        <v>5992</v>
      </c>
      <c r="D3" s="8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0" t="s">
        <v>8323</v>
      </c>
      <c r="R3" t="s">
        <v>8327</v>
      </c>
      <c r="S3" s="14">
        <v>41067.949212962965</v>
      </c>
      <c r="T3" s="14">
        <v>41100.991666666669</v>
      </c>
    </row>
    <row r="4" spans="1:20" ht="45">
      <c r="A4" s="6">
        <v>1883</v>
      </c>
      <c r="B4" s="3" t="s">
        <v>1884</v>
      </c>
      <c r="C4" s="3" t="s">
        <v>5993</v>
      </c>
      <c r="D4" s="8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0" t="s">
        <v>8323</v>
      </c>
      <c r="R4" t="s">
        <v>8327</v>
      </c>
      <c r="S4" s="14">
        <v>40977.948009259257</v>
      </c>
      <c r="T4" s="14">
        <v>41007.906342592592</v>
      </c>
    </row>
    <row r="5" spans="1:20" ht="60">
      <c r="A5" s="6">
        <v>1884</v>
      </c>
      <c r="B5" s="3" t="s">
        <v>1885</v>
      </c>
      <c r="C5" s="3" t="s">
        <v>5994</v>
      </c>
      <c r="D5" s="8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0" t="s">
        <v>8323</v>
      </c>
      <c r="R5" t="s">
        <v>8327</v>
      </c>
      <c r="S5" s="14">
        <v>41205.198321759257</v>
      </c>
      <c r="T5" s="14">
        <v>41240.5</v>
      </c>
    </row>
    <row r="6" spans="1:20" ht="45">
      <c r="A6" s="6">
        <v>1885</v>
      </c>
      <c r="B6" s="3" t="s">
        <v>1886</v>
      </c>
      <c r="C6" s="3" t="s">
        <v>5995</v>
      </c>
      <c r="D6" s="8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0" t="s">
        <v>8323</v>
      </c>
      <c r="R6" t="s">
        <v>8327</v>
      </c>
      <c r="S6" s="14">
        <v>41099.093865740739</v>
      </c>
      <c r="T6" s="14">
        <v>41131.916666666664</v>
      </c>
    </row>
    <row r="7" spans="1:20" ht="45">
      <c r="A7" s="6">
        <v>1886</v>
      </c>
      <c r="B7" s="3" t="s">
        <v>1887</v>
      </c>
      <c r="C7" s="3" t="s">
        <v>5996</v>
      </c>
      <c r="D7" s="8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0" t="s">
        <v>8323</v>
      </c>
      <c r="R7" t="s">
        <v>8327</v>
      </c>
      <c r="S7" s="14">
        <v>41925.906689814816</v>
      </c>
      <c r="T7" s="14">
        <v>41955.94835648148</v>
      </c>
    </row>
    <row r="8" spans="1:20" ht="60">
      <c r="A8" s="6">
        <v>1888</v>
      </c>
      <c r="B8" s="3" t="s">
        <v>1889</v>
      </c>
      <c r="C8" s="3" t="s">
        <v>5998</v>
      </c>
      <c r="D8" s="8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0" t="s">
        <v>8323</v>
      </c>
      <c r="R8" t="s">
        <v>8327</v>
      </c>
      <c r="S8" s="14">
        <v>40299.239953703705</v>
      </c>
      <c r="T8" s="14">
        <v>40330.207638888889</v>
      </c>
    </row>
    <row r="9" spans="1:20" ht="60">
      <c r="A9" s="6">
        <v>1889</v>
      </c>
      <c r="B9" s="3" t="s">
        <v>1890</v>
      </c>
      <c r="C9" s="3" t="s">
        <v>5999</v>
      </c>
      <c r="D9" s="8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0" t="s">
        <v>8323</v>
      </c>
      <c r="R9" t="s">
        <v>8327</v>
      </c>
      <c r="S9" s="14">
        <v>41299.793356481481</v>
      </c>
      <c r="T9" s="14">
        <v>41344.751689814817</v>
      </c>
    </row>
    <row r="10" spans="1:20" ht="45">
      <c r="A10" s="6">
        <v>1890</v>
      </c>
      <c r="B10" s="3" t="s">
        <v>1891</v>
      </c>
      <c r="C10" s="3" t="s">
        <v>6000</v>
      </c>
      <c r="D10" s="8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0" t="s">
        <v>8323</v>
      </c>
      <c r="R10" t="s">
        <v>8327</v>
      </c>
      <c r="S10" s="14">
        <v>41228.786203703705</v>
      </c>
      <c r="T10" s="14">
        <v>41258.786203703705</v>
      </c>
    </row>
    <row r="11" spans="1:20" ht="60">
      <c r="A11" s="6">
        <v>1891</v>
      </c>
      <c r="B11" s="3" t="s">
        <v>1892</v>
      </c>
      <c r="C11" s="3" t="s">
        <v>6001</v>
      </c>
      <c r="D11" s="8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0" t="s">
        <v>8323</v>
      </c>
      <c r="R11" t="s">
        <v>8327</v>
      </c>
      <c r="S11" s="14">
        <v>40335.798078703701</v>
      </c>
      <c r="T11" s="14">
        <v>40381.25</v>
      </c>
    </row>
    <row r="12" spans="1:20" ht="45">
      <c r="A12" s="6">
        <v>1892</v>
      </c>
      <c r="B12" s="3" t="s">
        <v>1893</v>
      </c>
      <c r="C12" s="3" t="s">
        <v>6002</v>
      </c>
      <c r="D12" s="8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0" t="s">
        <v>8323</v>
      </c>
      <c r="R12" t="s">
        <v>8327</v>
      </c>
      <c r="S12" s="14">
        <v>40671.637511574074</v>
      </c>
      <c r="T12" s="14">
        <v>40701.637511574074</v>
      </c>
    </row>
    <row r="13" spans="1:20" ht="45">
      <c r="A13" s="6">
        <v>1893</v>
      </c>
      <c r="B13" s="3" t="s">
        <v>1894</v>
      </c>
      <c r="C13" s="3" t="s">
        <v>6003</v>
      </c>
      <c r="D13" s="8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0" t="s">
        <v>8323</v>
      </c>
      <c r="R13" t="s">
        <v>8327</v>
      </c>
      <c r="S13" s="14">
        <v>40632.94195601852</v>
      </c>
      <c r="T13" s="14">
        <v>40649.165972222225</v>
      </c>
    </row>
    <row r="14" spans="1:20" ht="30">
      <c r="A14" s="6">
        <v>1894</v>
      </c>
      <c r="B14" s="3" t="s">
        <v>1895</v>
      </c>
      <c r="C14" s="3" t="s">
        <v>6004</v>
      </c>
      <c r="D14" s="8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0" t="s">
        <v>8323</v>
      </c>
      <c r="R14" t="s">
        <v>8327</v>
      </c>
      <c r="S14" s="14">
        <v>40920.904895833337</v>
      </c>
      <c r="T14" s="14">
        <v>40951.904895833337</v>
      </c>
    </row>
    <row r="15" spans="1:20" ht="60">
      <c r="A15" s="6">
        <v>1895</v>
      </c>
      <c r="B15" s="3" t="s">
        <v>1896</v>
      </c>
      <c r="C15" s="3" t="s">
        <v>6005</v>
      </c>
      <c r="D15" s="8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0" t="s">
        <v>8323</v>
      </c>
      <c r="R15" t="s">
        <v>8327</v>
      </c>
      <c r="S15" s="14">
        <v>42267.746782407412</v>
      </c>
      <c r="T15" s="14">
        <v>42297.746782407412</v>
      </c>
    </row>
    <row r="16" spans="1:20" ht="45">
      <c r="A16" s="6">
        <v>1896</v>
      </c>
      <c r="B16" s="3" t="s">
        <v>1897</v>
      </c>
      <c r="C16" s="3" t="s">
        <v>6006</v>
      </c>
      <c r="D16" s="8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0" t="s">
        <v>8323</v>
      </c>
      <c r="R16" t="s">
        <v>8327</v>
      </c>
      <c r="S16" s="14">
        <v>40981.710243055553</v>
      </c>
      <c r="T16" s="14">
        <v>41011.710243055553</v>
      </c>
    </row>
    <row r="17" spans="1:20" ht="60">
      <c r="A17" s="6">
        <v>1897</v>
      </c>
      <c r="B17" s="3" t="s">
        <v>1898</v>
      </c>
      <c r="C17" s="3" t="s">
        <v>6007</v>
      </c>
      <c r="D17" s="8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0" t="s">
        <v>8323</v>
      </c>
      <c r="R17" t="s">
        <v>8327</v>
      </c>
      <c r="S17" s="14">
        <v>41680.583402777782</v>
      </c>
      <c r="T17" s="14">
        <v>41702.875</v>
      </c>
    </row>
    <row r="18" spans="1:20" ht="45">
      <c r="A18" s="6">
        <v>1898</v>
      </c>
      <c r="B18" s="3" t="s">
        <v>1899</v>
      </c>
      <c r="C18" s="3" t="s">
        <v>6008</v>
      </c>
      <c r="D18" s="8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0" t="s">
        <v>8323</v>
      </c>
      <c r="R18" t="s">
        <v>8327</v>
      </c>
      <c r="S18" s="14">
        <v>42366.192974537036</v>
      </c>
      <c r="T18" s="14">
        <v>42401.75</v>
      </c>
    </row>
    <row r="19" spans="1:20" ht="60">
      <c r="A19" s="6">
        <v>1899</v>
      </c>
      <c r="B19" s="3" t="s">
        <v>1900</v>
      </c>
      <c r="C19" s="3" t="s">
        <v>6009</v>
      </c>
      <c r="D19" s="8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0" t="s">
        <v>8323</v>
      </c>
      <c r="R19" t="s">
        <v>8327</v>
      </c>
      <c r="S19" s="14">
        <v>42058.941736111112</v>
      </c>
      <c r="T19" s="14">
        <v>42088.90006944444</v>
      </c>
    </row>
    <row r="20" spans="1:20" ht="60">
      <c r="A20" s="6">
        <v>1900</v>
      </c>
      <c r="B20" s="3" t="s">
        <v>1901</v>
      </c>
      <c r="C20" s="3" t="s">
        <v>6010</v>
      </c>
      <c r="D20" s="8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0" t="s">
        <v>8323</v>
      </c>
      <c r="R20" t="s">
        <v>8327</v>
      </c>
      <c r="S20" s="14">
        <v>41160.871886574074</v>
      </c>
      <c r="T20" s="14">
        <v>41188.415972222225</v>
      </c>
    </row>
    <row r="21" spans="1:20" ht="30">
      <c r="A21" s="6">
        <v>1921</v>
      </c>
      <c r="B21" s="3" t="s">
        <v>1922</v>
      </c>
      <c r="C21" s="3" t="s">
        <v>6031</v>
      </c>
      <c r="D21" s="8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0" t="s">
        <v>8323</v>
      </c>
      <c r="R21" t="s">
        <v>8327</v>
      </c>
      <c r="S21" s="14">
        <v>41074.221562500003</v>
      </c>
      <c r="T21" s="14">
        <v>41104.221562500003</v>
      </c>
    </row>
    <row r="22" spans="1:20" ht="45">
      <c r="A22" s="6">
        <v>1922</v>
      </c>
      <c r="B22" s="3" t="s">
        <v>1923</v>
      </c>
      <c r="C22" s="3" t="s">
        <v>6032</v>
      </c>
      <c r="D22" s="8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0" t="s">
        <v>8323</v>
      </c>
      <c r="R22" t="s">
        <v>8327</v>
      </c>
      <c r="S22" s="14">
        <v>41590.255868055552</v>
      </c>
      <c r="T22" s="14">
        <v>41620.255868055552</v>
      </c>
    </row>
    <row r="23" spans="1:20" ht="45">
      <c r="A23" s="6">
        <v>1923</v>
      </c>
      <c r="B23" s="3" t="s">
        <v>1924</v>
      </c>
      <c r="C23" s="3" t="s">
        <v>6033</v>
      </c>
      <c r="D23" s="8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0" t="s">
        <v>8323</v>
      </c>
      <c r="R23" t="s">
        <v>8327</v>
      </c>
      <c r="S23" s="14">
        <v>40772.848749999997</v>
      </c>
      <c r="T23" s="14">
        <v>40813.207638888889</v>
      </c>
    </row>
    <row r="24" spans="1:20" ht="60">
      <c r="A24" s="6">
        <v>1924</v>
      </c>
      <c r="B24" s="3" t="s">
        <v>1925</v>
      </c>
      <c r="C24" s="3" t="s">
        <v>6034</v>
      </c>
      <c r="D24" s="8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0" t="s">
        <v>8323</v>
      </c>
      <c r="R24" t="s">
        <v>8327</v>
      </c>
      <c r="S24" s="14">
        <v>41626.761053240742</v>
      </c>
      <c r="T24" s="14">
        <v>41654.814583333333</v>
      </c>
    </row>
    <row r="25" spans="1:20" ht="45">
      <c r="A25" s="6">
        <v>1925</v>
      </c>
      <c r="B25" s="3" t="s">
        <v>1926</v>
      </c>
      <c r="C25" s="3" t="s">
        <v>6035</v>
      </c>
      <c r="D25" s="8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0" t="s">
        <v>8323</v>
      </c>
      <c r="R25" t="s">
        <v>8327</v>
      </c>
      <c r="S25" s="14">
        <v>41535.90148148148</v>
      </c>
      <c r="T25" s="14">
        <v>41558</v>
      </c>
    </row>
    <row r="26" spans="1:20" ht="60">
      <c r="A26" s="6">
        <v>1926</v>
      </c>
      <c r="B26" s="3" t="s">
        <v>1927</v>
      </c>
      <c r="C26" s="3" t="s">
        <v>6036</v>
      </c>
      <c r="D26" s="8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0" t="s">
        <v>8323</v>
      </c>
      <c r="R26" t="s">
        <v>8327</v>
      </c>
      <c r="S26" s="14">
        <v>40456.954351851848</v>
      </c>
      <c r="T26" s="14">
        <v>40484.018055555556</v>
      </c>
    </row>
    <row r="27" spans="1:20">
      <c r="A27" s="6">
        <v>1927</v>
      </c>
      <c r="B27" s="3" t="s">
        <v>1928</v>
      </c>
      <c r="C27" s="3" t="s">
        <v>6037</v>
      </c>
      <c r="D27" s="8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0" t="s">
        <v>8323</v>
      </c>
      <c r="R27" t="s">
        <v>8327</v>
      </c>
      <c r="S27" s="14">
        <v>40960.861562500002</v>
      </c>
      <c r="T27" s="14">
        <v>40976.207638888889</v>
      </c>
    </row>
    <row r="28" spans="1:20" ht="30">
      <c r="A28" s="6">
        <v>1928</v>
      </c>
      <c r="B28" s="3" t="s">
        <v>1929</v>
      </c>
      <c r="C28" s="3" t="s">
        <v>6038</v>
      </c>
      <c r="D28" s="8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0" t="s">
        <v>8323</v>
      </c>
      <c r="R28" t="s">
        <v>8327</v>
      </c>
      <c r="S28" s="14">
        <v>41371.648078703707</v>
      </c>
      <c r="T28" s="14">
        <v>41401.648078703707</v>
      </c>
    </row>
    <row r="29" spans="1:20" ht="45">
      <c r="A29" s="6">
        <v>1929</v>
      </c>
      <c r="B29" s="3" t="s">
        <v>1930</v>
      </c>
      <c r="C29" s="3" t="s">
        <v>6039</v>
      </c>
      <c r="D29" s="8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0" t="s">
        <v>8323</v>
      </c>
      <c r="R29" t="s">
        <v>8327</v>
      </c>
      <c r="S29" s="14">
        <v>40687.021597222221</v>
      </c>
      <c r="T29" s="14">
        <v>40729.021597222221</v>
      </c>
    </row>
    <row r="30" spans="1:20" ht="30">
      <c r="A30" s="6">
        <v>1930</v>
      </c>
      <c r="B30" s="3" t="s">
        <v>1931</v>
      </c>
      <c r="C30" s="3" t="s">
        <v>6040</v>
      </c>
      <c r="D30" s="8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0" t="s">
        <v>8323</v>
      </c>
      <c r="R30" t="s">
        <v>8327</v>
      </c>
      <c r="S30" s="14">
        <v>41402.558819444443</v>
      </c>
      <c r="T30" s="14">
        <v>41462.558819444443</v>
      </c>
    </row>
    <row r="31" spans="1:20" ht="45">
      <c r="A31" s="6">
        <v>1931</v>
      </c>
      <c r="B31" s="3" t="s">
        <v>1932</v>
      </c>
      <c r="C31" s="3" t="s">
        <v>6041</v>
      </c>
      <c r="D31" s="8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0" t="s">
        <v>8323</v>
      </c>
      <c r="R31" t="s">
        <v>8327</v>
      </c>
      <c r="S31" s="14">
        <v>41037.892465277779</v>
      </c>
      <c r="T31" s="14">
        <v>41051.145833333336</v>
      </c>
    </row>
    <row r="32" spans="1:20" ht="60">
      <c r="A32" s="6">
        <v>1932</v>
      </c>
      <c r="B32" s="3" t="s">
        <v>1933</v>
      </c>
      <c r="C32" s="3" t="s">
        <v>6042</v>
      </c>
      <c r="D32" s="8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0" t="s">
        <v>8323</v>
      </c>
      <c r="R32" t="s">
        <v>8327</v>
      </c>
      <c r="S32" s="14">
        <v>40911.809872685182</v>
      </c>
      <c r="T32" s="14">
        <v>40932.809872685182</v>
      </c>
    </row>
    <row r="33" spans="1:20" ht="60">
      <c r="A33" s="6">
        <v>1933</v>
      </c>
      <c r="B33" s="3" t="s">
        <v>1934</v>
      </c>
      <c r="C33" s="3" t="s">
        <v>6043</v>
      </c>
      <c r="D33" s="8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0" t="s">
        <v>8323</v>
      </c>
      <c r="R33" t="s">
        <v>8327</v>
      </c>
      <c r="S33" s="14">
        <v>41879.130868055552</v>
      </c>
      <c r="T33" s="14">
        <v>41909.130868055552</v>
      </c>
    </row>
    <row r="34" spans="1:20" ht="60">
      <c r="A34" s="6">
        <v>1934</v>
      </c>
      <c r="B34" s="3" t="s">
        <v>1935</v>
      </c>
      <c r="C34" s="3" t="s">
        <v>6044</v>
      </c>
      <c r="D34" s="8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0" t="s">
        <v>8323</v>
      </c>
      <c r="R34" t="s">
        <v>8327</v>
      </c>
      <c r="S34" s="14">
        <v>40865.867141203707</v>
      </c>
      <c r="T34" s="14">
        <v>40902.208333333336</v>
      </c>
    </row>
    <row r="35" spans="1:20" ht="60">
      <c r="A35" s="6">
        <v>1935</v>
      </c>
      <c r="B35" s="3" t="s">
        <v>1936</v>
      </c>
      <c r="C35" s="3" t="s">
        <v>6045</v>
      </c>
      <c r="D35" s="8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0" t="s">
        <v>8323</v>
      </c>
      <c r="R35" t="s">
        <v>8327</v>
      </c>
      <c r="S35" s="14">
        <v>41773.932534722226</v>
      </c>
      <c r="T35" s="14">
        <v>41811.207638888889</v>
      </c>
    </row>
    <row r="36" spans="1:20" ht="60">
      <c r="A36" s="6">
        <v>1936</v>
      </c>
      <c r="B36" s="3" t="s">
        <v>1937</v>
      </c>
      <c r="C36" s="3" t="s">
        <v>6046</v>
      </c>
      <c r="D36" s="8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0" t="s">
        <v>8323</v>
      </c>
      <c r="R36" t="s">
        <v>8327</v>
      </c>
      <c r="S36" s="14">
        <v>40852.889699074076</v>
      </c>
      <c r="T36" s="14">
        <v>40883.249305555553</v>
      </c>
    </row>
    <row r="37" spans="1:20" ht="45">
      <c r="A37" s="6">
        <v>1937</v>
      </c>
      <c r="B37" s="3" t="s">
        <v>1938</v>
      </c>
      <c r="C37" s="3" t="s">
        <v>6047</v>
      </c>
      <c r="D37" s="8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0" t="s">
        <v>8323</v>
      </c>
      <c r="R37" t="s">
        <v>8327</v>
      </c>
      <c r="S37" s="14">
        <v>41059.118993055556</v>
      </c>
      <c r="T37" s="14">
        <v>41075.165972222225</v>
      </c>
    </row>
    <row r="38" spans="1:20" ht="45">
      <c r="A38" s="6">
        <v>1938</v>
      </c>
      <c r="B38" s="3" t="s">
        <v>1939</v>
      </c>
      <c r="C38" s="3" t="s">
        <v>6048</v>
      </c>
      <c r="D38" s="8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0" t="s">
        <v>8323</v>
      </c>
      <c r="R38" t="s">
        <v>8327</v>
      </c>
      <c r="S38" s="14">
        <v>41426.259618055556</v>
      </c>
      <c r="T38" s="14">
        <v>41457.208333333336</v>
      </c>
    </row>
    <row r="39" spans="1:20" ht="60">
      <c r="A39" s="6">
        <v>1939</v>
      </c>
      <c r="B39" s="3" t="s">
        <v>1940</v>
      </c>
      <c r="C39" s="3" t="s">
        <v>6049</v>
      </c>
      <c r="D39" s="8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0" t="s">
        <v>8323</v>
      </c>
      <c r="R39" t="s">
        <v>8327</v>
      </c>
      <c r="S39" s="14">
        <v>41313.985046296293</v>
      </c>
      <c r="T39" s="14">
        <v>41343.943379629629</v>
      </c>
    </row>
    <row r="40" spans="1:20" ht="45">
      <c r="A40" s="6">
        <v>1940</v>
      </c>
      <c r="B40" s="3" t="s">
        <v>1941</v>
      </c>
      <c r="C40" s="3" t="s">
        <v>6050</v>
      </c>
      <c r="D40" s="8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0" t="s">
        <v>8323</v>
      </c>
      <c r="R40" t="s">
        <v>8327</v>
      </c>
      <c r="S40" s="14">
        <v>40670.507326388892</v>
      </c>
      <c r="T40" s="14">
        <v>40709.165972222225</v>
      </c>
    </row>
    <row r="41" spans="1:20" ht="45">
      <c r="A41" s="6">
        <v>2081</v>
      </c>
      <c r="B41" s="3" t="s">
        <v>2082</v>
      </c>
      <c r="C41" s="3" t="s">
        <v>6191</v>
      </c>
      <c r="D41" s="8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0" t="s">
        <v>8323</v>
      </c>
      <c r="R41" t="s">
        <v>8327</v>
      </c>
      <c r="S41" s="14">
        <v>41004.156886574077</v>
      </c>
      <c r="T41" s="14">
        <v>41045.207638888889</v>
      </c>
    </row>
    <row r="42" spans="1:20" ht="60">
      <c r="A42" s="6">
        <v>2082</v>
      </c>
      <c r="B42" s="3" t="s">
        <v>2083</v>
      </c>
      <c r="C42" s="3" t="s">
        <v>6192</v>
      </c>
      <c r="D42" s="8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0" t="s">
        <v>8323</v>
      </c>
      <c r="R42" t="s">
        <v>8327</v>
      </c>
      <c r="S42" s="14">
        <v>40811.120324074072</v>
      </c>
      <c r="T42" s="14">
        <v>40871.161990740737</v>
      </c>
    </row>
    <row r="43" spans="1:20" ht="45">
      <c r="A43" s="6">
        <v>2083</v>
      </c>
      <c r="B43" s="3" t="s">
        <v>2084</v>
      </c>
      <c r="C43" s="3" t="s">
        <v>6193</v>
      </c>
      <c r="D43" s="8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0" t="s">
        <v>8323</v>
      </c>
      <c r="R43" t="s">
        <v>8327</v>
      </c>
      <c r="S43" s="14">
        <v>41034.72216435185</v>
      </c>
      <c r="T43" s="14">
        <v>41064.72216435185</v>
      </c>
    </row>
    <row r="44" spans="1:20" ht="45">
      <c r="A44" s="6">
        <v>2084</v>
      </c>
      <c r="B44" s="3" t="s">
        <v>2085</v>
      </c>
      <c r="C44" s="3" t="s">
        <v>6194</v>
      </c>
      <c r="D44" s="8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0" t="s">
        <v>8323</v>
      </c>
      <c r="R44" t="s">
        <v>8327</v>
      </c>
      <c r="S44" s="14">
        <v>41731.833124999997</v>
      </c>
      <c r="T44" s="14">
        <v>41763.290972222225</v>
      </c>
    </row>
    <row r="45" spans="1:20" ht="60">
      <c r="A45" s="6">
        <v>2085</v>
      </c>
      <c r="B45" s="3" t="s">
        <v>2086</v>
      </c>
      <c r="C45" s="3" t="s">
        <v>6195</v>
      </c>
      <c r="D45" s="8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0" t="s">
        <v>8323</v>
      </c>
      <c r="R45" t="s">
        <v>8327</v>
      </c>
      <c r="S45" s="14">
        <v>41075.835497685184</v>
      </c>
      <c r="T45" s="14">
        <v>41105.835497685184</v>
      </c>
    </row>
    <row r="46" spans="1:20" ht="45">
      <c r="A46" s="6">
        <v>2086</v>
      </c>
      <c r="B46" s="3" t="s">
        <v>2087</v>
      </c>
      <c r="C46" s="3" t="s">
        <v>6196</v>
      </c>
      <c r="D46" s="8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0" t="s">
        <v>8323</v>
      </c>
      <c r="R46" t="s">
        <v>8327</v>
      </c>
      <c r="S46" s="14">
        <v>40860.67050925926</v>
      </c>
      <c r="T46" s="14">
        <v>40891.207638888889</v>
      </c>
    </row>
    <row r="47" spans="1:20" ht="60">
      <c r="A47" s="6">
        <v>2087</v>
      </c>
      <c r="B47" s="3" t="s">
        <v>2088</v>
      </c>
      <c r="C47" s="3" t="s">
        <v>6197</v>
      </c>
      <c r="D47" s="8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0" t="s">
        <v>8323</v>
      </c>
      <c r="R47" t="s">
        <v>8327</v>
      </c>
      <c r="S47" s="14">
        <v>40764.204375000001</v>
      </c>
      <c r="T47" s="14">
        <v>40794.204375000001</v>
      </c>
    </row>
    <row r="48" spans="1:20" ht="60">
      <c r="A48" s="6">
        <v>2088</v>
      </c>
      <c r="B48" s="3" t="s">
        <v>2089</v>
      </c>
      <c r="C48" s="3" t="s">
        <v>6198</v>
      </c>
      <c r="D48" s="8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0" t="s">
        <v>8323</v>
      </c>
      <c r="R48" t="s">
        <v>8327</v>
      </c>
      <c r="S48" s="14">
        <v>40395.714722222219</v>
      </c>
      <c r="T48" s="14">
        <v>40432.165972222225</v>
      </c>
    </row>
    <row r="49" spans="1:20" ht="30">
      <c r="A49" s="6">
        <v>2089</v>
      </c>
      <c r="B49" s="3" t="s">
        <v>2090</v>
      </c>
      <c r="C49" s="3" t="s">
        <v>6199</v>
      </c>
      <c r="D49" s="8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0" t="s">
        <v>8323</v>
      </c>
      <c r="R49" t="s">
        <v>8327</v>
      </c>
      <c r="S49" s="14">
        <v>41453.076319444444</v>
      </c>
      <c r="T49" s="14">
        <v>41488.076319444444</v>
      </c>
    </row>
    <row r="50" spans="1:20" ht="60">
      <c r="A50" s="6">
        <v>2090</v>
      </c>
      <c r="B50" s="3" t="s">
        <v>2091</v>
      </c>
      <c r="C50" s="3" t="s">
        <v>6200</v>
      </c>
      <c r="D50" s="8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0" t="s">
        <v>8323</v>
      </c>
      <c r="R50" t="s">
        <v>8327</v>
      </c>
      <c r="S50" s="14">
        <v>41299.381423611114</v>
      </c>
      <c r="T50" s="14">
        <v>41329.381423611114</v>
      </c>
    </row>
    <row r="51" spans="1:20" ht="60">
      <c r="A51" s="6">
        <v>2091</v>
      </c>
      <c r="B51" s="3" t="s">
        <v>2092</v>
      </c>
      <c r="C51" s="3" t="s">
        <v>6201</v>
      </c>
      <c r="D51" s="8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0" t="s">
        <v>8323</v>
      </c>
      <c r="R51" t="s">
        <v>8327</v>
      </c>
      <c r="S51" s="14">
        <v>40555.322662037033</v>
      </c>
      <c r="T51" s="14">
        <v>40603.833333333336</v>
      </c>
    </row>
    <row r="52" spans="1:20" ht="45">
      <c r="A52" s="6">
        <v>2092</v>
      </c>
      <c r="B52" s="3" t="s">
        <v>2093</v>
      </c>
      <c r="C52" s="3" t="s">
        <v>6202</v>
      </c>
      <c r="D52" s="8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0" t="s">
        <v>8323</v>
      </c>
      <c r="R52" t="s">
        <v>8327</v>
      </c>
      <c r="S52" s="14">
        <v>40763.707546296297</v>
      </c>
      <c r="T52" s="14">
        <v>40823.707546296297</v>
      </c>
    </row>
    <row r="53" spans="1:20" ht="45">
      <c r="A53" s="6">
        <v>2093</v>
      </c>
      <c r="B53" s="3" t="s">
        <v>2094</v>
      </c>
      <c r="C53" s="3" t="s">
        <v>6203</v>
      </c>
      <c r="D53" s="8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0" t="s">
        <v>8323</v>
      </c>
      <c r="R53" t="s">
        <v>8327</v>
      </c>
      <c r="S53" s="14">
        <v>41205.854537037041</v>
      </c>
      <c r="T53" s="14">
        <v>41265.896203703705</v>
      </c>
    </row>
    <row r="54" spans="1:20" ht="60">
      <c r="A54" s="6">
        <v>2094</v>
      </c>
      <c r="B54" s="3" t="s">
        <v>2095</v>
      </c>
      <c r="C54" s="3" t="s">
        <v>6204</v>
      </c>
      <c r="D54" s="8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0" t="s">
        <v>8323</v>
      </c>
      <c r="R54" t="s">
        <v>8327</v>
      </c>
      <c r="S54" s="14">
        <v>40939.02002314815</v>
      </c>
      <c r="T54" s="14">
        <v>40973.125</v>
      </c>
    </row>
    <row r="55" spans="1:20" ht="45">
      <c r="A55" s="6">
        <v>2095</v>
      </c>
      <c r="B55" s="3" t="s">
        <v>2096</v>
      </c>
      <c r="C55" s="3" t="s">
        <v>6205</v>
      </c>
      <c r="D55" s="8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0" t="s">
        <v>8323</v>
      </c>
      <c r="R55" t="s">
        <v>8327</v>
      </c>
      <c r="S55" s="14">
        <v>40758.733483796292</v>
      </c>
      <c r="T55" s="14">
        <v>40818.733483796292</v>
      </c>
    </row>
    <row r="56" spans="1:20" ht="45">
      <c r="A56" s="6">
        <v>2096</v>
      </c>
      <c r="B56" s="3" t="s">
        <v>2097</v>
      </c>
      <c r="C56" s="3" t="s">
        <v>6206</v>
      </c>
      <c r="D56" s="8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0" t="s">
        <v>8323</v>
      </c>
      <c r="R56" t="s">
        <v>8327</v>
      </c>
      <c r="S56" s="14">
        <v>41192.758506944447</v>
      </c>
      <c r="T56" s="14">
        <v>41208.165972222225</v>
      </c>
    </row>
    <row r="57" spans="1:20" ht="45">
      <c r="A57" s="6">
        <v>2097</v>
      </c>
      <c r="B57" s="3" t="s">
        <v>2098</v>
      </c>
      <c r="C57" s="3" t="s">
        <v>6207</v>
      </c>
      <c r="D57" s="8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0" t="s">
        <v>8323</v>
      </c>
      <c r="R57" t="s">
        <v>8327</v>
      </c>
      <c r="S57" s="14">
        <v>40818.58489583333</v>
      </c>
      <c r="T57" s="14">
        <v>40878.626562500001</v>
      </c>
    </row>
    <row r="58" spans="1:20" ht="45">
      <c r="A58" s="6">
        <v>2098</v>
      </c>
      <c r="B58" s="3" t="s">
        <v>2099</v>
      </c>
      <c r="C58" s="3" t="s">
        <v>6208</v>
      </c>
      <c r="D58" s="8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0" t="s">
        <v>8323</v>
      </c>
      <c r="R58" t="s">
        <v>8327</v>
      </c>
      <c r="S58" s="14">
        <v>40946.11383101852</v>
      </c>
      <c r="T58" s="14">
        <v>40976.11383101852</v>
      </c>
    </row>
    <row r="59" spans="1:20">
      <c r="A59" s="6">
        <v>2099</v>
      </c>
      <c r="B59" s="3" t="s">
        <v>2100</v>
      </c>
      <c r="C59" s="3" t="s">
        <v>6209</v>
      </c>
      <c r="D59" s="8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0" t="s">
        <v>8323</v>
      </c>
      <c r="R59" t="s">
        <v>8327</v>
      </c>
      <c r="S59" s="14">
        <v>42173.746342592596</v>
      </c>
      <c r="T59" s="14">
        <v>42187.152777777781</v>
      </c>
    </row>
    <row r="60" spans="1:20" ht="60">
      <c r="A60" s="6">
        <v>2100</v>
      </c>
      <c r="B60" s="3" t="s">
        <v>2101</v>
      </c>
      <c r="C60" s="3" t="s">
        <v>6210</v>
      </c>
      <c r="D60" s="8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0" t="s">
        <v>8323</v>
      </c>
      <c r="R60" t="s">
        <v>8327</v>
      </c>
      <c r="S60" s="14">
        <v>41074.834965277776</v>
      </c>
      <c r="T60" s="14">
        <v>41090.165972222225</v>
      </c>
    </row>
    <row r="61" spans="1:20" ht="45">
      <c r="A61" s="6">
        <v>2101</v>
      </c>
      <c r="B61" s="3" t="s">
        <v>2102</v>
      </c>
      <c r="C61" s="3" t="s">
        <v>6211</v>
      </c>
      <c r="D61" s="8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0" t="s">
        <v>8323</v>
      </c>
      <c r="R61" t="s">
        <v>8327</v>
      </c>
      <c r="S61" s="14">
        <v>40892.149467592593</v>
      </c>
      <c r="T61" s="14">
        <v>40952.149467592593</v>
      </c>
    </row>
    <row r="62" spans="1:20" ht="60">
      <c r="A62" s="6">
        <v>2102</v>
      </c>
      <c r="B62" s="3" t="s">
        <v>2103</v>
      </c>
      <c r="C62" s="3" t="s">
        <v>6212</v>
      </c>
      <c r="D62" s="8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0" t="s">
        <v>8323</v>
      </c>
      <c r="R62" t="s">
        <v>8327</v>
      </c>
      <c r="S62" s="14">
        <v>40638.868611111109</v>
      </c>
      <c r="T62" s="14">
        <v>40668.868611111109</v>
      </c>
    </row>
    <row r="63" spans="1:20" ht="30">
      <c r="A63" s="6">
        <v>2103</v>
      </c>
      <c r="B63" s="3" t="s">
        <v>2104</v>
      </c>
      <c r="C63" s="3" t="s">
        <v>6213</v>
      </c>
      <c r="D63" s="8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0" t="s">
        <v>8323</v>
      </c>
      <c r="R63" t="s">
        <v>8327</v>
      </c>
      <c r="S63" s="14">
        <v>41192.754942129628</v>
      </c>
      <c r="T63" s="14">
        <v>41222.7966087963</v>
      </c>
    </row>
    <row r="64" spans="1:20" ht="45">
      <c r="A64" s="6">
        <v>2104</v>
      </c>
      <c r="B64" s="3" t="s">
        <v>2105</v>
      </c>
      <c r="C64" s="3" t="s">
        <v>6214</v>
      </c>
      <c r="D64" s="8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0" t="s">
        <v>8323</v>
      </c>
      <c r="R64" t="s">
        <v>8327</v>
      </c>
      <c r="S64" s="14">
        <v>41394.074467592596</v>
      </c>
      <c r="T64" s="14">
        <v>41425</v>
      </c>
    </row>
    <row r="65" spans="1:20" ht="45">
      <c r="A65" s="6">
        <v>2105</v>
      </c>
      <c r="B65" s="3" t="s">
        <v>2106</v>
      </c>
      <c r="C65" s="3" t="s">
        <v>6215</v>
      </c>
      <c r="D65" s="8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0" t="s">
        <v>8323</v>
      </c>
      <c r="R65" t="s">
        <v>8327</v>
      </c>
      <c r="S65" s="14">
        <v>41951.788807870369</v>
      </c>
      <c r="T65" s="14">
        <v>41964.166666666672</v>
      </c>
    </row>
    <row r="66" spans="1:20" ht="60">
      <c r="A66" s="6">
        <v>2106</v>
      </c>
      <c r="B66" s="3" t="s">
        <v>2107</v>
      </c>
      <c r="C66" s="3" t="s">
        <v>6216</v>
      </c>
      <c r="D66" s="8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0" t="s">
        <v>8323</v>
      </c>
      <c r="R66" t="s">
        <v>8327</v>
      </c>
      <c r="S66" s="14">
        <v>41270.21497685185</v>
      </c>
      <c r="T66" s="14">
        <v>41300.21497685185</v>
      </c>
    </row>
    <row r="67" spans="1:20" ht="45">
      <c r="A67" s="6">
        <v>2107</v>
      </c>
      <c r="B67" s="3" t="s">
        <v>2108</v>
      </c>
      <c r="C67" s="3" t="s">
        <v>6217</v>
      </c>
      <c r="D67" s="8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0" t="s">
        <v>8323</v>
      </c>
      <c r="R67" t="s">
        <v>8327</v>
      </c>
      <c r="S67" s="14">
        <v>41934.71056712963</v>
      </c>
      <c r="T67" s="14">
        <v>41955.752233796295</v>
      </c>
    </row>
    <row r="68" spans="1:20" ht="60">
      <c r="A68" s="6">
        <v>2108</v>
      </c>
      <c r="B68" s="3" t="s">
        <v>2109</v>
      </c>
      <c r="C68" s="3" t="s">
        <v>6218</v>
      </c>
      <c r="D68" s="8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0" t="s">
        <v>8323</v>
      </c>
      <c r="R68" t="s">
        <v>8327</v>
      </c>
      <c r="S68" s="14">
        <v>41135.175694444442</v>
      </c>
      <c r="T68" s="14">
        <v>41162.163194444445</v>
      </c>
    </row>
    <row r="69" spans="1:20" ht="45">
      <c r="A69" s="6">
        <v>2109</v>
      </c>
      <c r="B69" s="3" t="s">
        <v>2110</v>
      </c>
      <c r="C69" s="3" t="s">
        <v>6219</v>
      </c>
      <c r="D69" s="8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0" t="s">
        <v>8323</v>
      </c>
      <c r="R69" t="s">
        <v>8327</v>
      </c>
      <c r="S69" s="14">
        <v>42160.708530092597</v>
      </c>
      <c r="T69" s="14">
        <v>42190.708530092597</v>
      </c>
    </row>
    <row r="70" spans="1:20" ht="30">
      <c r="A70" s="6">
        <v>2110</v>
      </c>
      <c r="B70" s="3" t="s">
        <v>2111</v>
      </c>
      <c r="C70" s="3" t="s">
        <v>6220</v>
      </c>
      <c r="D70" s="8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0" t="s">
        <v>8323</v>
      </c>
      <c r="R70" t="s">
        <v>8327</v>
      </c>
      <c r="S70" s="14">
        <v>41759.670937499999</v>
      </c>
      <c r="T70" s="14">
        <v>41787.207638888889</v>
      </c>
    </row>
    <row r="71" spans="1:20" ht="60">
      <c r="A71" s="6">
        <v>2111</v>
      </c>
      <c r="B71" s="3" t="s">
        <v>2112</v>
      </c>
      <c r="C71" s="3" t="s">
        <v>6221</v>
      </c>
      <c r="D71" s="8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0" t="s">
        <v>8323</v>
      </c>
      <c r="R71" t="s">
        <v>8327</v>
      </c>
      <c r="S71" s="14">
        <v>40703.197048611109</v>
      </c>
      <c r="T71" s="14">
        <v>40770.041666666664</v>
      </c>
    </row>
    <row r="72" spans="1:20" ht="45">
      <c r="A72" s="6">
        <v>2112</v>
      </c>
      <c r="B72" s="3" t="s">
        <v>2113</v>
      </c>
      <c r="C72" s="3" t="s">
        <v>6222</v>
      </c>
      <c r="D72" s="8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0" t="s">
        <v>8323</v>
      </c>
      <c r="R72" t="s">
        <v>8327</v>
      </c>
      <c r="S72" s="14">
        <v>41365.928159722222</v>
      </c>
      <c r="T72" s="14">
        <v>41379.928159722222</v>
      </c>
    </row>
    <row r="73" spans="1:20" ht="30">
      <c r="A73" s="6">
        <v>2113</v>
      </c>
      <c r="B73" s="3" t="s">
        <v>2114</v>
      </c>
      <c r="C73" s="3" t="s">
        <v>6223</v>
      </c>
      <c r="D73" s="8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0" t="s">
        <v>8323</v>
      </c>
      <c r="R73" t="s">
        <v>8327</v>
      </c>
      <c r="S73" s="14">
        <v>41870.86546296296</v>
      </c>
      <c r="T73" s="14">
        <v>41905.86546296296</v>
      </c>
    </row>
    <row r="74" spans="1:20" ht="45">
      <c r="A74" s="6">
        <v>2114</v>
      </c>
      <c r="B74" s="3" t="s">
        <v>2115</v>
      </c>
      <c r="C74" s="3" t="s">
        <v>6224</v>
      </c>
      <c r="D74" s="8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0" t="s">
        <v>8323</v>
      </c>
      <c r="R74" t="s">
        <v>8327</v>
      </c>
      <c r="S74" s="14">
        <v>40458.815625000003</v>
      </c>
      <c r="T74" s="14">
        <v>40521.207638888889</v>
      </c>
    </row>
    <row r="75" spans="1:20" ht="45">
      <c r="A75" s="6">
        <v>2115</v>
      </c>
      <c r="B75" s="3" t="s">
        <v>2116</v>
      </c>
      <c r="C75" s="3" t="s">
        <v>6225</v>
      </c>
      <c r="D75" s="8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0" t="s">
        <v>8323</v>
      </c>
      <c r="R75" t="s">
        <v>8327</v>
      </c>
      <c r="S75" s="14">
        <v>40564.081030092595</v>
      </c>
      <c r="T75" s="14">
        <v>40594.081030092595</v>
      </c>
    </row>
    <row r="76" spans="1:20" ht="45">
      <c r="A76" s="6">
        <v>2116</v>
      </c>
      <c r="B76" s="3" t="s">
        <v>2117</v>
      </c>
      <c r="C76" s="3" t="s">
        <v>6226</v>
      </c>
      <c r="D76" s="8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0" t="s">
        <v>8323</v>
      </c>
      <c r="R76" t="s">
        <v>8327</v>
      </c>
      <c r="S76" s="14">
        <v>41136.777812500004</v>
      </c>
      <c r="T76" s="14">
        <v>41184.777812500004</v>
      </c>
    </row>
    <row r="77" spans="1:20" ht="60">
      <c r="A77" s="6">
        <v>2117</v>
      </c>
      <c r="B77" s="3" t="s">
        <v>2118</v>
      </c>
      <c r="C77" s="3" t="s">
        <v>6227</v>
      </c>
      <c r="D77" s="8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0" t="s">
        <v>8323</v>
      </c>
      <c r="R77" t="s">
        <v>8327</v>
      </c>
      <c r="S77" s="14">
        <v>42290.059594907405</v>
      </c>
      <c r="T77" s="14">
        <v>42304.207638888889</v>
      </c>
    </row>
    <row r="78" spans="1:20" ht="30">
      <c r="A78" s="6">
        <v>2118</v>
      </c>
      <c r="B78" s="3" t="s">
        <v>2119</v>
      </c>
      <c r="C78" s="3" t="s">
        <v>6228</v>
      </c>
      <c r="D78" s="8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0" t="s">
        <v>8323</v>
      </c>
      <c r="R78" t="s">
        <v>8327</v>
      </c>
      <c r="S78" s="14">
        <v>40718.839537037034</v>
      </c>
      <c r="T78" s="14">
        <v>40748.839537037034</v>
      </c>
    </row>
    <row r="79" spans="1:20" ht="45">
      <c r="A79" s="6">
        <v>2119</v>
      </c>
      <c r="B79" s="3" t="s">
        <v>2120</v>
      </c>
      <c r="C79" s="3" t="s">
        <v>6229</v>
      </c>
      <c r="D79" s="8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0" t="s">
        <v>8323</v>
      </c>
      <c r="R79" t="s">
        <v>8327</v>
      </c>
      <c r="S79" s="14">
        <v>41107.130150462966</v>
      </c>
      <c r="T79" s="14">
        <v>41137.130150462966</v>
      </c>
    </row>
    <row r="80" spans="1:20" ht="45">
      <c r="A80" s="6">
        <v>2120</v>
      </c>
      <c r="B80" s="3" t="s">
        <v>2121</v>
      </c>
      <c r="C80" s="3" t="s">
        <v>6230</v>
      </c>
      <c r="D80" s="8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0" t="s">
        <v>8323</v>
      </c>
      <c r="R80" t="s">
        <v>8327</v>
      </c>
      <c r="S80" s="14">
        <v>41591.964537037034</v>
      </c>
      <c r="T80" s="14">
        <v>41640.964537037034</v>
      </c>
    </row>
    <row r="81" spans="1:20" ht="30">
      <c r="A81" s="6">
        <v>2301</v>
      </c>
      <c r="B81" s="3" t="s">
        <v>2302</v>
      </c>
      <c r="C81" s="3" t="s">
        <v>6411</v>
      </c>
      <c r="D81" s="8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0" t="s">
        <v>8323</v>
      </c>
      <c r="R81" t="s">
        <v>8327</v>
      </c>
      <c r="S81" s="14">
        <v>41416.146944444445</v>
      </c>
      <c r="T81" s="14">
        <v>41446.146944444445</v>
      </c>
    </row>
    <row r="82" spans="1:20" ht="45">
      <c r="A82" s="6">
        <v>2302</v>
      </c>
      <c r="B82" s="3" t="s">
        <v>2303</v>
      </c>
      <c r="C82" s="3" t="s">
        <v>6412</v>
      </c>
      <c r="D82" s="8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0" t="s">
        <v>8323</v>
      </c>
      <c r="R82" t="s">
        <v>8327</v>
      </c>
      <c r="S82" s="14">
        <v>41605.868449074071</v>
      </c>
      <c r="T82" s="14">
        <v>41639.291666666664</v>
      </c>
    </row>
    <row r="83" spans="1:20" ht="60">
      <c r="A83" s="6">
        <v>2303</v>
      </c>
      <c r="B83" s="3" t="s">
        <v>2304</v>
      </c>
      <c r="C83" s="3" t="s">
        <v>6413</v>
      </c>
      <c r="D83" s="8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0" t="s">
        <v>8323</v>
      </c>
      <c r="R83" t="s">
        <v>8327</v>
      </c>
      <c r="S83" s="14">
        <v>40850.111064814817</v>
      </c>
      <c r="T83" s="14">
        <v>40890.152731481481</v>
      </c>
    </row>
    <row r="84" spans="1:20" ht="45">
      <c r="A84" s="6">
        <v>2304</v>
      </c>
      <c r="B84" s="3" t="s">
        <v>2305</v>
      </c>
      <c r="C84" s="3" t="s">
        <v>6414</v>
      </c>
      <c r="D84" s="8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0" t="s">
        <v>8323</v>
      </c>
      <c r="R84" t="s">
        <v>8327</v>
      </c>
      <c r="S84" s="14">
        <v>40502.815868055557</v>
      </c>
      <c r="T84" s="14">
        <v>40544.207638888889</v>
      </c>
    </row>
    <row r="85" spans="1:20" ht="45">
      <c r="A85" s="6">
        <v>2305</v>
      </c>
      <c r="B85" s="3" t="s">
        <v>2306</v>
      </c>
      <c r="C85" s="3" t="s">
        <v>6415</v>
      </c>
      <c r="D85" s="8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0" t="s">
        <v>8323</v>
      </c>
      <c r="R85" t="s">
        <v>8327</v>
      </c>
      <c r="S85" s="14">
        <v>41834.695277777777</v>
      </c>
      <c r="T85" s="14">
        <v>41859.75</v>
      </c>
    </row>
    <row r="86" spans="1:20" ht="45">
      <c r="A86" s="6">
        <v>2306</v>
      </c>
      <c r="B86" s="3" t="s">
        <v>2307</v>
      </c>
      <c r="C86" s="3" t="s">
        <v>6416</v>
      </c>
      <c r="D86" s="8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0" t="s">
        <v>8323</v>
      </c>
      <c r="R86" t="s">
        <v>8327</v>
      </c>
      <c r="S86" s="14">
        <v>40948.16815972222</v>
      </c>
      <c r="T86" s="14">
        <v>40978.16815972222</v>
      </c>
    </row>
    <row r="87" spans="1:20" ht="45">
      <c r="A87" s="6">
        <v>2307</v>
      </c>
      <c r="B87" s="3" t="s">
        <v>2308</v>
      </c>
      <c r="C87" s="3" t="s">
        <v>6417</v>
      </c>
      <c r="D87" s="8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0" t="s">
        <v>8323</v>
      </c>
      <c r="R87" t="s">
        <v>8327</v>
      </c>
      <c r="S87" s="14">
        <v>41004.802465277775</v>
      </c>
      <c r="T87" s="14">
        <v>41034.802407407406</v>
      </c>
    </row>
    <row r="88" spans="1:20" ht="45">
      <c r="A88" s="6">
        <v>2308</v>
      </c>
      <c r="B88" s="3" t="s">
        <v>2309</v>
      </c>
      <c r="C88" s="3" t="s">
        <v>6418</v>
      </c>
      <c r="D88" s="8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0" t="s">
        <v>8323</v>
      </c>
      <c r="R88" t="s">
        <v>8327</v>
      </c>
      <c r="S88" s="14">
        <v>41851.962916666671</v>
      </c>
      <c r="T88" s="14">
        <v>41880.041666666664</v>
      </c>
    </row>
    <row r="89" spans="1:20" ht="45">
      <c r="A89" s="6">
        <v>2309</v>
      </c>
      <c r="B89" s="3" t="s">
        <v>2310</v>
      </c>
      <c r="C89" s="3" t="s">
        <v>6419</v>
      </c>
      <c r="D89" s="8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0" t="s">
        <v>8323</v>
      </c>
      <c r="R89" t="s">
        <v>8327</v>
      </c>
      <c r="S89" s="14">
        <v>41307.987696759257</v>
      </c>
      <c r="T89" s="14">
        <v>41342.987696759257</v>
      </c>
    </row>
    <row r="90" spans="1:20" ht="60">
      <c r="A90" s="6">
        <v>2310</v>
      </c>
      <c r="B90" s="3" t="s">
        <v>2311</v>
      </c>
      <c r="C90" s="3" t="s">
        <v>6420</v>
      </c>
      <c r="D90" s="8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0" t="s">
        <v>8323</v>
      </c>
      <c r="R90" t="s">
        <v>8327</v>
      </c>
      <c r="S90" s="14">
        <v>41324.79415509259</v>
      </c>
      <c r="T90" s="14">
        <v>41354.752488425926</v>
      </c>
    </row>
    <row r="91" spans="1:20" ht="45">
      <c r="A91" s="6">
        <v>2311</v>
      </c>
      <c r="B91" s="3" t="s">
        <v>2312</v>
      </c>
      <c r="C91" s="3" t="s">
        <v>6421</v>
      </c>
      <c r="D91" s="8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0" t="s">
        <v>8323</v>
      </c>
      <c r="R91" t="s">
        <v>8327</v>
      </c>
      <c r="S91" s="14">
        <v>41736.004502314812</v>
      </c>
      <c r="T91" s="14">
        <v>41766.004502314812</v>
      </c>
    </row>
    <row r="92" spans="1:20" ht="45">
      <c r="A92" s="6">
        <v>2312</v>
      </c>
      <c r="B92" s="3" t="s">
        <v>2313</v>
      </c>
      <c r="C92" s="3" t="s">
        <v>6422</v>
      </c>
      <c r="D92" s="8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0" t="s">
        <v>8323</v>
      </c>
      <c r="R92" t="s">
        <v>8327</v>
      </c>
      <c r="S92" s="14">
        <v>41716.632847222223</v>
      </c>
      <c r="T92" s="14">
        <v>41747.958333333336</v>
      </c>
    </row>
    <row r="93" spans="1:20" ht="30">
      <c r="A93" s="6">
        <v>2313</v>
      </c>
      <c r="B93" s="3" t="s">
        <v>2314</v>
      </c>
      <c r="C93" s="3" t="s">
        <v>6423</v>
      </c>
      <c r="D93" s="8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0" t="s">
        <v>8323</v>
      </c>
      <c r="R93" t="s">
        <v>8327</v>
      </c>
      <c r="S93" s="14">
        <v>41002.958634259259</v>
      </c>
      <c r="T93" s="14">
        <v>41032.958634259259</v>
      </c>
    </row>
    <row r="94" spans="1:20" ht="60">
      <c r="A94" s="6">
        <v>2314</v>
      </c>
      <c r="B94" s="3" t="s">
        <v>2315</v>
      </c>
      <c r="C94" s="3" t="s">
        <v>6424</v>
      </c>
      <c r="D94" s="8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0" t="s">
        <v>8323</v>
      </c>
      <c r="R94" t="s">
        <v>8327</v>
      </c>
      <c r="S94" s="14">
        <v>41037.551585648151</v>
      </c>
      <c r="T94" s="14">
        <v>41067.551585648151</v>
      </c>
    </row>
    <row r="95" spans="1:20" ht="45">
      <c r="A95" s="6">
        <v>2315</v>
      </c>
      <c r="B95" s="3" t="s">
        <v>2316</v>
      </c>
      <c r="C95" s="3" t="s">
        <v>6425</v>
      </c>
      <c r="D95" s="8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0" t="s">
        <v>8323</v>
      </c>
      <c r="R95" t="s">
        <v>8327</v>
      </c>
      <c r="S95" s="14">
        <v>41004.72619212963</v>
      </c>
      <c r="T95" s="14">
        <v>41034.72619212963</v>
      </c>
    </row>
    <row r="96" spans="1:20" ht="60">
      <c r="A96" s="6">
        <v>2316</v>
      </c>
      <c r="B96" s="3" t="s">
        <v>2317</v>
      </c>
      <c r="C96" s="3" t="s">
        <v>6426</v>
      </c>
      <c r="D96" s="8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0" t="s">
        <v>8323</v>
      </c>
      <c r="R96" t="s">
        <v>8327</v>
      </c>
      <c r="S96" s="14">
        <v>40079.725115740745</v>
      </c>
      <c r="T96" s="14">
        <v>40156.76666666667</v>
      </c>
    </row>
    <row r="97" spans="1:20" ht="45">
      <c r="A97" s="6">
        <v>2317</v>
      </c>
      <c r="B97" s="3" t="s">
        <v>2318</v>
      </c>
      <c r="C97" s="3" t="s">
        <v>6427</v>
      </c>
      <c r="D97" s="8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0" t="s">
        <v>8323</v>
      </c>
      <c r="R97" t="s">
        <v>8327</v>
      </c>
      <c r="S97" s="14">
        <v>40192.542233796295</v>
      </c>
      <c r="T97" s="14">
        <v>40224.208333333336</v>
      </c>
    </row>
    <row r="98" spans="1:20" ht="60">
      <c r="A98" s="6">
        <v>2318</v>
      </c>
      <c r="B98" s="3" t="s">
        <v>2319</v>
      </c>
      <c r="C98" s="3" t="s">
        <v>6428</v>
      </c>
      <c r="D98" s="8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0" t="s">
        <v>8323</v>
      </c>
      <c r="R98" t="s">
        <v>8327</v>
      </c>
      <c r="S98" s="14">
        <v>40050.643680555557</v>
      </c>
      <c r="T98" s="14">
        <v>40082.165972222225</v>
      </c>
    </row>
    <row r="99" spans="1:20" ht="45">
      <c r="A99" s="6">
        <v>2319</v>
      </c>
      <c r="B99" s="3" t="s">
        <v>2320</v>
      </c>
      <c r="C99" s="3" t="s">
        <v>6429</v>
      </c>
      <c r="D99" s="8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0" t="s">
        <v>8323</v>
      </c>
      <c r="R99" t="s">
        <v>8327</v>
      </c>
      <c r="S99" s="14">
        <v>41593.082002314812</v>
      </c>
      <c r="T99" s="14">
        <v>41623.082002314812</v>
      </c>
    </row>
    <row r="100" spans="1:20" ht="60">
      <c r="A100" s="6">
        <v>2320</v>
      </c>
      <c r="B100" s="3" t="s">
        <v>2321</v>
      </c>
      <c r="C100" s="3" t="s">
        <v>6430</v>
      </c>
      <c r="D100" s="8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0" t="s">
        <v>8323</v>
      </c>
      <c r="R100" t="s">
        <v>8327</v>
      </c>
      <c r="S100" s="14">
        <v>41696.817129629628</v>
      </c>
      <c r="T100" s="14">
        <v>41731.775462962964</v>
      </c>
    </row>
    <row r="101" spans="1:20" ht="45">
      <c r="A101" s="6">
        <v>2461</v>
      </c>
      <c r="B101" s="3" t="s">
        <v>2462</v>
      </c>
      <c r="C101" s="3" t="s">
        <v>6571</v>
      </c>
      <c r="D101" s="8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0" t="s">
        <v>8323</v>
      </c>
      <c r="R101" t="s">
        <v>8327</v>
      </c>
      <c r="S101" s="14">
        <v>40784.012696759259</v>
      </c>
      <c r="T101" s="14">
        <v>40817.125</v>
      </c>
    </row>
    <row r="102" spans="1:20" ht="45">
      <c r="A102" s="6">
        <v>2462</v>
      </c>
      <c r="B102" s="3" t="s">
        <v>2463</v>
      </c>
      <c r="C102" s="3" t="s">
        <v>6572</v>
      </c>
      <c r="D102" s="8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0" t="s">
        <v>8323</v>
      </c>
      <c r="R102" t="s">
        <v>8327</v>
      </c>
      <c r="S102" s="14">
        <v>41089.186296296299</v>
      </c>
      <c r="T102" s="14">
        <v>41109.186296296299</v>
      </c>
    </row>
    <row r="103" spans="1:20" ht="30">
      <c r="A103" s="6">
        <v>2463</v>
      </c>
      <c r="B103" s="3" t="s">
        <v>2464</v>
      </c>
      <c r="C103" s="3" t="s">
        <v>6573</v>
      </c>
      <c r="D103" s="8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0" t="s">
        <v>8323</v>
      </c>
      <c r="R103" t="s">
        <v>8327</v>
      </c>
      <c r="S103" s="14">
        <v>41341.111400462964</v>
      </c>
      <c r="T103" s="14">
        <v>41380.791666666664</v>
      </c>
    </row>
    <row r="104" spans="1:20" ht="45">
      <c r="A104" s="6">
        <v>2465</v>
      </c>
      <c r="B104" s="3" t="s">
        <v>2466</v>
      </c>
      <c r="C104" s="3" t="s">
        <v>6575</v>
      </c>
      <c r="D104" s="8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0" t="s">
        <v>8323</v>
      </c>
      <c r="R104" t="s">
        <v>8327</v>
      </c>
      <c r="S104" s="14">
        <v>41145.719305555554</v>
      </c>
      <c r="T104" s="14">
        <v>41175.719305555554</v>
      </c>
    </row>
    <row r="105" spans="1:20" ht="45">
      <c r="A105" s="6">
        <v>2466</v>
      </c>
      <c r="B105" s="3" t="s">
        <v>2467</v>
      </c>
      <c r="C105" s="3" t="s">
        <v>6576</v>
      </c>
      <c r="D105" s="8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0" t="s">
        <v>8323</v>
      </c>
      <c r="R105" t="s">
        <v>8327</v>
      </c>
      <c r="S105" s="14">
        <v>41373.102465277778</v>
      </c>
      <c r="T105" s="14">
        <v>41403.102465277778</v>
      </c>
    </row>
    <row r="106" spans="1:20" ht="45">
      <c r="A106" s="6">
        <v>2467</v>
      </c>
      <c r="B106" s="3" t="s">
        <v>2468</v>
      </c>
      <c r="C106" s="3" t="s">
        <v>6577</v>
      </c>
      <c r="D106" s="8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0" t="s">
        <v>8323</v>
      </c>
      <c r="R106" t="s">
        <v>8327</v>
      </c>
      <c r="S106" s="14">
        <v>41025.874201388891</v>
      </c>
      <c r="T106" s="14">
        <v>41039.708333333336</v>
      </c>
    </row>
    <row r="107" spans="1:20" ht="45">
      <c r="A107" s="6">
        <v>2468</v>
      </c>
      <c r="B107" s="3" t="s">
        <v>2469</v>
      </c>
      <c r="C107" s="3" t="s">
        <v>6578</v>
      </c>
      <c r="D107" s="8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0" t="s">
        <v>8323</v>
      </c>
      <c r="R107" t="s">
        <v>8327</v>
      </c>
      <c r="S107" s="14">
        <v>41174.154178240737</v>
      </c>
      <c r="T107" s="14">
        <v>41210.208333333336</v>
      </c>
    </row>
    <row r="108" spans="1:20" ht="60">
      <c r="A108" s="6">
        <v>2469</v>
      </c>
      <c r="B108" s="3" t="s">
        <v>2470</v>
      </c>
      <c r="C108" s="3" t="s">
        <v>6579</v>
      </c>
      <c r="D108" s="8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0" t="s">
        <v>8323</v>
      </c>
      <c r="R108" t="s">
        <v>8327</v>
      </c>
      <c r="S108" s="14">
        <v>40557.429733796293</v>
      </c>
      <c r="T108" s="14">
        <v>40582.429733796293</v>
      </c>
    </row>
    <row r="109" spans="1:20" ht="45">
      <c r="A109" s="6">
        <v>2470</v>
      </c>
      <c r="B109" s="3" t="s">
        <v>2471</v>
      </c>
      <c r="C109" s="3" t="s">
        <v>6580</v>
      </c>
      <c r="D109" s="8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0" t="s">
        <v>8323</v>
      </c>
      <c r="R109" t="s">
        <v>8327</v>
      </c>
      <c r="S109" s="14">
        <v>41023.07471064815</v>
      </c>
      <c r="T109" s="14">
        <v>41053.07471064815</v>
      </c>
    </row>
    <row r="110" spans="1:20" ht="60">
      <c r="A110" s="6">
        <v>2471</v>
      </c>
      <c r="B110" s="3" t="s">
        <v>2472</v>
      </c>
      <c r="C110" s="3" t="s">
        <v>6581</v>
      </c>
      <c r="D110" s="8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0" t="s">
        <v>8323</v>
      </c>
      <c r="R110" t="s">
        <v>8327</v>
      </c>
      <c r="S110" s="14">
        <v>40893.992962962962</v>
      </c>
      <c r="T110" s="14">
        <v>40933.992962962962</v>
      </c>
    </row>
    <row r="111" spans="1:20" ht="60">
      <c r="A111" s="6">
        <v>2472</v>
      </c>
      <c r="B111" s="3" t="s">
        <v>2473</v>
      </c>
      <c r="C111" s="3" t="s">
        <v>6582</v>
      </c>
      <c r="D111" s="8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0" t="s">
        <v>8323</v>
      </c>
      <c r="R111" t="s">
        <v>8327</v>
      </c>
      <c r="S111" s="14">
        <v>40354.11550925926</v>
      </c>
      <c r="T111" s="14">
        <v>40425.043749999997</v>
      </c>
    </row>
    <row r="112" spans="1:20" ht="45">
      <c r="A112" s="6">
        <v>2473</v>
      </c>
      <c r="B112" s="3" t="s">
        <v>2474</v>
      </c>
      <c r="C112" s="3" t="s">
        <v>6583</v>
      </c>
      <c r="D112" s="8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0" t="s">
        <v>8323</v>
      </c>
      <c r="R112" t="s">
        <v>8327</v>
      </c>
      <c r="S112" s="14">
        <v>41193.748483796298</v>
      </c>
      <c r="T112" s="14">
        <v>41223.790150462963</v>
      </c>
    </row>
    <row r="113" spans="1:20" ht="60">
      <c r="A113" s="6">
        <v>2474</v>
      </c>
      <c r="B113" s="3" t="s">
        <v>2475</v>
      </c>
      <c r="C113" s="3" t="s">
        <v>6584</v>
      </c>
      <c r="D113" s="8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0" t="s">
        <v>8323</v>
      </c>
      <c r="R113" t="s">
        <v>8327</v>
      </c>
      <c r="S113" s="14">
        <v>40417.011296296296</v>
      </c>
      <c r="T113" s="14">
        <v>40462.011296296296</v>
      </c>
    </row>
    <row r="114" spans="1:20" ht="30">
      <c r="A114" s="6">
        <v>2475</v>
      </c>
      <c r="B114" s="3" t="s">
        <v>2476</v>
      </c>
      <c r="C114" s="3" t="s">
        <v>6585</v>
      </c>
      <c r="D114" s="8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0" t="s">
        <v>8323</v>
      </c>
      <c r="R114" t="s">
        <v>8327</v>
      </c>
      <c r="S114" s="14">
        <v>40310.287673611114</v>
      </c>
      <c r="T114" s="14">
        <v>40369.916666666664</v>
      </c>
    </row>
    <row r="115" spans="1:20" ht="45">
      <c r="A115" s="6">
        <v>2476</v>
      </c>
      <c r="B115" s="3" t="s">
        <v>2477</v>
      </c>
      <c r="C115" s="3" t="s">
        <v>6586</v>
      </c>
      <c r="D115" s="8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0" t="s">
        <v>8323</v>
      </c>
      <c r="R115" t="s">
        <v>8327</v>
      </c>
      <c r="S115" s="14">
        <v>41913.328356481477</v>
      </c>
      <c r="T115" s="14">
        <v>41946.370023148149</v>
      </c>
    </row>
    <row r="116" spans="1:20" ht="30">
      <c r="A116" s="6">
        <v>2477</v>
      </c>
      <c r="B116" s="3" t="s">
        <v>824</v>
      </c>
      <c r="C116" s="3" t="s">
        <v>6587</v>
      </c>
      <c r="D116" s="8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0" t="s">
        <v>8323</v>
      </c>
      <c r="R116" t="s">
        <v>8327</v>
      </c>
      <c r="S116" s="14">
        <v>41088.691493055558</v>
      </c>
      <c r="T116" s="14">
        <v>41133.691493055558</v>
      </c>
    </row>
    <row r="117" spans="1:20" ht="60">
      <c r="A117" s="6">
        <v>2478</v>
      </c>
      <c r="B117" s="3" t="s">
        <v>2478</v>
      </c>
      <c r="C117" s="3" t="s">
        <v>6588</v>
      </c>
      <c r="D117" s="8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0" t="s">
        <v>8323</v>
      </c>
      <c r="R117" t="s">
        <v>8327</v>
      </c>
      <c r="S117" s="14">
        <v>41257.950381944444</v>
      </c>
      <c r="T117" s="14">
        <v>41287.950381944444</v>
      </c>
    </row>
    <row r="118" spans="1:20" ht="30">
      <c r="A118" s="6">
        <v>2479</v>
      </c>
      <c r="B118" s="3" t="s">
        <v>2479</v>
      </c>
      <c r="C118" s="3" t="s">
        <v>6589</v>
      </c>
      <c r="D118" s="8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0" t="s">
        <v>8323</v>
      </c>
      <c r="R118" t="s">
        <v>8327</v>
      </c>
      <c r="S118" s="14">
        <v>41107.726782407408</v>
      </c>
      <c r="T118" s="14">
        <v>41118.083333333336</v>
      </c>
    </row>
    <row r="119" spans="1:20" ht="60">
      <c r="A119" s="6">
        <v>2480</v>
      </c>
      <c r="B119" s="3" t="s">
        <v>2480</v>
      </c>
      <c r="C119" s="3" t="s">
        <v>6590</v>
      </c>
      <c r="D119" s="8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0" t="s">
        <v>8323</v>
      </c>
      <c r="R119" t="s">
        <v>8327</v>
      </c>
      <c r="S119" s="14">
        <v>42227.936157407406</v>
      </c>
      <c r="T119" s="14">
        <v>42287.936157407406</v>
      </c>
    </row>
    <row r="120" spans="1:20" ht="45">
      <c r="A120" s="6">
        <v>2481</v>
      </c>
      <c r="B120" s="3" t="s">
        <v>2481</v>
      </c>
      <c r="C120" s="3" t="s">
        <v>6591</v>
      </c>
      <c r="D120" s="8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0" t="s">
        <v>8323</v>
      </c>
      <c r="R120" t="s">
        <v>8327</v>
      </c>
      <c r="S120" s="14">
        <v>40999.645925925928</v>
      </c>
      <c r="T120" s="14">
        <v>41029.645925925928</v>
      </c>
    </row>
    <row r="121" spans="1:20" ht="60">
      <c r="A121" s="6">
        <v>2482</v>
      </c>
      <c r="B121" s="3" t="s">
        <v>2482</v>
      </c>
      <c r="C121" s="3" t="s">
        <v>6592</v>
      </c>
      <c r="D121" s="8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0" t="s">
        <v>8323</v>
      </c>
      <c r="R121" t="s">
        <v>8327</v>
      </c>
      <c r="S121" s="14">
        <v>40711.782210648147</v>
      </c>
      <c r="T121" s="14">
        <v>40756.782210648147</v>
      </c>
    </row>
    <row r="122" spans="1:20" ht="45">
      <c r="A122" s="6">
        <v>2483</v>
      </c>
      <c r="B122" s="3" t="s">
        <v>2483</v>
      </c>
      <c r="C122" s="3" t="s">
        <v>6593</v>
      </c>
      <c r="D122" s="8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0" t="s">
        <v>8323</v>
      </c>
      <c r="R122" t="s">
        <v>8327</v>
      </c>
      <c r="S122" s="14">
        <v>40970.750034722223</v>
      </c>
      <c r="T122" s="14">
        <v>41030.708368055559</v>
      </c>
    </row>
    <row r="123" spans="1:20" ht="60">
      <c r="A123" s="6">
        <v>2484</v>
      </c>
      <c r="B123" s="3" t="s">
        <v>2484</v>
      </c>
      <c r="C123" s="3" t="s">
        <v>6594</v>
      </c>
      <c r="D123" s="8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0" t="s">
        <v>8323</v>
      </c>
      <c r="R123" t="s">
        <v>8327</v>
      </c>
      <c r="S123" s="14">
        <v>40771.916701388887</v>
      </c>
      <c r="T123" s="14">
        <v>40801.916701388887</v>
      </c>
    </row>
    <row r="124" spans="1:20" ht="60">
      <c r="A124" s="6">
        <v>2485</v>
      </c>
      <c r="B124" s="3" t="s">
        <v>2485</v>
      </c>
      <c r="C124" s="3" t="s">
        <v>6595</v>
      </c>
      <c r="D124" s="8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0" t="s">
        <v>8323</v>
      </c>
      <c r="R124" t="s">
        <v>8327</v>
      </c>
      <c r="S124" s="14">
        <v>40793.998599537037</v>
      </c>
      <c r="T124" s="14">
        <v>40828.998599537037</v>
      </c>
    </row>
    <row r="125" spans="1:20" ht="60">
      <c r="A125" s="6">
        <v>2486</v>
      </c>
      <c r="B125" s="3" t="s">
        <v>2486</v>
      </c>
      <c r="C125" s="3" t="s">
        <v>6596</v>
      </c>
      <c r="D125" s="8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0" t="s">
        <v>8323</v>
      </c>
      <c r="R125" t="s">
        <v>8327</v>
      </c>
      <c r="S125" s="14">
        <v>40991.708055555559</v>
      </c>
      <c r="T125" s="14">
        <v>41021.708055555559</v>
      </c>
    </row>
    <row r="126" spans="1:20" ht="45">
      <c r="A126" s="6">
        <v>2487</v>
      </c>
      <c r="B126" s="3" t="s">
        <v>2487</v>
      </c>
      <c r="C126" s="3" t="s">
        <v>6597</v>
      </c>
      <c r="D126" s="8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0" t="s">
        <v>8323</v>
      </c>
      <c r="R126" t="s">
        <v>8327</v>
      </c>
      <c r="S126" s="14">
        <v>41026.083298611113</v>
      </c>
      <c r="T126" s="14">
        <v>41056.083298611113</v>
      </c>
    </row>
    <row r="127" spans="1:20" ht="60">
      <c r="A127" s="6">
        <v>2488</v>
      </c>
      <c r="B127" s="3" t="s">
        <v>2488</v>
      </c>
      <c r="C127" s="3" t="s">
        <v>6598</v>
      </c>
      <c r="D127" s="8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0" t="s">
        <v>8323</v>
      </c>
      <c r="R127" t="s">
        <v>8327</v>
      </c>
      <c r="S127" s="14">
        <v>40833.633194444446</v>
      </c>
      <c r="T127" s="14">
        <v>40863.674861111111</v>
      </c>
    </row>
    <row r="128" spans="1:20" ht="45">
      <c r="A128" s="6">
        <v>2489</v>
      </c>
      <c r="B128" s="3" t="s">
        <v>2489</v>
      </c>
      <c r="C128" s="3" t="s">
        <v>6599</v>
      </c>
      <c r="D128" s="8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0" t="s">
        <v>8323</v>
      </c>
      <c r="R128" t="s">
        <v>8327</v>
      </c>
      <c r="S128" s="14">
        <v>41373.690266203703</v>
      </c>
      <c r="T128" s="14">
        <v>41403.690266203703</v>
      </c>
    </row>
    <row r="129" spans="1:20" ht="45">
      <c r="A129" s="6">
        <v>2490</v>
      </c>
      <c r="B129" s="3" t="s">
        <v>2490</v>
      </c>
      <c r="C129" s="3" t="s">
        <v>6600</v>
      </c>
      <c r="D129" s="8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0" t="s">
        <v>8323</v>
      </c>
      <c r="R129" t="s">
        <v>8327</v>
      </c>
      <c r="S129" s="14">
        <v>41023.227731481478</v>
      </c>
      <c r="T129" s="14">
        <v>41083.227731481478</v>
      </c>
    </row>
    <row r="130" spans="1:20" ht="45">
      <c r="A130" s="6">
        <v>2491</v>
      </c>
      <c r="B130" s="3" t="s">
        <v>2491</v>
      </c>
      <c r="C130" s="3" t="s">
        <v>6601</v>
      </c>
      <c r="D130" s="8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0" t="s">
        <v>8323</v>
      </c>
      <c r="R130" t="s">
        <v>8327</v>
      </c>
      <c r="S130" s="14">
        <v>40542.839282407411</v>
      </c>
      <c r="T130" s="14">
        <v>40559.07708333333</v>
      </c>
    </row>
    <row r="131" spans="1:20" ht="30">
      <c r="A131" s="6">
        <v>2492</v>
      </c>
      <c r="B131" s="3" t="s">
        <v>2492</v>
      </c>
      <c r="C131" s="3" t="s">
        <v>6602</v>
      </c>
      <c r="D131" s="8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0" t="s">
        <v>8323</v>
      </c>
      <c r="R131" t="s">
        <v>8327</v>
      </c>
      <c r="S131" s="14">
        <v>41024.985972222225</v>
      </c>
      <c r="T131" s="14">
        <v>41076.415972222225</v>
      </c>
    </row>
    <row r="132" spans="1:20" ht="45">
      <c r="A132" s="6">
        <v>2493</v>
      </c>
      <c r="B132" s="3" t="s">
        <v>2493</v>
      </c>
      <c r="C132" s="3" t="s">
        <v>6603</v>
      </c>
      <c r="D132" s="8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0" t="s">
        <v>8323</v>
      </c>
      <c r="R132" t="s">
        <v>8327</v>
      </c>
      <c r="S132" s="14">
        <v>41348.168287037035</v>
      </c>
      <c r="T132" s="14">
        <v>41393.168287037035</v>
      </c>
    </row>
    <row r="133" spans="1:20" ht="45">
      <c r="A133" s="6">
        <v>2494</v>
      </c>
      <c r="B133" s="3" t="s">
        <v>2494</v>
      </c>
      <c r="C133" s="3" t="s">
        <v>6604</v>
      </c>
      <c r="D133" s="8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0" t="s">
        <v>8323</v>
      </c>
      <c r="R133" t="s">
        <v>8327</v>
      </c>
      <c r="S133" s="14">
        <v>41022.645185185182</v>
      </c>
      <c r="T133" s="14">
        <v>41052.645185185182</v>
      </c>
    </row>
    <row r="134" spans="1:20" ht="45">
      <c r="A134" s="6">
        <v>2495</v>
      </c>
      <c r="B134" s="3" t="s">
        <v>2495</v>
      </c>
      <c r="C134" s="3" t="s">
        <v>6605</v>
      </c>
      <c r="D134" s="8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0" t="s">
        <v>8323</v>
      </c>
      <c r="R134" t="s">
        <v>8327</v>
      </c>
      <c r="S134" s="14">
        <v>41036.946469907409</v>
      </c>
      <c r="T134" s="14">
        <v>41066.946469907409</v>
      </c>
    </row>
    <row r="135" spans="1:20" ht="30">
      <c r="A135" s="6">
        <v>2496</v>
      </c>
      <c r="B135" s="3" t="s">
        <v>2496</v>
      </c>
      <c r="C135" s="3" t="s">
        <v>6606</v>
      </c>
      <c r="D135" s="8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0" t="s">
        <v>8323</v>
      </c>
      <c r="R135" t="s">
        <v>8327</v>
      </c>
      <c r="S135" s="14">
        <v>41327.996435185189</v>
      </c>
      <c r="T135" s="14">
        <v>41362.954768518517</v>
      </c>
    </row>
    <row r="136" spans="1:20" ht="45">
      <c r="A136" s="6">
        <v>2497</v>
      </c>
      <c r="B136" s="3" t="s">
        <v>2497</v>
      </c>
      <c r="C136" s="3" t="s">
        <v>6607</v>
      </c>
      <c r="D136" s="8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0" t="s">
        <v>8323</v>
      </c>
      <c r="R136" t="s">
        <v>8327</v>
      </c>
      <c r="S136" s="14">
        <v>40730.878912037035</v>
      </c>
      <c r="T136" s="14">
        <v>40760.878912037035</v>
      </c>
    </row>
    <row r="137" spans="1:20" ht="45">
      <c r="A137" s="6">
        <v>2498</v>
      </c>
      <c r="B137" s="3" t="s">
        <v>2498</v>
      </c>
      <c r="C137" s="3" t="s">
        <v>6608</v>
      </c>
      <c r="D137" s="8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0" t="s">
        <v>8323</v>
      </c>
      <c r="R137" t="s">
        <v>8327</v>
      </c>
      <c r="S137" s="14">
        <v>42017.967442129629</v>
      </c>
      <c r="T137" s="14">
        <v>42031.967442129629</v>
      </c>
    </row>
    <row r="138" spans="1:20" ht="60">
      <c r="A138" s="6">
        <v>2499</v>
      </c>
      <c r="B138" s="3" t="s">
        <v>2499</v>
      </c>
      <c r="C138" s="3" t="s">
        <v>6609</v>
      </c>
      <c r="D138" s="8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0" t="s">
        <v>8323</v>
      </c>
      <c r="R138" t="s">
        <v>8327</v>
      </c>
      <c r="S138" s="14">
        <v>41226.648576388885</v>
      </c>
      <c r="T138" s="14">
        <v>41274.75</v>
      </c>
    </row>
    <row r="139" spans="1:20" ht="45">
      <c r="A139" s="6">
        <v>2500</v>
      </c>
      <c r="B139" s="3" t="s">
        <v>2500</v>
      </c>
      <c r="C139" s="3" t="s">
        <v>6610</v>
      </c>
      <c r="D139" s="8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0" t="s">
        <v>8323</v>
      </c>
      <c r="R139" t="s">
        <v>8327</v>
      </c>
      <c r="S139" s="14">
        <v>41053.772858796299</v>
      </c>
      <c r="T139" s="14">
        <v>41083.772858796299</v>
      </c>
    </row>
    <row r="140" spans="1:20">
      <c r="A140" s="6"/>
      <c r="B140" s="3"/>
      <c r="C140" s="3"/>
      <c r="D140" s="8"/>
      <c r="E140" s="8"/>
      <c r="Q140" s="10"/>
      <c r="S140" s="14"/>
      <c r="T140" s="14"/>
    </row>
    <row r="141" spans="1:20">
      <c r="A141" s="6"/>
      <c r="B141" s="3"/>
      <c r="C141" s="3"/>
      <c r="D141" s="8"/>
      <c r="E141" s="8"/>
      <c r="Q141" s="10"/>
      <c r="S141" s="14"/>
      <c r="T141" s="14"/>
    </row>
    <row r="142" spans="1:20">
      <c r="A142" s="6"/>
      <c r="B142" s="3"/>
      <c r="C142" s="3"/>
      <c r="D142" s="8"/>
      <c r="E142" s="8"/>
      <c r="Q142" s="10"/>
      <c r="S142" s="14"/>
      <c r="T142" s="14"/>
    </row>
    <row r="143" spans="1:20">
      <c r="A143" s="6"/>
      <c r="B143" s="3"/>
      <c r="C143" s="3"/>
      <c r="D143" s="8"/>
      <c r="E143" s="8"/>
      <c r="Q143" s="10"/>
      <c r="S143" s="14"/>
      <c r="T143" s="14"/>
    </row>
    <row r="144" spans="1:20">
      <c r="A144" s="6"/>
      <c r="B144" s="3"/>
      <c r="C144" s="3"/>
      <c r="D144" s="8"/>
      <c r="E144" s="8"/>
      <c r="Q144" s="10"/>
      <c r="S144" s="14"/>
      <c r="T144" s="14"/>
    </row>
    <row r="145" spans="1:20">
      <c r="A145" s="6"/>
      <c r="B145" s="3"/>
      <c r="C145" s="3"/>
      <c r="D145" s="8"/>
      <c r="E145" s="8"/>
      <c r="Q145" s="10"/>
      <c r="S145" s="14"/>
      <c r="T145" s="14"/>
    </row>
    <row r="146" spans="1:20">
      <c r="A146" s="6"/>
      <c r="B146" s="3"/>
      <c r="C146" s="3"/>
      <c r="D146" s="8"/>
      <c r="E146" s="8"/>
      <c r="Q146" s="10"/>
      <c r="S146" s="14"/>
      <c r="T146" s="14"/>
    </row>
    <row r="147" spans="1:20">
      <c r="A147" s="6"/>
      <c r="B147" s="3"/>
      <c r="C147" s="3"/>
      <c r="D147" s="8"/>
      <c r="E147" s="8"/>
      <c r="Q147" s="10"/>
      <c r="S147" s="14"/>
      <c r="T147" s="14"/>
    </row>
    <row r="148" spans="1:20">
      <c r="A148" s="6"/>
      <c r="B148" s="3"/>
      <c r="C148" s="3"/>
      <c r="D148" s="8"/>
      <c r="E148" s="8"/>
      <c r="Q148" s="10"/>
      <c r="S148" s="14"/>
      <c r="T148" s="14"/>
    </row>
    <row r="149" spans="1:20">
      <c r="A149" s="6"/>
      <c r="B149" s="3"/>
      <c r="C149" s="3"/>
      <c r="D149" s="8"/>
      <c r="E149" s="8"/>
      <c r="Q149" s="10"/>
      <c r="S149" s="14"/>
      <c r="T149" s="14"/>
    </row>
    <row r="150" spans="1:20">
      <c r="A150" s="6"/>
      <c r="B150" s="3"/>
      <c r="C150" s="3"/>
      <c r="D150" s="8"/>
      <c r="E150" s="8"/>
      <c r="Q150" s="10"/>
      <c r="S150" s="14"/>
      <c r="T150" s="14"/>
    </row>
    <row r="151" spans="1:20">
      <c r="A151" s="6"/>
      <c r="B151" s="3"/>
      <c r="C151" s="3"/>
      <c r="D151" s="8"/>
      <c r="E151" s="8"/>
      <c r="Q151" s="10"/>
      <c r="S151" s="14"/>
      <c r="T151" s="14"/>
    </row>
    <row r="152" spans="1:20">
      <c r="A152" s="6"/>
      <c r="B152" s="3"/>
      <c r="C152" s="3"/>
      <c r="D152" s="8"/>
      <c r="E152" s="8"/>
      <c r="Q152" s="10"/>
      <c r="S152" s="14"/>
      <c r="T152" s="14"/>
    </row>
    <row r="153" spans="1:20">
      <c r="A153" s="6"/>
      <c r="B153" s="3"/>
      <c r="C153" s="3"/>
      <c r="D153" s="8"/>
      <c r="E153" s="8"/>
      <c r="Q153" s="10"/>
      <c r="S153" s="14"/>
      <c r="T153" s="14"/>
    </row>
    <row r="154" spans="1:20">
      <c r="A154" s="6"/>
      <c r="B154" s="3"/>
      <c r="C154" s="3"/>
      <c r="D154" s="8"/>
      <c r="E154" s="8"/>
      <c r="Q154" s="10"/>
      <c r="S154" s="14"/>
      <c r="T154" s="14"/>
    </row>
    <row r="155" spans="1:20">
      <c r="A155" s="6"/>
      <c r="B155" s="3"/>
      <c r="C155" s="3"/>
      <c r="D155" s="8"/>
      <c r="E155" s="8"/>
      <c r="Q155" s="10"/>
      <c r="S155" s="14"/>
      <c r="T155" s="14"/>
    </row>
    <row r="156" spans="1:20">
      <c r="A156" s="6"/>
      <c r="B156" s="3"/>
      <c r="C156" s="3"/>
      <c r="D156" s="8"/>
      <c r="E156" s="8"/>
      <c r="Q156" s="10"/>
      <c r="S156" s="14"/>
      <c r="T156" s="14"/>
    </row>
    <row r="157" spans="1:20">
      <c r="A157" s="6"/>
      <c r="B157" s="3"/>
      <c r="C157" s="3"/>
      <c r="D157" s="8"/>
      <c r="E157" s="8"/>
      <c r="Q157" s="10"/>
      <c r="S157" s="14"/>
      <c r="T157" s="14"/>
    </row>
    <row r="158" spans="1:20">
      <c r="A158" s="6"/>
      <c r="B158" s="3"/>
      <c r="C158" s="3"/>
      <c r="D158" s="8"/>
      <c r="E158" s="8"/>
      <c r="Q158" s="10"/>
      <c r="S158" s="14"/>
      <c r="T158" s="14"/>
    </row>
    <row r="159" spans="1:20">
      <c r="A159" s="6"/>
      <c r="B159" s="3"/>
      <c r="C159" s="3"/>
      <c r="D159" s="8"/>
      <c r="E159" s="8"/>
      <c r="Q159" s="10"/>
      <c r="S159" s="14"/>
      <c r="T159" s="14"/>
    </row>
    <row r="160" spans="1:20">
      <c r="A160" s="6"/>
      <c r="B160" s="3"/>
      <c r="C160" s="3"/>
      <c r="D160" s="8"/>
      <c r="E160" s="8"/>
      <c r="Q160" s="10"/>
      <c r="S160" s="14"/>
      <c r="T160" s="14"/>
    </row>
    <row r="161" spans="1:20">
      <c r="A161" s="6"/>
      <c r="B161" s="3"/>
      <c r="C161" s="3"/>
      <c r="D161" s="8"/>
      <c r="E161" s="8"/>
      <c r="Q161" s="10"/>
      <c r="S161" s="14"/>
      <c r="T161" s="14"/>
    </row>
    <row r="162" spans="1:20">
      <c r="A162" s="6"/>
      <c r="B162" s="3"/>
      <c r="C162" s="3"/>
      <c r="D162" s="8"/>
      <c r="E162" s="8"/>
      <c r="Q162" s="10"/>
      <c r="S162" s="14"/>
      <c r="T162" s="14"/>
    </row>
    <row r="163" spans="1:20">
      <c r="A163" s="6"/>
      <c r="B163" s="3"/>
      <c r="C163" s="3"/>
      <c r="D163" s="8"/>
      <c r="E163" s="8"/>
      <c r="Q163" s="10"/>
      <c r="S163" s="14"/>
      <c r="T163" s="14"/>
    </row>
    <row r="164" spans="1:20">
      <c r="A164" s="6"/>
      <c r="B164" s="3"/>
      <c r="C164" s="3"/>
      <c r="D164" s="8"/>
      <c r="E164" s="8"/>
      <c r="Q164" s="10"/>
      <c r="S164" s="14"/>
      <c r="T164" s="14"/>
    </row>
    <row r="165" spans="1:20">
      <c r="A165" s="6"/>
      <c r="B165" s="3"/>
      <c r="C165" s="3"/>
      <c r="D165" s="8"/>
      <c r="E165" s="8"/>
      <c r="Q165" s="10"/>
      <c r="S165" s="14"/>
      <c r="T165" s="14"/>
    </row>
    <row r="166" spans="1:20">
      <c r="A166" s="6"/>
      <c r="B166" s="3"/>
      <c r="C166" s="3"/>
      <c r="D166" s="8"/>
      <c r="E166" s="8"/>
      <c r="Q166" s="10"/>
      <c r="S166" s="14"/>
      <c r="T166" s="14"/>
    </row>
    <row r="167" spans="1:20">
      <c r="A167" s="6"/>
      <c r="B167" s="3"/>
      <c r="C167" s="3"/>
      <c r="D167" s="8"/>
      <c r="E167" s="8"/>
      <c r="Q167" s="10"/>
      <c r="S167" s="14"/>
      <c r="T167" s="14"/>
    </row>
    <row r="168" spans="1:20">
      <c r="A168" s="6"/>
      <c r="B168" s="3"/>
      <c r="C168" s="3"/>
      <c r="D168" s="8"/>
      <c r="E168" s="8"/>
      <c r="Q168" s="10"/>
      <c r="S168" s="14"/>
      <c r="T168" s="14"/>
    </row>
    <row r="169" spans="1:20">
      <c r="A169" s="6"/>
      <c r="B169" s="3"/>
      <c r="C169" s="3"/>
      <c r="D169" s="8"/>
      <c r="E169" s="8"/>
      <c r="Q169" s="10"/>
      <c r="S169" s="14"/>
      <c r="T169" s="14"/>
    </row>
    <row r="170" spans="1:20">
      <c r="A170" s="6"/>
      <c r="B170" s="3"/>
      <c r="C170" s="3"/>
      <c r="D170" s="8"/>
      <c r="E170" s="8"/>
      <c r="Q170" s="10"/>
      <c r="S170" s="14"/>
      <c r="T170" s="14"/>
    </row>
    <row r="171" spans="1:20">
      <c r="A171" s="6"/>
      <c r="B171" s="3"/>
      <c r="C171" s="3"/>
      <c r="D171" s="8"/>
      <c r="E171" s="8"/>
      <c r="Q171" s="10"/>
      <c r="S171" s="14"/>
      <c r="T171" s="14"/>
    </row>
    <row r="172" spans="1:20">
      <c r="A172" s="6"/>
      <c r="B172" s="3"/>
      <c r="C172" s="3"/>
      <c r="D172" s="8"/>
      <c r="E172" s="8"/>
      <c r="Q172" s="10"/>
      <c r="S172" s="14"/>
      <c r="T172" s="14"/>
    </row>
    <row r="173" spans="1:20">
      <c r="A173" s="6"/>
      <c r="B173" s="3"/>
      <c r="C173" s="3"/>
      <c r="D173" s="8"/>
      <c r="E173" s="8"/>
      <c r="Q173" s="10"/>
      <c r="S173" s="14"/>
      <c r="T173" s="14"/>
    </row>
    <row r="174" spans="1:20">
      <c r="A174" s="6"/>
      <c r="B174" s="3"/>
      <c r="C174" s="3"/>
      <c r="D174" s="8"/>
      <c r="E174" s="8"/>
      <c r="Q174" s="10"/>
      <c r="S174" s="14"/>
      <c r="T174" s="14"/>
    </row>
    <row r="175" spans="1:20">
      <c r="A175" s="6"/>
      <c r="B175" s="3"/>
      <c r="C175" s="3"/>
      <c r="D175" s="8"/>
      <c r="E175" s="8"/>
      <c r="Q175" s="10"/>
      <c r="S175" s="14"/>
      <c r="T175" s="14"/>
    </row>
    <row r="176" spans="1:20">
      <c r="A176" s="6"/>
      <c r="B176" s="3"/>
      <c r="C176" s="3"/>
      <c r="D176" s="8"/>
      <c r="E176" s="8"/>
      <c r="Q176" s="10"/>
      <c r="S176" s="14"/>
      <c r="T176" s="14"/>
    </row>
    <row r="177" spans="1:20">
      <c r="A177" s="6"/>
      <c r="B177" s="3"/>
      <c r="C177" s="3"/>
      <c r="D177" s="8"/>
      <c r="E177" s="8"/>
      <c r="Q177" s="10"/>
      <c r="S177" s="14"/>
      <c r="T177" s="14"/>
    </row>
    <row r="178" spans="1:20">
      <c r="A178" s="6"/>
      <c r="B178" s="3"/>
      <c r="C178" s="3"/>
      <c r="D178" s="8"/>
      <c r="E178" s="8"/>
      <c r="Q178" s="10"/>
      <c r="S178" s="14"/>
      <c r="T178" s="14"/>
    </row>
    <row r="179" spans="1:20">
      <c r="A179" s="6"/>
      <c r="B179" s="3"/>
      <c r="C179" s="3"/>
      <c r="D179" s="8"/>
      <c r="E179" s="8"/>
      <c r="Q179" s="10"/>
      <c r="S179" s="14"/>
      <c r="T179" s="14"/>
    </row>
    <row r="180" spans="1:20">
      <c r="A180" s="6"/>
      <c r="B180" s="3"/>
      <c r="C180" s="3"/>
      <c r="D180" s="8"/>
      <c r="E180" s="8"/>
      <c r="Q180" s="10"/>
      <c r="S180" s="14"/>
      <c r="T180" s="14"/>
    </row>
    <row r="181" spans="1:20">
      <c r="A181" s="6"/>
      <c r="B181" s="3"/>
      <c r="C181" s="3"/>
      <c r="D181" s="8"/>
      <c r="E181" s="8"/>
      <c r="Q181" s="10"/>
      <c r="S181" s="14"/>
      <c r="T181" s="14"/>
    </row>
    <row r="182" spans="1:20">
      <c r="A182" s="6"/>
      <c r="B182" s="3"/>
      <c r="C182" s="3"/>
      <c r="D182" s="8"/>
      <c r="E182" s="8"/>
      <c r="Q182" s="10"/>
      <c r="S182" s="14"/>
      <c r="T182" s="14"/>
    </row>
    <row r="183" spans="1:20">
      <c r="A183" s="6"/>
      <c r="B183" s="3"/>
      <c r="C183" s="3"/>
      <c r="D183" s="8"/>
      <c r="E183" s="8"/>
      <c r="Q183" s="10"/>
      <c r="S183" s="14"/>
      <c r="T183" s="14"/>
    </row>
    <row r="184" spans="1:20">
      <c r="A184" s="6"/>
      <c r="B184" s="3"/>
      <c r="C184" s="3"/>
      <c r="D184" s="8"/>
      <c r="E184" s="8"/>
      <c r="Q184" s="10"/>
      <c r="S184" s="14"/>
      <c r="T184" s="14"/>
    </row>
    <row r="185" spans="1:20">
      <c r="A185" s="6"/>
      <c r="B185" s="3"/>
      <c r="C185" s="3"/>
      <c r="D185" s="8"/>
      <c r="E185" s="8"/>
      <c r="Q185" s="10"/>
      <c r="S185" s="14"/>
      <c r="T185" s="14"/>
    </row>
    <row r="186" spans="1:20">
      <c r="A186" s="6"/>
      <c r="B186" s="3"/>
      <c r="C186" s="3"/>
      <c r="D186" s="8"/>
      <c r="E186" s="8"/>
      <c r="Q186" s="10"/>
      <c r="S186" s="14"/>
      <c r="T186" s="14"/>
    </row>
    <row r="187" spans="1:20">
      <c r="A187" s="6"/>
      <c r="B187" s="3"/>
      <c r="C187" s="3"/>
      <c r="D187" s="8"/>
      <c r="E187" s="8"/>
      <c r="Q187" s="10"/>
      <c r="S187" s="14"/>
      <c r="T187" s="14"/>
    </row>
    <row r="188" spans="1:20">
      <c r="A188" s="6"/>
      <c r="B188" s="3"/>
      <c r="C188" s="3"/>
      <c r="D188" s="8"/>
      <c r="E188" s="8"/>
      <c r="Q188" s="10"/>
      <c r="S188" s="14"/>
      <c r="T188" s="14"/>
    </row>
    <row r="189" spans="1:20">
      <c r="A189" s="6"/>
      <c r="B189" s="3"/>
      <c r="C189" s="3"/>
      <c r="D189" s="8"/>
      <c r="E189" s="8"/>
      <c r="Q189" s="10"/>
      <c r="S189" s="14"/>
      <c r="T189" s="14"/>
    </row>
    <row r="190" spans="1:20">
      <c r="A190" s="6"/>
      <c r="B190" s="3"/>
      <c r="C190" s="3"/>
      <c r="D190" s="8"/>
      <c r="E190" s="8"/>
      <c r="Q190" s="10"/>
      <c r="S190" s="14"/>
      <c r="T190" s="14"/>
    </row>
    <row r="191" spans="1:20">
      <c r="A191" s="6"/>
      <c r="B191" s="3"/>
      <c r="C191" s="3"/>
      <c r="D191" s="8"/>
      <c r="E191" s="8"/>
      <c r="Q191" s="10"/>
      <c r="S191" s="14"/>
      <c r="T191" s="14"/>
    </row>
    <row r="192" spans="1:20">
      <c r="A192" s="6"/>
      <c r="B192" s="3"/>
      <c r="C192" s="3"/>
      <c r="D192" s="8"/>
      <c r="E192" s="8"/>
      <c r="Q192" s="10"/>
      <c r="S192" s="14"/>
      <c r="T192" s="14"/>
    </row>
    <row r="193" spans="1:20">
      <c r="A193" s="6"/>
      <c r="B193" s="3"/>
      <c r="C193" s="3"/>
      <c r="D193" s="8"/>
      <c r="E193" s="8"/>
      <c r="Q193" s="10"/>
      <c r="S193" s="14"/>
      <c r="T193" s="14"/>
    </row>
    <row r="194" spans="1:20">
      <c r="A194" s="6"/>
      <c r="B194" s="3"/>
      <c r="C194" s="3"/>
      <c r="D194" s="8"/>
      <c r="E194" s="8"/>
      <c r="Q194" s="10"/>
      <c r="S194" s="14"/>
      <c r="T194" s="14"/>
    </row>
    <row r="195" spans="1:20">
      <c r="A195" s="6"/>
      <c r="B195" s="3"/>
      <c r="C195" s="3"/>
      <c r="D195" s="8"/>
      <c r="E195" s="8"/>
      <c r="Q195" s="10"/>
      <c r="S195" s="14"/>
      <c r="T195" s="14"/>
    </row>
    <row r="196" spans="1:20">
      <c r="A196" s="6"/>
      <c r="B196" s="3"/>
      <c r="C196" s="3"/>
      <c r="D196" s="8"/>
      <c r="E196" s="8"/>
      <c r="Q196" s="10"/>
      <c r="S196" s="14"/>
      <c r="T196" s="14"/>
    </row>
    <row r="197" spans="1:20">
      <c r="A197" s="6"/>
      <c r="B197" s="3"/>
      <c r="C197" s="3"/>
      <c r="D197" s="8"/>
      <c r="E197" s="8"/>
      <c r="Q197" s="10"/>
      <c r="S197" s="14"/>
      <c r="T197" s="14"/>
    </row>
    <row r="198" spans="1:20">
      <c r="A198" s="6"/>
      <c r="B198" s="3"/>
      <c r="C198" s="3"/>
      <c r="D198" s="8"/>
      <c r="E198" s="8"/>
      <c r="Q198" s="10"/>
      <c r="S198" s="14"/>
      <c r="T198" s="14"/>
    </row>
    <row r="199" spans="1:20">
      <c r="A199" s="6"/>
      <c r="B199" s="3"/>
      <c r="C199" s="3"/>
      <c r="D199" s="8"/>
      <c r="E199" s="8"/>
      <c r="Q199" s="10"/>
      <c r="S199" s="14"/>
      <c r="T199" s="14"/>
    </row>
    <row r="200" spans="1:20">
      <c r="A200" s="6"/>
      <c r="B200" s="3"/>
      <c r="C200" s="3"/>
      <c r="D200" s="8"/>
      <c r="E200" s="8"/>
      <c r="Q200" s="10"/>
      <c r="S200" s="14"/>
      <c r="T200" s="14"/>
    </row>
    <row r="201" spans="1:20">
      <c r="A201" s="6"/>
      <c r="B201" s="3"/>
      <c r="C201" s="3"/>
      <c r="D201" s="8"/>
      <c r="E201" s="8"/>
      <c r="Q201" s="10"/>
      <c r="S201" s="14"/>
      <c r="T201" s="14"/>
    </row>
    <row r="202" spans="1:20">
      <c r="A202" s="6"/>
      <c r="B202" s="3"/>
      <c r="C202" s="3"/>
      <c r="D202" s="8"/>
      <c r="E202" s="8"/>
      <c r="Q202" s="10"/>
      <c r="S202" s="14"/>
      <c r="T202" s="14"/>
    </row>
    <row r="203" spans="1:20">
      <c r="A203" s="6"/>
      <c r="B203" s="3"/>
      <c r="C203" s="3"/>
      <c r="D203" s="8"/>
      <c r="E203" s="8"/>
      <c r="Q203" s="10"/>
      <c r="S203" s="14"/>
      <c r="T203" s="14"/>
    </row>
    <row r="204" spans="1:20">
      <c r="A204" s="6"/>
      <c r="B204" s="3"/>
      <c r="C204" s="3"/>
      <c r="D204" s="8"/>
      <c r="E204" s="8"/>
      <c r="Q204" s="10"/>
      <c r="S204" s="14"/>
      <c r="T204" s="14"/>
    </row>
    <row r="205" spans="1:20">
      <c r="A205" s="6"/>
      <c r="B205" s="3"/>
      <c r="C205" s="3"/>
      <c r="D205" s="8"/>
      <c r="E205" s="8"/>
      <c r="Q205" s="10"/>
      <c r="S205" s="14"/>
      <c r="T205" s="14"/>
    </row>
    <row r="206" spans="1:20">
      <c r="A206" s="6"/>
      <c r="B206" s="3"/>
      <c r="C206" s="3"/>
      <c r="D206" s="8"/>
      <c r="E206" s="8"/>
      <c r="Q206" s="10"/>
      <c r="S206" s="14"/>
      <c r="T206" s="14"/>
    </row>
    <row r="207" spans="1:20">
      <c r="A207" s="6"/>
      <c r="B207" s="3"/>
      <c r="C207" s="3"/>
      <c r="D207" s="8"/>
      <c r="E207" s="8"/>
      <c r="Q207" s="10"/>
      <c r="S207" s="14"/>
      <c r="T207" s="14"/>
    </row>
    <row r="208" spans="1:20">
      <c r="A208" s="6"/>
      <c r="B208" s="3"/>
      <c r="C208" s="3"/>
      <c r="D208" s="8"/>
      <c r="E208" s="8"/>
      <c r="Q208" s="10"/>
      <c r="S208" s="14"/>
      <c r="T208" s="14"/>
    </row>
    <row r="209" spans="1:20">
      <c r="A209" s="6"/>
      <c r="B209" s="3"/>
      <c r="C209" s="3"/>
      <c r="D209" s="8"/>
      <c r="E209" s="8"/>
      <c r="Q209" s="10"/>
      <c r="S209" s="14"/>
      <c r="T209" s="14"/>
    </row>
    <row r="210" spans="1:20">
      <c r="A210" s="6"/>
      <c r="B210" s="3"/>
      <c r="C210" s="3"/>
      <c r="D210" s="8"/>
      <c r="E210" s="8"/>
      <c r="Q210" s="10"/>
      <c r="S210" s="14"/>
      <c r="T210" s="14"/>
    </row>
    <row r="211" spans="1:20">
      <c r="A211" s="6"/>
      <c r="B211" s="3"/>
      <c r="C211" s="3"/>
      <c r="D211" s="8"/>
      <c r="E211" s="8"/>
      <c r="Q211" s="10"/>
      <c r="S211" s="14"/>
      <c r="T211" s="14"/>
    </row>
    <row r="212" spans="1:20">
      <c r="A212" s="6"/>
      <c r="B212" s="3"/>
      <c r="C212" s="3"/>
      <c r="D212" s="8"/>
      <c r="E212" s="8"/>
      <c r="Q212" s="10"/>
      <c r="S212" s="14"/>
      <c r="T212" s="14"/>
    </row>
    <row r="213" spans="1:20">
      <c r="A213" s="6"/>
      <c r="B213" s="3"/>
      <c r="C213" s="3"/>
      <c r="D213" s="8"/>
      <c r="E213" s="8"/>
      <c r="Q213" s="10"/>
      <c r="S213" s="14"/>
      <c r="T213" s="14"/>
    </row>
    <row r="214" spans="1:20">
      <c r="A214" s="6"/>
      <c r="B214" s="3"/>
      <c r="C214" s="3"/>
      <c r="D214" s="8"/>
      <c r="E214" s="8"/>
      <c r="Q214" s="10"/>
      <c r="S214" s="14"/>
      <c r="T214" s="14"/>
    </row>
    <row r="215" spans="1:20">
      <c r="A215" s="6"/>
      <c r="B215" s="3"/>
      <c r="C215" s="3"/>
      <c r="D215" s="8"/>
      <c r="E215" s="8"/>
      <c r="Q215" s="10"/>
      <c r="S215" s="14"/>
      <c r="T215" s="14"/>
    </row>
    <row r="216" spans="1:20">
      <c r="A216" s="6"/>
      <c r="B216" s="3"/>
      <c r="C216" s="3"/>
      <c r="D216" s="8"/>
      <c r="E216" s="8"/>
      <c r="Q216" s="10"/>
      <c r="S216" s="14"/>
      <c r="T216" s="14"/>
    </row>
    <row r="217" spans="1:20">
      <c r="A217" s="6"/>
      <c r="B217" s="3"/>
      <c r="C217" s="3"/>
      <c r="D217" s="8"/>
      <c r="E217" s="8"/>
      <c r="Q217" s="10"/>
      <c r="S217" s="14"/>
      <c r="T217" s="14"/>
    </row>
    <row r="218" spans="1:20">
      <c r="A218" s="6"/>
      <c r="B218" s="3"/>
      <c r="C218" s="3"/>
      <c r="D218" s="8"/>
      <c r="E218" s="8"/>
      <c r="Q218" s="10"/>
      <c r="S218" s="14"/>
      <c r="T218" s="14"/>
    </row>
    <row r="219" spans="1:20">
      <c r="A219" s="6"/>
      <c r="B219" s="3"/>
      <c r="C219" s="3"/>
      <c r="D219" s="8"/>
      <c r="E219" s="8"/>
      <c r="Q219" s="10"/>
      <c r="S219" s="14"/>
      <c r="T219" s="14"/>
    </row>
    <row r="220" spans="1:20">
      <c r="A220" s="6"/>
      <c r="B220" s="3"/>
      <c r="C220" s="3"/>
      <c r="D220" s="8"/>
      <c r="E220" s="8"/>
      <c r="Q220" s="10"/>
      <c r="S220" s="14"/>
      <c r="T220" s="14"/>
    </row>
    <row r="221" spans="1:20">
      <c r="A221" s="6"/>
      <c r="B221" s="3"/>
      <c r="C221" s="3"/>
      <c r="D221" s="8"/>
      <c r="E221" s="8"/>
      <c r="Q221" s="10"/>
      <c r="S221" s="14"/>
      <c r="T221" s="14"/>
    </row>
    <row r="222" spans="1:20">
      <c r="A222" s="6"/>
      <c r="B222" s="3"/>
      <c r="C222" s="3"/>
      <c r="D222" s="8"/>
      <c r="E222" s="8"/>
      <c r="Q222" s="10"/>
      <c r="S222" s="14"/>
      <c r="T222" s="14"/>
    </row>
    <row r="223" spans="1:20">
      <c r="A223" s="6"/>
      <c r="B223" s="3"/>
      <c r="C223" s="3"/>
      <c r="D223" s="8"/>
      <c r="E223" s="8"/>
      <c r="Q223" s="10"/>
      <c r="S223" s="14"/>
      <c r="T223" s="14"/>
    </row>
    <row r="224" spans="1:20">
      <c r="A224" s="6"/>
      <c r="B224" s="3"/>
      <c r="C224" s="3"/>
      <c r="D224" s="8"/>
      <c r="E224" s="8"/>
      <c r="Q224" s="10"/>
      <c r="S224" s="14"/>
      <c r="T224" s="14"/>
    </row>
    <row r="225" spans="1:20">
      <c r="A225" s="6"/>
      <c r="B225" s="3"/>
      <c r="C225" s="3"/>
      <c r="D225" s="8"/>
      <c r="E225" s="8"/>
      <c r="Q225" s="10"/>
      <c r="S225" s="14"/>
      <c r="T225" s="14"/>
    </row>
    <row r="226" spans="1:20">
      <c r="A226" s="6"/>
      <c r="B226" s="3"/>
      <c r="C226" s="3"/>
      <c r="D226" s="8"/>
      <c r="E226" s="8"/>
      <c r="Q226" s="10"/>
      <c r="S226" s="14"/>
      <c r="T226" s="14"/>
    </row>
    <row r="227" spans="1:20">
      <c r="A227" s="6"/>
      <c r="B227" s="3"/>
      <c r="C227" s="3"/>
      <c r="D227" s="8"/>
      <c r="E227" s="8"/>
      <c r="Q227" s="10"/>
      <c r="S227" s="14"/>
      <c r="T227" s="14"/>
    </row>
    <row r="228" spans="1:20">
      <c r="A228" s="6"/>
      <c r="B228" s="3"/>
      <c r="C228" s="3"/>
      <c r="D228" s="8"/>
      <c r="E228" s="8"/>
      <c r="Q228" s="10"/>
      <c r="S228" s="14"/>
      <c r="T228" s="14"/>
    </row>
    <row r="229" spans="1:20">
      <c r="A229" s="6"/>
      <c r="B229" s="3"/>
      <c r="C229" s="3"/>
      <c r="D229" s="8"/>
      <c r="E229" s="8"/>
      <c r="Q229" s="10"/>
      <c r="S229" s="14"/>
      <c r="T229" s="14"/>
    </row>
    <row r="230" spans="1:20">
      <c r="A230" s="6"/>
      <c r="B230" s="3"/>
      <c r="C230" s="3"/>
      <c r="D230" s="8"/>
      <c r="E230" s="8"/>
      <c r="Q230" s="10"/>
      <c r="S230" s="14"/>
      <c r="T230" s="14"/>
    </row>
    <row r="231" spans="1:20">
      <c r="A231" s="6"/>
      <c r="B231" s="3"/>
      <c r="C231" s="3"/>
      <c r="D231" s="8"/>
      <c r="E231" s="8"/>
      <c r="Q231" s="10"/>
      <c r="S231" s="14"/>
      <c r="T231" s="14"/>
    </row>
    <row r="232" spans="1:20">
      <c r="A232" s="6"/>
      <c r="B232" s="3"/>
      <c r="C232" s="3"/>
      <c r="D232" s="8"/>
      <c r="E232" s="8"/>
      <c r="Q232" s="10"/>
      <c r="S232" s="14"/>
      <c r="T232" s="14"/>
    </row>
    <row r="233" spans="1:20">
      <c r="A233" s="6"/>
      <c r="B233" s="3"/>
      <c r="C233" s="3"/>
      <c r="D233" s="8"/>
      <c r="E233" s="8"/>
      <c r="Q233" s="10"/>
      <c r="S233" s="14"/>
      <c r="T233" s="14"/>
    </row>
    <row r="234" spans="1:20">
      <c r="A234" s="6"/>
      <c r="B234" s="3"/>
      <c r="C234" s="3"/>
      <c r="D234" s="8"/>
      <c r="E234" s="8"/>
      <c r="Q234" s="10"/>
      <c r="S234" s="14"/>
      <c r="T234" s="14"/>
    </row>
    <row r="235" spans="1:20">
      <c r="A235" s="6"/>
      <c r="B235" s="3"/>
      <c r="C235" s="3"/>
      <c r="D235" s="8"/>
      <c r="E235" s="8"/>
      <c r="Q235" s="10"/>
      <c r="S235" s="14"/>
      <c r="T235" s="14"/>
    </row>
    <row r="236" spans="1:20">
      <c r="A236" s="6"/>
      <c r="B236" s="3"/>
      <c r="C236" s="3"/>
      <c r="D236" s="8"/>
      <c r="E236" s="8"/>
      <c r="Q236" s="10"/>
      <c r="S236" s="14"/>
      <c r="T236" s="14"/>
    </row>
    <row r="237" spans="1:20">
      <c r="A237" s="6"/>
      <c r="B237" s="3"/>
      <c r="C237" s="3"/>
      <c r="D237" s="8"/>
      <c r="E237" s="8"/>
      <c r="Q237" s="10"/>
      <c r="S237" s="14"/>
      <c r="T237" s="14"/>
    </row>
    <row r="238" spans="1:20">
      <c r="A238" s="6"/>
      <c r="B238" s="3"/>
      <c r="C238" s="3"/>
      <c r="D238" s="8"/>
      <c r="E238" s="8"/>
      <c r="Q238" s="10"/>
      <c r="S238" s="14"/>
      <c r="T238" s="14"/>
    </row>
    <row r="239" spans="1:20">
      <c r="A239" s="6"/>
      <c r="B239" s="3"/>
      <c r="C239" s="3"/>
      <c r="D239" s="8"/>
      <c r="E239" s="8"/>
      <c r="Q239" s="10"/>
      <c r="S239" s="14"/>
      <c r="T239" s="14"/>
    </row>
    <row r="240" spans="1:20">
      <c r="A240" s="6"/>
      <c r="B240" s="3"/>
      <c r="C240" s="3"/>
      <c r="D240" s="8"/>
      <c r="E240" s="8"/>
      <c r="Q240" s="10"/>
      <c r="S240" s="14"/>
      <c r="T240" s="14"/>
    </row>
    <row r="241" spans="1:20">
      <c r="A241" s="6"/>
      <c r="B241" s="3"/>
      <c r="C241" s="3"/>
      <c r="D241" s="8"/>
      <c r="E241" s="8"/>
      <c r="Q241" s="10"/>
      <c r="S241" s="14"/>
      <c r="T241" s="14"/>
    </row>
  </sheetData>
  <conditionalFormatting sqref="F140:F241">
    <cfRule type="cellIs" dxfId="19" priority="12" operator="equal">
      <formula>"canceled"</formula>
    </cfRule>
    <cfRule type="cellIs" dxfId="18" priority="13" operator="equal">
      <formula>"failed"</formula>
    </cfRule>
    <cfRule type="cellIs" dxfId="17" priority="14" operator="equal">
      <formula>"successful"</formula>
    </cfRule>
    <cfRule type="cellIs" dxfId="16" priority="15" operator="equal">
      <formula>"live"</formula>
    </cfRule>
    <cfRule type="cellIs" dxfId="15" priority="16" operator="equal">
      <formula>"live"</formula>
    </cfRule>
  </conditionalFormatting>
  <conditionalFormatting sqref="O140:O241">
    <cfRule type="colorScale" priority="9">
      <colorScale>
        <cfvo type="num" val="0"/>
        <cfvo type="num" val="100"/>
        <color rgb="FFFF0000"/>
        <color theme="4" tint="-0.249977111117893"/>
      </colorScale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39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  <cfRule type="cellIs" dxfId="11" priority="7" operator="equal">
      <formula>"live"</formula>
    </cfRule>
    <cfRule type="cellIs" dxfId="10" priority="8" operator="equal">
      <formula>"live"</formula>
    </cfRule>
  </conditionalFormatting>
  <conditionalFormatting sqref="O2:O139 O1: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71AD-548C-47FE-A6C0-733E883C4D78}">
  <dimension ref="A1:T54"/>
  <sheetViews>
    <sheetView workbookViewId="0">
      <selection activeCell="F12" sqref="F12"/>
    </sheetView>
  </sheetViews>
  <sheetFormatPr defaultRowHeight="15"/>
  <cols>
    <col min="2" max="2" width="56.42578125" customWidth="1"/>
    <col min="3" max="3" width="52.7109375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5">
      <c r="A2" s="6">
        <v>880</v>
      </c>
      <c r="B2" s="3" t="s">
        <v>881</v>
      </c>
      <c r="C2" s="3" t="s">
        <v>4990</v>
      </c>
      <c r="D2" s="8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0" t="s">
        <v>8323</v>
      </c>
      <c r="R2" t="s">
        <v>8327</v>
      </c>
      <c r="S2" s="14">
        <v>41179.32104166667</v>
      </c>
      <c r="T2" s="14">
        <v>41212.32104166667</v>
      </c>
    </row>
    <row r="3" spans="1:20" ht="30">
      <c r="A3" s="6">
        <v>881</v>
      </c>
      <c r="B3" s="3" t="s">
        <v>882</v>
      </c>
      <c r="C3" s="3" t="s">
        <v>4991</v>
      </c>
      <c r="D3" s="8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0" t="s">
        <v>8323</v>
      </c>
      <c r="R3" t="s">
        <v>8327</v>
      </c>
      <c r="S3" s="14">
        <v>40877.25099537037</v>
      </c>
      <c r="T3" s="14">
        <v>40922.25099537037</v>
      </c>
    </row>
    <row r="4" spans="1:20" ht="45">
      <c r="A4" s="6">
        <v>882</v>
      </c>
      <c r="B4" s="3" t="s">
        <v>883</v>
      </c>
      <c r="C4" s="3" t="s">
        <v>4992</v>
      </c>
      <c r="D4" s="8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0" t="s">
        <v>8323</v>
      </c>
      <c r="R4" t="s">
        <v>8327</v>
      </c>
      <c r="S4" s="14">
        <v>40759.860532407409</v>
      </c>
      <c r="T4" s="14">
        <v>40792.860532407409</v>
      </c>
    </row>
    <row r="5" spans="1:20" ht="45">
      <c r="A5" s="6">
        <v>883</v>
      </c>
      <c r="B5" s="3" t="s">
        <v>884</v>
      </c>
      <c r="C5" s="3" t="s">
        <v>4993</v>
      </c>
      <c r="D5" s="8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0" t="s">
        <v>8323</v>
      </c>
      <c r="R5" t="s">
        <v>8327</v>
      </c>
      <c r="S5" s="14">
        <v>42371.935590277775</v>
      </c>
      <c r="T5" s="14">
        <v>42431.935590277775</v>
      </c>
    </row>
    <row r="6" spans="1:20" ht="30">
      <c r="A6" s="6">
        <v>884</v>
      </c>
      <c r="B6" s="3" t="s">
        <v>885</v>
      </c>
      <c r="C6" s="3" t="s">
        <v>4994</v>
      </c>
      <c r="D6" s="8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0" t="s">
        <v>8323</v>
      </c>
      <c r="R6" t="s">
        <v>8327</v>
      </c>
      <c r="S6" s="14">
        <v>40981.802615740737</v>
      </c>
      <c r="T6" s="14">
        <v>41041.104861111111</v>
      </c>
    </row>
    <row r="7" spans="1:20" ht="45">
      <c r="A7" s="6">
        <v>885</v>
      </c>
      <c r="B7" s="3" t="s">
        <v>886</v>
      </c>
      <c r="C7" s="3" t="s">
        <v>4995</v>
      </c>
      <c r="D7" s="8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0" t="s">
        <v>8323</v>
      </c>
      <c r="R7" t="s">
        <v>8327</v>
      </c>
      <c r="S7" s="14">
        <v>42713.941099537042</v>
      </c>
      <c r="T7" s="14">
        <v>42734.941099537042</v>
      </c>
    </row>
    <row r="8" spans="1:20" ht="45">
      <c r="A8" s="6">
        <v>886</v>
      </c>
      <c r="B8" s="3" t="s">
        <v>887</v>
      </c>
      <c r="C8" s="3" t="s">
        <v>4996</v>
      </c>
      <c r="D8" s="8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0" t="s">
        <v>8323</v>
      </c>
      <c r="R8" t="s">
        <v>8327</v>
      </c>
      <c r="S8" s="14">
        <v>42603.870520833334</v>
      </c>
      <c r="T8" s="14">
        <v>42628.870520833334</v>
      </c>
    </row>
    <row r="9" spans="1:20" ht="45">
      <c r="A9" s="6">
        <v>887</v>
      </c>
      <c r="B9" s="3" t="s">
        <v>888</v>
      </c>
      <c r="C9" s="3" t="s">
        <v>4997</v>
      </c>
      <c r="D9" s="8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0" t="s">
        <v>8323</v>
      </c>
      <c r="R9" t="s">
        <v>8327</v>
      </c>
      <c r="S9" s="14">
        <v>41026.958969907406</v>
      </c>
      <c r="T9" s="14">
        <v>41056.958969907406</v>
      </c>
    </row>
    <row r="10" spans="1:20" ht="45">
      <c r="A10" s="6">
        <v>888</v>
      </c>
      <c r="B10" s="3" t="s">
        <v>889</v>
      </c>
      <c r="C10" s="3" t="s">
        <v>4998</v>
      </c>
      <c r="D10" s="8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0" t="s">
        <v>8323</v>
      </c>
      <c r="R10" t="s">
        <v>8327</v>
      </c>
      <c r="S10" s="14">
        <v>40751.753298611111</v>
      </c>
      <c r="T10" s="14">
        <v>40787.25</v>
      </c>
    </row>
    <row r="11" spans="1:20" ht="45">
      <c r="A11" s="6">
        <v>889</v>
      </c>
      <c r="B11" s="3" t="s">
        <v>890</v>
      </c>
      <c r="C11" s="3" t="s">
        <v>4999</v>
      </c>
      <c r="D11" s="8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0" t="s">
        <v>8323</v>
      </c>
      <c r="R11" t="s">
        <v>8327</v>
      </c>
      <c r="S11" s="14">
        <v>41887.784062500003</v>
      </c>
      <c r="T11" s="14">
        <v>41917.784062500003</v>
      </c>
    </row>
    <row r="12" spans="1:20" ht="45">
      <c r="A12" s="6">
        <v>890</v>
      </c>
      <c r="B12" s="3" t="s">
        <v>891</v>
      </c>
      <c r="C12" s="3" t="s">
        <v>5000</v>
      </c>
      <c r="D12" s="8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0" t="s">
        <v>8323</v>
      </c>
      <c r="R12" t="s">
        <v>8327</v>
      </c>
      <c r="S12" s="14">
        <v>41569.698831018519</v>
      </c>
      <c r="T12" s="14">
        <v>41599.740497685183</v>
      </c>
    </row>
    <row r="13" spans="1:20" ht="45">
      <c r="A13" s="6">
        <v>891</v>
      </c>
      <c r="B13" s="3" t="s">
        <v>892</v>
      </c>
      <c r="C13" s="3" t="s">
        <v>5001</v>
      </c>
      <c r="D13" s="8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0" t="s">
        <v>8323</v>
      </c>
      <c r="R13" t="s">
        <v>8327</v>
      </c>
      <c r="S13" s="14">
        <v>41842.031597222223</v>
      </c>
      <c r="T13" s="14">
        <v>41872.031597222223</v>
      </c>
    </row>
    <row r="14" spans="1:20" ht="45">
      <c r="A14" s="6">
        <v>892</v>
      </c>
      <c r="B14" s="3" t="s">
        <v>893</v>
      </c>
      <c r="C14" s="3" t="s">
        <v>5002</v>
      </c>
      <c r="D14" s="8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0" t="s">
        <v>8323</v>
      </c>
      <c r="R14" t="s">
        <v>8327</v>
      </c>
      <c r="S14" s="14">
        <v>40304.20003472222</v>
      </c>
      <c r="T14" s="14">
        <v>40391.166666666664</v>
      </c>
    </row>
    <row r="15" spans="1:20" ht="45">
      <c r="A15" s="6">
        <v>893</v>
      </c>
      <c r="B15" s="3" t="s">
        <v>894</v>
      </c>
      <c r="C15" s="3" t="s">
        <v>5003</v>
      </c>
      <c r="D15" s="8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0" t="s">
        <v>8323</v>
      </c>
      <c r="R15" t="s">
        <v>8327</v>
      </c>
      <c r="S15" s="14">
        <v>42065.897719907407</v>
      </c>
      <c r="T15" s="14">
        <v>42095.856053240743</v>
      </c>
    </row>
    <row r="16" spans="1:20" ht="45">
      <c r="A16" s="6">
        <v>894</v>
      </c>
      <c r="B16" s="3" t="s">
        <v>895</v>
      </c>
      <c r="C16" s="3" t="s">
        <v>5004</v>
      </c>
      <c r="D16" s="8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0" t="s">
        <v>8323</v>
      </c>
      <c r="R16" t="s">
        <v>8327</v>
      </c>
      <c r="S16" s="14">
        <v>42496.981597222228</v>
      </c>
      <c r="T16" s="14">
        <v>42526.981597222228</v>
      </c>
    </row>
    <row r="17" spans="1:20" ht="45">
      <c r="A17" s="6">
        <v>895</v>
      </c>
      <c r="B17" s="3" t="s">
        <v>896</v>
      </c>
      <c r="C17" s="3" t="s">
        <v>5005</v>
      </c>
      <c r="D17" s="8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0" t="s">
        <v>8323</v>
      </c>
      <c r="R17" t="s">
        <v>8327</v>
      </c>
      <c r="S17" s="14">
        <v>40431.127650462964</v>
      </c>
      <c r="T17" s="14">
        <v>40476.127650462964</v>
      </c>
    </row>
    <row r="18" spans="1:20" ht="45">
      <c r="A18" s="6">
        <v>896</v>
      </c>
      <c r="B18" s="3" t="s">
        <v>897</v>
      </c>
      <c r="C18" s="3" t="s">
        <v>5006</v>
      </c>
      <c r="D18" s="8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0" t="s">
        <v>8323</v>
      </c>
      <c r="R18" t="s">
        <v>8327</v>
      </c>
      <c r="S18" s="14">
        <v>42218.872986111113</v>
      </c>
      <c r="T18" s="14">
        <v>42244.166666666672</v>
      </c>
    </row>
    <row r="19" spans="1:20" ht="45">
      <c r="A19" s="6">
        <v>897</v>
      </c>
      <c r="B19" s="3" t="s">
        <v>898</v>
      </c>
      <c r="C19" s="3" t="s">
        <v>5007</v>
      </c>
      <c r="D19" s="8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0" t="s">
        <v>8323</v>
      </c>
      <c r="R19" t="s">
        <v>8327</v>
      </c>
      <c r="S19" s="14">
        <v>41211.688750000001</v>
      </c>
      <c r="T19" s="14">
        <v>41241.730416666665</v>
      </c>
    </row>
    <row r="20" spans="1:20" ht="45">
      <c r="A20" s="6">
        <v>898</v>
      </c>
      <c r="B20" s="3" t="s">
        <v>899</v>
      </c>
      <c r="C20" s="3" t="s">
        <v>5008</v>
      </c>
      <c r="D20" s="8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0" t="s">
        <v>8323</v>
      </c>
      <c r="R20" t="s">
        <v>8327</v>
      </c>
      <c r="S20" s="14">
        <v>40878.758217592593</v>
      </c>
      <c r="T20" s="14">
        <v>40923.758217592593</v>
      </c>
    </row>
    <row r="21" spans="1:20" ht="45">
      <c r="A21" s="6">
        <v>899</v>
      </c>
      <c r="B21" s="3" t="s">
        <v>900</v>
      </c>
      <c r="C21" s="3" t="s">
        <v>5009</v>
      </c>
      <c r="D21" s="8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0" t="s">
        <v>8323</v>
      </c>
      <c r="R21" t="s">
        <v>8327</v>
      </c>
      <c r="S21" s="14">
        <v>40646.099097222221</v>
      </c>
      <c r="T21" s="14">
        <v>40691.099097222221</v>
      </c>
    </row>
    <row r="22" spans="1:20">
      <c r="A22" s="6"/>
      <c r="B22" s="3"/>
      <c r="C22" s="3"/>
      <c r="D22" s="8"/>
      <c r="E22" s="8"/>
      <c r="Q22" s="10"/>
      <c r="S22" s="14"/>
      <c r="T22" s="14"/>
    </row>
    <row r="23" spans="1:20">
      <c r="A23" s="6"/>
      <c r="B23" s="3"/>
      <c r="C23" s="3"/>
      <c r="D23" s="8"/>
      <c r="E23" s="8"/>
      <c r="Q23" s="10"/>
      <c r="S23" s="14"/>
      <c r="T23" s="14"/>
    </row>
    <row r="24" spans="1:20">
      <c r="A24" s="6"/>
      <c r="B24" s="3"/>
      <c r="C24" s="3"/>
      <c r="D24" s="8"/>
      <c r="E24" s="8"/>
      <c r="Q24" s="10"/>
      <c r="S24" s="14"/>
      <c r="T24" s="14"/>
    </row>
    <row r="25" spans="1:20">
      <c r="A25" s="6"/>
      <c r="B25" s="3"/>
      <c r="C25" s="3"/>
      <c r="D25" s="8"/>
      <c r="E25" s="8"/>
      <c r="Q25" s="10"/>
      <c r="S25" s="14"/>
      <c r="T25" s="14"/>
    </row>
    <row r="26" spans="1:20">
      <c r="A26" s="6"/>
      <c r="B26" s="3"/>
      <c r="C26" s="3"/>
      <c r="D26" s="8"/>
      <c r="E26" s="8"/>
      <c r="Q26" s="10"/>
      <c r="S26" s="14"/>
      <c r="T26" s="14"/>
    </row>
    <row r="27" spans="1:20">
      <c r="A27" s="6"/>
      <c r="B27" s="3"/>
      <c r="C27" s="3"/>
      <c r="D27" s="8"/>
      <c r="E27" s="8"/>
      <c r="Q27" s="10"/>
      <c r="S27" s="14"/>
      <c r="T27" s="14"/>
    </row>
    <row r="28" spans="1:20">
      <c r="A28" s="6"/>
      <c r="B28" s="3"/>
      <c r="C28" s="3"/>
      <c r="D28" s="8"/>
      <c r="E28" s="8"/>
      <c r="Q28" s="10"/>
      <c r="S28" s="14"/>
      <c r="T28" s="14"/>
    </row>
    <row r="29" spans="1:20">
      <c r="A29" s="6"/>
      <c r="B29" s="3"/>
      <c r="C29" s="3"/>
      <c r="D29" s="8"/>
      <c r="E29" s="8"/>
      <c r="Q29" s="10"/>
      <c r="S29" s="14"/>
      <c r="T29" s="14"/>
    </row>
    <row r="30" spans="1:20">
      <c r="A30" s="6"/>
      <c r="B30" s="3"/>
      <c r="C30" s="3"/>
      <c r="D30" s="8"/>
      <c r="E30" s="8"/>
      <c r="Q30" s="10"/>
      <c r="S30" s="14"/>
      <c r="T30" s="14"/>
    </row>
    <row r="31" spans="1:20">
      <c r="A31" s="6"/>
      <c r="B31" s="3"/>
      <c r="C31" s="3"/>
      <c r="D31" s="8"/>
      <c r="E31" s="8"/>
      <c r="Q31" s="10"/>
      <c r="S31" s="14"/>
      <c r="T31" s="14"/>
    </row>
    <row r="32" spans="1:20">
      <c r="A32" s="6"/>
      <c r="B32" s="3"/>
      <c r="C32" s="3"/>
      <c r="D32" s="8"/>
      <c r="E32" s="8"/>
      <c r="Q32" s="10"/>
      <c r="S32" s="14"/>
      <c r="T32" s="14"/>
    </row>
    <row r="33" spans="1:20">
      <c r="A33" s="6"/>
      <c r="B33" s="3"/>
      <c r="C33" s="3"/>
      <c r="D33" s="8"/>
      <c r="E33" s="8"/>
      <c r="Q33" s="10"/>
      <c r="S33" s="14"/>
      <c r="T33" s="14"/>
    </row>
    <row r="34" spans="1:20">
      <c r="A34" s="6"/>
      <c r="B34" s="3"/>
      <c r="C34" s="3"/>
      <c r="D34" s="8"/>
      <c r="E34" s="8"/>
      <c r="Q34" s="10"/>
      <c r="S34" s="14"/>
      <c r="T34" s="14"/>
    </row>
    <row r="35" spans="1:20">
      <c r="A35" s="6"/>
      <c r="B35" s="3"/>
      <c r="C35" s="3"/>
      <c r="D35" s="8"/>
      <c r="E35" s="8"/>
      <c r="Q35" s="10"/>
      <c r="S35" s="14"/>
      <c r="T35" s="14"/>
    </row>
    <row r="36" spans="1:20">
      <c r="A36" s="6"/>
      <c r="B36" s="3"/>
      <c r="C36" s="3"/>
      <c r="D36" s="8"/>
      <c r="E36" s="8"/>
      <c r="Q36" s="10"/>
      <c r="S36" s="14"/>
      <c r="T36" s="14"/>
    </row>
    <row r="37" spans="1:20">
      <c r="A37" s="6"/>
      <c r="B37" s="3"/>
      <c r="C37" s="3"/>
      <c r="D37" s="8"/>
      <c r="E37" s="8"/>
      <c r="Q37" s="10"/>
      <c r="S37" s="14"/>
      <c r="T37" s="14"/>
    </row>
    <row r="38" spans="1:20">
      <c r="A38" s="6"/>
      <c r="B38" s="3"/>
      <c r="C38" s="3"/>
      <c r="D38" s="8"/>
      <c r="E38" s="8"/>
      <c r="Q38" s="10"/>
      <c r="S38" s="14"/>
      <c r="T38" s="14"/>
    </row>
    <row r="39" spans="1:20">
      <c r="A39" s="6"/>
      <c r="B39" s="3"/>
      <c r="C39" s="3"/>
      <c r="D39" s="8"/>
      <c r="E39" s="8"/>
      <c r="Q39" s="10"/>
      <c r="S39" s="14"/>
      <c r="T39" s="14"/>
    </row>
    <row r="40" spans="1:20">
      <c r="A40" s="6"/>
      <c r="B40" s="3"/>
      <c r="C40" s="3"/>
      <c r="D40" s="8"/>
      <c r="E40" s="8"/>
      <c r="Q40" s="10"/>
      <c r="S40" s="14"/>
      <c r="T40" s="14"/>
    </row>
    <row r="41" spans="1:20">
      <c r="A41" s="6"/>
      <c r="B41" s="3"/>
      <c r="C41" s="3"/>
      <c r="D41" s="8"/>
      <c r="E41" s="8"/>
      <c r="Q41" s="10"/>
      <c r="S41" s="14"/>
      <c r="T41" s="14"/>
    </row>
    <row r="42" spans="1:20">
      <c r="A42" s="6"/>
      <c r="B42" s="3"/>
      <c r="C42" s="3"/>
      <c r="D42" s="8"/>
      <c r="E42" s="8"/>
      <c r="Q42" s="10"/>
      <c r="S42" s="14"/>
      <c r="T42" s="14"/>
    </row>
    <row r="43" spans="1:20">
      <c r="A43" s="6"/>
      <c r="B43" s="3"/>
      <c r="C43" s="3"/>
      <c r="D43" s="8"/>
      <c r="E43" s="8"/>
      <c r="Q43" s="10"/>
      <c r="S43" s="14"/>
      <c r="T43" s="14"/>
    </row>
    <row r="44" spans="1:20">
      <c r="A44" s="6"/>
      <c r="B44" s="3"/>
      <c r="C44" s="3"/>
      <c r="D44" s="8"/>
      <c r="E44" s="8"/>
      <c r="Q44" s="10"/>
      <c r="S44" s="14"/>
      <c r="T44" s="14"/>
    </row>
    <row r="45" spans="1:20">
      <c r="A45" s="6"/>
      <c r="B45" s="3"/>
      <c r="C45" s="3"/>
      <c r="D45" s="8"/>
      <c r="E45" s="8"/>
      <c r="Q45" s="10"/>
      <c r="S45" s="14"/>
      <c r="T45" s="14"/>
    </row>
    <row r="46" spans="1:20">
      <c r="A46" s="6"/>
      <c r="B46" s="3"/>
      <c r="C46" s="3"/>
      <c r="D46" s="8"/>
      <c r="E46" s="8"/>
      <c r="Q46" s="10"/>
      <c r="S46" s="14"/>
      <c r="T46" s="14"/>
    </row>
    <row r="47" spans="1:20">
      <c r="A47" s="6"/>
      <c r="B47" s="3"/>
      <c r="C47" s="3"/>
      <c r="D47" s="8"/>
      <c r="E47" s="8"/>
      <c r="Q47" s="10"/>
      <c r="S47" s="14"/>
      <c r="T47" s="14"/>
    </row>
    <row r="48" spans="1:20">
      <c r="A48" s="6"/>
      <c r="B48" s="3"/>
      <c r="C48" s="3"/>
      <c r="D48" s="8"/>
      <c r="E48" s="8"/>
      <c r="Q48" s="10"/>
      <c r="S48" s="14"/>
      <c r="T48" s="14"/>
    </row>
    <row r="49" spans="1:20">
      <c r="A49" s="6"/>
      <c r="B49" s="3"/>
      <c r="C49" s="3"/>
      <c r="D49" s="8"/>
      <c r="E49" s="8"/>
      <c r="Q49" s="10"/>
      <c r="S49" s="14"/>
      <c r="T49" s="14"/>
    </row>
    <row r="50" spans="1:20">
      <c r="A50" s="6"/>
      <c r="B50" s="3"/>
      <c r="C50" s="3"/>
      <c r="D50" s="8"/>
      <c r="E50" s="8"/>
      <c r="Q50" s="10"/>
      <c r="S50" s="14"/>
      <c r="T50" s="14"/>
    </row>
    <row r="51" spans="1:20">
      <c r="A51" s="6"/>
      <c r="B51" s="3"/>
      <c r="C51" s="3"/>
      <c r="D51" s="8"/>
      <c r="E51" s="8"/>
      <c r="Q51" s="10"/>
      <c r="S51" s="14"/>
      <c r="T51" s="14"/>
    </row>
    <row r="52" spans="1:20">
      <c r="A52" s="6"/>
      <c r="B52" s="3"/>
      <c r="C52" s="3"/>
      <c r="D52" s="8"/>
      <c r="E52" s="8"/>
      <c r="Q52" s="10"/>
      <c r="S52" s="14"/>
      <c r="T52" s="14"/>
    </row>
    <row r="53" spans="1:20">
      <c r="A53" s="6"/>
      <c r="B53" s="3"/>
      <c r="C53" s="3"/>
      <c r="D53" s="8"/>
      <c r="E53" s="8"/>
      <c r="Q53" s="10"/>
      <c r="S53" s="14"/>
      <c r="T53" s="14"/>
    </row>
    <row r="54" spans="1:20">
      <c r="A54" s="6"/>
      <c r="B54" s="3"/>
      <c r="C54" s="3"/>
      <c r="D54" s="8"/>
      <c r="E54" s="8"/>
      <c r="Q54" s="10"/>
      <c r="S54" s="14"/>
      <c r="T54" s="14"/>
    </row>
  </sheetData>
  <conditionalFormatting sqref="F22:F54">
    <cfRule type="cellIs" dxfId="9" priority="12" operator="equal">
      <formula>"canceled"</formula>
    </cfRule>
    <cfRule type="cellIs" dxfId="8" priority="13" operator="equal">
      <formula>"failed"</formula>
    </cfRule>
    <cfRule type="cellIs" dxfId="7" priority="14" operator="equal">
      <formula>"successful"</formula>
    </cfRule>
    <cfRule type="cellIs" dxfId="6" priority="15" operator="equal">
      <formula>"live"</formula>
    </cfRule>
    <cfRule type="cellIs" dxfId="5" priority="16" operator="equal">
      <formula>"live"</formula>
    </cfRule>
  </conditionalFormatting>
  <conditionalFormatting sqref="O22:O54">
    <cfRule type="colorScale" priority="9">
      <colorScale>
        <cfvo type="num" val="0"/>
        <cfvo type="num" val="100"/>
        <color rgb="FFFF0000"/>
        <color theme="4" tint="-0.249977111117893"/>
      </colorScale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2:O21 O1: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F2E1D-60B0-460D-A669-8A5FDA9448BE}">
  <dimension ref="A1:C14"/>
  <sheetViews>
    <sheetView zoomScale="160" zoomScaleNormal="160" workbookViewId="0">
      <selection activeCell="G12" sqref="G12"/>
    </sheetView>
  </sheetViews>
  <sheetFormatPr defaultRowHeight="15"/>
  <cols>
    <col min="1" max="1" width="31.7109375" customWidth="1"/>
    <col min="2" max="2" width="13.42578125" customWidth="1"/>
    <col min="3" max="3" width="17" customWidth="1"/>
  </cols>
  <sheetData>
    <row r="1" spans="1:3">
      <c r="B1" t="s">
        <v>8377</v>
      </c>
      <c r="C1" t="s">
        <v>8378</v>
      </c>
    </row>
    <row r="2" spans="1:3">
      <c r="A2" t="s">
        <v>8379</v>
      </c>
      <c r="B2" s="17">
        <f>AVERAGE('Successful U.S. Kickstarters 2'!D:D)</f>
        <v>4414.2280434782606</v>
      </c>
      <c r="C2" s="17">
        <f>AVERAGE('Failed U.S. Kickstarters 2'!D:D)</f>
        <v>5289</v>
      </c>
    </row>
    <row r="3" spans="1:3">
      <c r="A3" t="s">
        <v>8380</v>
      </c>
      <c r="B3" s="17">
        <f>MEDIAN('Successful U.S. Kickstarters 2'!D:D)</f>
        <v>2500</v>
      </c>
      <c r="C3" s="17">
        <f>MEDIAN('Failed U.S. Kickstarters 2'!D:D)</f>
        <v>3000</v>
      </c>
    </row>
    <row r="4" spans="1:3">
      <c r="A4" t="s">
        <v>8383</v>
      </c>
      <c r="B4" s="17">
        <f>_xlfn.STDEV.P('Successful U.S. Kickstarters 2'!D:D)</f>
        <v>6694.5106406452778</v>
      </c>
      <c r="C4" s="17">
        <f>_xlfn.STDEV.P('Failed U.S. Kickstarters 2'!D:D)</f>
        <v>6265.7520697838017</v>
      </c>
    </row>
    <row r="5" spans="1:3">
      <c r="A5" t="s">
        <v>8384</v>
      </c>
      <c r="B5" s="17">
        <f>_xlfn.QUARTILE.EXC('Successful U.S. Kickstarters 2'!D:D,3)</f>
        <v>5000</v>
      </c>
      <c r="C5" s="17">
        <f>_xlfn.QUARTILE.EXC('Failed U.S. Kickstarters 2'!D:D,3)</f>
        <v>7500</v>
      </c>
    </row>
    <row r="6" spans="1:3">
      <c r="A6" t="s">
        <v>8385</v>
      </c>
      <c r="B6" s="17">
        <f>_xlfn.QUARTILE.EXC('Successful U.S. Kickstarters 2'!D:D,1)</f>
        <v>1175</v>
      </c>
      <c r="C6" s="17">
        <f>_xlfn.QUARTILE.EXC('Failed U.S. Kickstarters 2'!D:D,1)</f>
        <v>1125</v>
      </c>
    </row>
    <row r="7" spans="1:3">
      <c r="A7" t="s">
        <v>8386</v>
      </c>
      <c r="B7" s="17">
        <f>B5-B6</f>
        <v>3825</v>
      </c>
      <c r="C7" s="17">
        <f>C5-C6</f>
        <v>6375</v>
      </c>
    </row>
    <row r="8" spans="1:3">
      <c r="B8" s="16"/>
      <c r="C8" s="16"/>
    </row>
    <row r="9" spans="1:3">
      <c r="A9" t="s">
        <v>8381</v>
      </c>
      <c r="B9" s="17">
        <f>AVERAGE('Successful U.S. Kickstarters 2'!E:E)</f>
        <v>5485.891449275362</v>
      </c>
      <c r="C9" s="17">
        <f>AVERAGE('Failed U.S. Kickstarters 2'!E:E)</f>
        <v>1023.116</v>
      </c>
    </row>
    <row r="10" spans="1:3">
      <c r="A10" t="s">
        <v>8382</v>
      </c>
      <c r="B10" s="17">
        <f>MEDIAN('Successful U.S. Kickstarters 2'!E:E)</f>
        <v>2832.4</v>
      </c>
      <c r="C10" s="17">
        <f>MEDIAN('Failed U.S. Kickstarters 2'!E:E)</f>
        <v>202.5</v>
      </c>
    </row>
    <row r="11" spans="1:3">
      <c r="A11" t="s">
        <v>8383</v>
      </c>
      <c r="B11" s="17">
        <f>_xlfn.STDEV.P('Successful U.S. Kickstarters 2'!E:E)</f>
        <v>9392.5207107268434</v>
      </c>
      <c r="C11" s="17">
        <f>_xlfn.STDEV.P('Failed U.S. Kickstarters 2'!E:E)</f>
        <v>1832.8788491507014</v>
      </c>
    </row>
    <row r="12" spans="1:3">
      <c r="A12" t="s">
        <v>8384</v>
      </c>
      <c r="B12" s="17">
        <f>_xlfn.QUARTILE.EXC('Successful U.S. Kickstarters 2'!E:E,3)</f>
        <v>6025.5050000000001</v>
      </c>
      <c r="C12" s="17">
        <f>_xlfn.QUARTILE.EXC('Failed U.S. Kickstarters 2'!E:E,3)</f>
        <v>1688.25</v>
      </c>
    </row>
    <row r="13" spans="1:3">
      <c r="A13" t="s">
        <v>8385</v>
      </c>
      <c r="B13" s="17">
        <f>_xlfn.QUARTILE.EXC('Successful U.S. Kickstarters 2'!E:E,1)</f>
        <v>1363</v>
      </c>
      <c r="C13" s="17">
        <f>_xlfn.QUARTILE.EXC('Failed U.S. Kickstarters 2'!E:E,1)</f>
        <v>70.5</v>
      </c>
    </row>
    <row r="14" spans="1:3">
      <c r="A14" t="s">
        <v>8386</v>
      </c>
      <c r="B14" s="17">
        <f>B12-B13</f>
        <v>4662.5050000000001</v>
      </c>
      <c r="C14" s="17">
        <f>C12-C13</f>
        <v>1617.75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6AD3-CFDE-46BD-A288-EAEBC2C0BC4C}">
  <dimension ref="A1:F9"/>
  <sheetViews>
    <sheetView workbookViewId="0">
      <selection activeCell="T28" sqref="T28:V3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8222</v>
      </c>
      <c r="B1" t="s">
        <v>8223</v>
      </c>
    </row>
    <row r="2" spans="1:6">
      <c r="A2" s="11" t="s">
        <v>8358</v>
      </c>
      <c r="B2" t="s">
        <v>8315</v>
      </c>
    </row>
    <row r="4" spans="1:6">
      <c r="A4" s="11" t="s">
        <v>8364</v>
      </c>
      <c r="B4" s="11" t="s">
        <v>8363</v>
      </c>
    </row>
    <row r="5" spans="1:6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2" t="s">
        <v>8303</v>
      </c>
      <c r="B6" s="6">
        <v>11</v>
      </c>
      <c r="C6" s="6">
        <v>40</v>
      </c>
      <c r="D6" s="6"/>
      <c r="E6" s="6">
        <v>45</v>
      </c>
      <c r="F6" s="6">
        <v>96</v>
      </c>
    </row>
    <row r="7" spans="1:6">
      <c r="A7" s="12" t="s">
        <v>8269</v>
      </c>
      <c r="B7" s="6"/>
      <c r="C7" s="6">
        <v>250</v>
      </c>
      <c r="D7" s="6">
        <v>9</v>
      </c>
      <c r="E7" s="6">
        <v>412</v>
      </c>
      <c r="F7" s="6">
        <v>671</v>
      </c>
    </row>
    <row r="8" spans="1:6">
      <c r="A8" s="12" t="s">
        <v>8301</v>
      </c>
      <c r="B8" s="6">
        <v>15</v>
      </c>
      <c r="C8" s="6">
        <v>59</v>
      </c>
      <c r="D8" s="6">
        <v>3</v>
      </c>
      <c r="E8" s="6">
        <v>68</v>
      </c>
      <c r="F8" s="6">
        <v>145</v>
      </c>
    </row>
    <row r="9" spans="1:6">
      <c r="A9" s="12" t="s">
        <v>8361</v>
      </c>
      <c r="B9" s="6">
        <v>26</v>
      </c>
      <c r="C9" s="6">
        <v>349</v>
      </c>
      <c r="D9" s="6">
        <v>12</v>
      </c>
      <c r="E9" s="6">
        <v>525</v>
      </c>
      <c r="F9" s="6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DE376-83DD-4ABB-AC10-B3B751B0A265}">
  <dimension ref="A1:E7"/>
  <sheetViews>
    <sheetView workbookViewId="0">
      <selection activeCell="A7" sqref="A7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1" t="s">
        <v>8222</v>
      </c>
      <c r="B1" t="s">
        <v>8224</v>
      </c>
    </row>
    <row r="2" spans="1:5">
      <c r="A2" s="11" t="s">
        <v>8358</v>
      </c>
      <c r="B2" t="s">
        <v>8315</v>
      </c>
    </row>
    <row r="4" spans="1:5">
      <c r="A4" s="11" t="s">
        <v>8364</v>
      </c>
      <c r="B4" s="11" t="s">
        <v>8363</v>
      </c>
    </row>
    <row r="5" spans="1: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2" t="s">
        <v>8316</v>
      </c>
      <c r="B6" s="6">
        <v>70</v>
      </c>
      <c r="C6" s="6">
        <v>6</v>
      </c>
      <c r="D6" s="6">
        <v>238</v>
      </c>
      <c r="E6" s="6">
        <v>314</v>
      </c>
    </row>
    <row r="7" spans="1:5">
      <c r="A7" s="12" t="s">
        <v>8361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F690D-B018-4B6C-AF9A-4DC4A2CEF2EE}">
  <dimension ref="A1:F10"/>
  <sheetViews>
    <sheetView workbookViewId="0">
      <selection activeCell="J26" sqref="J2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8358</v>
      </c>
      <c r="B1" t="s">
        <v>8315</v>
      </c>
    </row>
    <row r="2" spans="1:6">
      <c r="A2" s="11" t="s">
        <v>8371</v>
      </c>
      <c r="B2" t="s">
        <v>8362</v>
      </c>
    </row>
    <row r="4" spans="1:6">
      <c r="A4" s="11" t="s">
        <v>8364</v>
      </c>
      <c r="B4" s="11" t="s">
        <v>8363</v>
      </c>
    </row>
    <row r="5" spans="1:6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2" t="s">
        <v>8370</v>
      </c>
      <c r="B6" s="6">
        <v>13</v>
      </c>
      <c r="C6" s="6">
        <v>105</v>
      </c>
      <c r="D6" s="6">
        <v>24</v>
      </c>
      <c r="E6" s="6">
        <v>183</v>
      </c>
      <c r="F6" s="6">
        <v>325</v>
      </c>
    </row>
    <row r="7" spans="1:6">
      <c r="A7" s="12" t="s">
        <v>8367</v>
      </c>
      <c r="B7" s="6">
        <v>9</v>
      </c>
      <c r="C7" s="6">
        <v>141</v>
      </c>
      <c r="D7" s="6"/>
      <c r="E7" s="6">
        <v>282</v>
      </c>
      <c r="F7" s="6">
        <v>432</v>
      </c>
    </row>
    <row r="8" spans="1:6">
      <c r="A8" s="12" t="s">
        <v>8368</v>
      </c>
      <c r="B8" s="6">
        <v>9</v>
      </c>
      <c r="C8" s="6">
        <v>131</v>
      </c>
      <c r="D8" s="6"/>
      <c r="E8" s="6">
        <v>218</v>
      </c>
      <c r="F8" s="6">
        <v>358</v>
      </c>
    </row>
    <row r="9" spans="1:6">
      <c r="A9" s="12" t="s">
        <v>8369</v>
      </c>
      <c r="B9" s="6">
        <v>6</v>
      </c>
      <c r="C9" s="6">
        <v>116</v>
      </c>
      <c r="D9" s="6"/>
      <c r="E9" s="6">
        <v>156</v>
      </c>
      <c r="F9" s="6">
        <v>278</v>
      </c>
    </row>
    <row r="10" spans="1:6">
      <c r="A10" s="12" t="s">
        <v>8361</v>
      </c>
      <c r="B10" s="6">
        <v>37</v>
      </c>
      <c r="C10" s="6">
        <v>493</v>
      </c>
      <c r="D10" s="6">
        <v>24</v>
      </c>
      <c r="E10" s="6">
        <v>839</v>
      </c>
      <c r="F10" s="6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82E6-87C8-4795-A492-4A68F6F877F5}">
  <dimension ref="A1:F6"/>
  <sheetViews>
    <sheetView zoomScale="160" zoomScaleNormal="160" workbookViewId="0">
      <selection activeCell="F9" sqref="F9"/>
    </sheetView>
  </sheetViews>
  <sheetFormatPr defaultRowHeight="15"/>
  <cols>
    <col min="1" max="1" width="25" customWidth="1"/>
    <col min="2" max="2" width="32.85546875" customWidth="1"/>
    <col min="5" max="5" width="21.140625" customWidth="1"/>
  </cols>
  <sheetData>
    <row r="1" spans="1:6">
      <c r="A1" t="s">
        <v>8372</v>
      </c>
      <c r="B1" t="s">
        <v>4110</v>
      </c>
      <c r="C1" t="s">
        <v>8373</v>
      </c>
      <c r="D1" t="s">
        <v>8374</v>
      </c>
      <c r="E1" t="s">
        <v>8375</v>
      </c>
      <c r="F1" t="s">
        <v>8376</v>
      </c>
    </row>
    <row r="2" spans="1:6">
      <c r="A2" s="15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>
      <c r="A3" s="15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>
      <c r="A4" s="15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>
      <c r="A5" s="1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4">
      <c r="A6" s="15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BB5B3-02D7-4CC9-92C2-D5F1CD6C8677}">
  <dimension ref="A1:J12"/>
  <sheetViews>
    <sheetView workbookViewId="0">
      <selection activeCell="M14" sqref="M14"/>
    </sheetView>
  </sheetViews>
  <sheetFormatPr defaultRowHeight="15"/>
  <cols>
    <col min="1" max="1" width="17.85546875" style="23" bestFit="1" customWidth="1"/>
    <col min="2" max="2" width="23.28515625" style="23" bestFit="1" customWidth="1"/>
    <col min="3" max="3" width="18.28515625" style="23" bestFit="1" customWidth="1"/>
    <col min="4" max="4" width="21.85546875" style="23" bestFit="1" customWidth="1"/>
    <col min="5" max="5" width="17" style="23" bestFit="1" customWidth="1"/>
    <col min="6" max="6" width="27" style="23" bestFit="1" customWidth="1"/>
    <col min="7" max="7" width="22" style="23" bestFit="1" customWidth="1"/>
    <col min="8" max="8" width="25.42578125" style="23" bestFit="1" customWidth="1"/>
    <col min="9" max="16384" width="9.140625" style="23"/>
  </cols>
  <sheetData>
    <row r="1" spans="1:10" ht="18.75">
      <c r="A1" s="29" t="s">
        <v>8373</v>
      </c>
      <c r="B1" s="30" t="s">
        <v>8391</v>
      </c>
      <c r="C1" s="30" t="s">
        <v>8392</v>
      </c>
      <c r="D1" s="30" t="s">
        <v>8393</v>
      </c>
      <c r="E1" s="30" t="s">
        <v>8394</v>
      </c>
      <c r="F1" s="30" t="s">
        <v>8395</v>
      </c>
      <c r="G1" s="30" t="s">
        <v>8396</v>
      </c>
      <c r="H1" s="30" t="s">
        <v>8397</v>
      </c>
      <c r="I1" s="30"/>
      <c r="J1" s="31"/>
    </row>
    <row r="2" spans="1:10">
      <c r="A2" s="23" t="s">
        <v>8398</v>
      </c>
      <c r="B2" s="23">
        <f>COUNTIFS(Kickstarter_plays!$D:$D,"&lt;1000",Kickstarter_plays!$F:$F,"successful")</f>
        <v>141</v>
      </c>
      <c r="C2" s="23">
        <f>COUNTIFS(Kickstarter_plays!$D:$D,"&lt;1000",Kickstarter_plays!$F:$F,"failed")</f>
        <v>45</v>
      </c>
      <c r="D2" s="23">
        <f>COUNTIFS(Kickstarter_plays!$D:$D,"&lt;1000",Kickstarter_plays!$F:$F,"canceled")</f>
        <v>0</v>
      </c>
      <c r="E2" s="23">
        <f>COUNTIFS(Kickstarter_plays!$D:$D,"&lt;1000")</f>
        <v>192</v>
      </c>
      <c r="F2" s="32">
        <f>IFERROR(ROUND(B2/$E2,3),0)</f>
        <v>0.73399999999999999</v>
      </c>
      <c r="G2" s="32">
        <f t="shared" ref="G2:H12" si="0">IFERROR(ROUND(C2/$E2,3),0)</f>
        <v>0.23400000000000001</v>
      </c>
      <c r="H2" s="32">
        <f t="shared" si="0"/>
        <v>0</v>
      </c>
    </row>
    <row r="3" spans="1:10">
      <c r="A3" s="23" t="s">
        <v>8399</v>
      </c>
      <c r="B3" s="23">
        <f>COUNTIFS(Kickstarter_plays!$D:$D,"&gt;1000",Kickstarter_plays!$D:$D,"&lt;=4999",Kickstarter_plays!$F:$F,"successful")</f>
        <v>341</v>
      </c>
      <c r="C3" s="23">
        <f>COUNTIFS(Kickstarter_plays!$D:$D,"&gt;1000",Kickstarter_plays!$D:$D,"&lt;=4999",Kickstarter_plays!$F:$F,"failed")</f>
        <v>128</v>
      </c>
      <c r="D3" s="23">
        <f>COUNTIFS(Kickstarter_plays!$D:$D,"&gt;1000",Kickstarter_plays!$D:$D,"&lt;=4999",Kickstarter_plays!$F:$F,"canceled")</f>
        <v>0</v>
      </c>
      <c r="E3" s="23">
        <f>COUNTIFS(Kickstarter_plays!$D:$D,"&gt;1000",Kickstarter_plays!$D:$D,"&lt;=4999")</f>
        <v>473</v>
      </c>
      <c r="F3" s="32">
        <f t="shared" ref="F3:F12" si="1">IFERROR(ROUND(B3/$E3,3),0)</f>
        <v>0.72099999999999997</v>
      </c>
      <c r="G3" s="32">
        <f t="shared" si="0"/>
        <v>0.27100000000000002</v>
      </c>
      <c r="H3" s="32">
        <f t="shared" si="0"/>
        <v>0</v>
      </c>
    </row>
    <row r="4" spans="1:10">
      <c r="A4" s="23" t="s">
        <v>8400</v>
      </c>
      <c r="B4" s="23">
        <f>COUNTIFS(Kickstarter_plays!$D:$D,"&gt;5000",Kickstarter_plays!$D:$D,"&lt;=9999",Kickstarter_plays!$F:$F,"successful")</f>
        <v>44</v>
      </c>
      <c r="C4" s="23">
        <f>COUNTIFS(Kickstarter_plays!$D:$D,"&gt;5000",Kickstarter_plays!$D:$D,"&lt;=9999",Kickstarter_plays!$F:$F,"failed")</f>
        <v>41</v>
      </c>
      <c r="D4" s="23">
        <f>COUNTIFS(Kickstarter_plays!$D:$D,"&gt;5000",Kickstarter_plays!$D:$D,"&lt;=9999",Kickstarter_plays!$F:$F,"canceled")</f>
        <v>0</v>
      </c>
      <c r="E4" s="23">
        <f>COUNTIFS(Kickstarter_plays!$D:$D,"&gt;5000",Kickstarter_plays!$D:$D,"&lt;=9999")</f>
        <v>85</v>
      </c>
      <c r="F4" s="32">
        <f t="shared" si="1"/>
        <v>0.51800000000000002</v>
      </c>
      <c r="G4" s="32">
        <f t="shared" si="0"/>
        <v>0.48199999999999998</v>
      </c>
      <c r="H4" s="32">
        <f t="shared" si="0"/>
        <v>0</v>
      </c>
    </row>
    <row r="5" spans="1:10">
      <c r="A5" s="23" t="s">
        <v>8401</v>
      </c>
      <c r="B5" s="23">
        <f>COUNTIFS(Kickstarter_plays!$D:$D,"&gt;10000",Kickstarter_plays!$D:$D,"&lt;=19999",Kickstarter_plays!$F:$F,"successful")</f>
        <v>22</v>
      </c>
      <c r="C5" s="23">
        <f>COUNTIFS(Kickstarter_plays!$D:$D,"&gt;10000",Kickstarter_plays!$D:$D,"&lt;=19999",Kickstarter_plays!$F:$F,"failed")</f>
        <v>25</v>
      </c>
      <c r="D5" s="23">
        <f>COUNTIFS(Kickstarter_plays!$D:$D,"&gt;10000",Kickstarter_plays!$D:$D,"&lt;=19999",Kickstarter_plays!$F:$F,"canceled")</f>
        <v>0</v>
      </c>
      <c r="E5" s="23">
        <f>COUNTIFS(Kickstarter_plays!$D:$D,"&gt;10000",Kickstarter_plays!$D:$D,"&lt;=19999")</f>
        <v>48</v>
      </c>
      <c r="F5" s="32">
        <f t="shared" si="1"/>
        <v>0.45800000000000002</v>
      </c>
      <c r="G5" s="32">
        <f t="shared" si="0"/>
        <v>0.52100000000000002</v>
      </c>
      <c r="H5" s="32">
        <f t="shared" si="0"/>
        <v>0</v>
      </c>
    </row>
    <row r="6" spans="1:10">
      <c r="A6" s="23" t="s">
        <v>8402</v>
      </c>
      <c r="B6" s="23">
        <f>COUNTIFS(Kickstarter_plays!$D:$D,"&gt;20000",Kickstarter_plays!$D:$D,"&lt;=24999",Kickstarter_plays!$F:$F,"successful")</f>
        <v>3</v>
      </c>
      <c r="C6" s="23">
        <f>COUNTIFS(Kickstarter_plays!$D:$D,"&gt;20000",Kickstarter_plays!$D:$D,"&lt;=24999",Kickstarter_plays!$F:$F,"failed")</f>
        <v>1</v>
      </c>
      <c r="D6" s="23">
        <f>COUNTIFS(Kickstarter_plays!$D:$D,"&gt;20000",Kickstarter_plays!$D:$D,"&lt;=24999",Kickstarter_plays!$F:$F,"canceled")</f>
        <v>0</v>
      </c>
      <c r="E6" s="23">
        <f>COUNTIFS(Kickstarter_plays!$D:$D,"&gt;20000",Kickstarter_plays!$D:$D,"&lt;=24999")</f>
        <v>4</v>
      </c>
      <c r="F6" s="32">
        <f t="shared" si="1"/>
        <v>0.75</v>
      </c>
      <c r="G6" s="32">
        <f t="shared" si="0"/>
        <v>0.25</v>
      </c>
      <c r="H6" s="32">
        <f t="shared" si="0"/>
        <v>0</v>
      </c>
    </row>
    <row r="7" spans="1:10">
      <c r="A7" s="23" t="s">
        <v>8403</v>
      </c>
      <c r="B7" s="23">
        <f>COUNTIFS(Kickstarter_plays!$D:$D,"&gt;25000",Kickstarter_plays!$D:$D,"&lt;=29999",Kickstarter_plays!$F:$F,"successful")</f>
        <v>0</v>
      </c>
      <c r="C7" s="23">
        <f>COUNTIFS(Kickstarter_plays!$D:$D,"&gt;25000",Kickstarter_plays!$D:$D,"&lt;=29999",Kickstarter_plays!$F:$F,"failed")</f>
        <v>2</v>
      </c>
      <c r="D7" s="23">
        <f>COUNTIFS(Kickstarter_plays!$D:$D,"&gt;25000",Kickstarter_plays!$D:$D,"&lt;=29999",Kickstarter_plays!$F:$F,"canceled")</f>
        <v>0</v>
      </c>
      <c r="E7" s="23">
        <f>COUNTIFS(Kickstarter_plays!$D:$D,"&gt;25000",Kickstarter_plays!$D:$D,"&lt;=29999")</f>
        <v>2</v>
      </c>
      <c r="F7" s="32">
        <f t="shared" si="1"/>
        <v>0</v>
      </c>
      <c r="G7" s="32">
        <f t="shared" si="0"/>
        <v>1</v>
      </c>
      <c r="H7" s="32">
        <f t="shared" si="0"/>
        <v>0</v>
      </c>
    </row>
    <row r="8" spans="1:10">
      <c r="A8" s="23" t="s">
        <v>8404</v>
      </c>
      <c r="B8" s="23">
        <f>COUNTIFS(Kickstarter_plays!$D:$D,"&gt;30000",Kickstarter_plays!$D:$D,"&lt;=34999",Kickstarter_plays!$F:$F,"successful")</f>
        <v>1</v>
      </c>
      <c r="C8" s="23">
        <f>COUNTIFS(Kickstarter_plays!$D:$D,"&gt;30000",Kickstarter_plays!$D:$D,"&lt;=34999",Kickstarter_plays!$F:$F,"failed")</f>
        <v>1</v>
      </c>
      <c r="D8" s="23">
        <f>COUNTIFS(Kickstarter_plays!$D:$D,"&gt;30000",Kickstarter_plays!$D:$D,"&lt;=34999",Kickstarter_plays!$F:$F,"canceled")</f>
        <v>0</v>
      </c>
      <c r="E8" s="23">
        <f>COUNTIFS(Kickstarter_plays!$D:$D,"&gt;30000",Kickstarter_plays!$D:$D,"&lt;=34999")</f>
        <v>2</v>
      </c>
      <c r="F8" s="32">
        <f t="shared" si="1"/>
        <v>0.5</v>
      </c>
      <c r="G8" s="32">
        <f t="shared" si="0"/>
        <v>0.5</v>
      </c>
      <c r="H8" s="32">
        <f t="shared" si="0"/>
        <v>0</v>
      </c>
    </row>
    <row r="9" spans="1:10">
      <c r="A9" s="23" t="s">
        <v>8405</v>
      </c>
      <c r="B9" s="23">
        <f>COUNTIFS(Kickstarter_plays!$D:$D,"&gt;35000",Kickstarter_plays!$D:$D,"&lt;=39999",Kickstarter_plays!$F:$F,"successful")</f>
        <v>0</v>
      </c>
      <c r="C9" s="23">
        <f>COUNTIFS(Kickstarter_plays!$D:$D,"&gt;35000",Kickstarter_plays!$D:$D,"&lt;=39999",Kickstarter_plays!$F:$F,"failed")</f>
        <v>1</v>
      </c>
      <c r="D9" s="23">
        <f>COUNTIFS(Kickstarter_plays!$D:$D,"&gt;35000",Kickstarter_plays!$D:$D,"&lt;=39999",Kickstarter_plays!$F:$F,"canceled")</f>
        <v>0</v>
      </c>
      <c r="E9" s="23">
        <f>COUNTIFS(Kickstarter_plays!$D:$D,"&gt;35000",Kickstarter_plays!$D:$D,"&lt;=39999")</f>
        <v>1</v>
      </c>
      <c r="F9" s="32">
        <f t="shared" si="1"/>
        <v>0</v>
      </c>
      <c r="G9" s="32">
        <f t="shared" si="0"/>
        <v>1</v>
      </c>
      <c r="H9" s="32">
        <f t="shared" si="0"/>
        <v>0</v>
      </c>
    </row>
    <row r="10" spans="1:10">
      <c r="A10" s="23" t="s">
        <v>8406</v>
      </c>
      <c r="B10" s="23">
        <f>COUNTIFS(Kickstarter_plays!$D:$D,"&gt;40000",Kickstarter_plays!$D:$D,"&lt;=44999",Kickstarter_plays!$F:$F,"successful")</f>
        <v>0</v>
      </c>
      <c r="C10" s="23">
        <f>COUNTIFS(Kickstarter_plays!$D:$D,"&gt;40000",Kickstarter_plays!$D:$D,"&lt;=44999",Kickstarter_plays!$F:$F,"failed")</f>
        <v>0</v>
      </c>
      <c r="D10" s="23">
        <f>COUNTIFS(Kickstarter_plays!$D:$D,"&gt;40000",Kickstarter_plays!$D:$D,"&lt;=44999",Kickstarter_plays!$F:$F,"canceled")</f>
        <v>0</v>
      </c>
      <c r="E10" s="23">
        <f>COUNTIFS(Kickstarter_plays!$D:$D,"&gt;40000",Kickstarter_plays!$D:$D,"&lt;=44999")</f>
        <v>0</v>
      </c>
      <c r="F10" s="32">
        <f t="shared" si="1"/>
        <v>0</v>
      </c>
      <c r="G10" s="32">
        <f t="shared" si="0"/>
        <v>0</v>
      </c>
      <c r="H10" s="32">
        <f t="shared" si="0"/>
        <v>0</v>
      </c>
    </row>
    <row r="11" spans="1:10">
      <c r="A11" s="23" t="s">
        <v>8407</v>
      </c>
      <c r="B11" s="23">
        <f>COUNTIFS(Kickstarter_plays!$D:$D,"&gt;45000",Kickstarter_plays!$D:$D,"&lt;=49999",Kickstarter_plays!$F:$F,"successful")</f>
        <v>0</v>
      </c>
      <c r="C11" s="23">
        <f>COUNTIFS(Kickstarter_plays!$D:$D,"&gt;45000",Kickstarter_plays!$D:$D,"&lt;=49999",Kickstarter_plays!$F:$F,"failed")</f>
        <v>0</v>
      </c>
      <c r="D11" s="23">
        <f>COUNTIFS(Kickstarter_plays!$D:$D,"&gt;45000",Kickstarter_plays!$D:$D,"&lt;=49999",Kickstarter_plays!$F:$F,"canceled")</f>
        <v>0</v>
      </c>
      <c r="E11" s="23">
        <f>COUNTIFS(Kickstarter_plays!$D:$D,"&gt;45000",Kickstarter_plays!$D:$D,"&lt;=49999")</f>
        <v>0</v>
      </c>
      <c r="F11" s="32">
        <f t="shared" si="1"/>
        <v>0</v>
      </c>
      <c r="G11" s="32">
        <f t="shared" si="0"/>
        <v>0</v>
      </c>
      <c r="H11" s="32">
        <f t="shared" si="0"/>
        <v>0</v>
      </c>
    </row>
    <row r="12" spans="1:10">
      <c r="A12" s="23" t="s">
        <v>8408</v>
      </c>
      <c r="B12" s="23">
        <f>COUNTIFS(Kickstarter_plays!$D:$D,"&gt;50000",Kickstarter_plays!$F:$F,"successful")</f>
        <v>2</v>
      </c>
      <c r="C12" s="23">
        <f>COUNTIFS(Kickstarter_plays!$D:$D,"&gt;50000",Kickstarter_plays!$F:$F,"failed")</f>
        <v>10</v>
      </c>
      <c r="D12" s="23">
        <f>COUNTIFS(Kickstarter_plays!$D:$D,"&gt;50000",Kickstarter_plays!$F:$F,"canceled")</f>
        <v>0</v>
      </c>
      <c r="E12" s="23">
        <f>COUNTIFS(Kickstarter_plays!$D:$D,"&gt;50000")</f>
        <v>12</v>
      </c>
      <c r="F12" s="32">
        <f t="shared" si="1"/>
        <v>0.16700000000000001</v>
      </c>
      <c r="G12" s="32">
        <f t="shared" si="0"/>
        <v>0.83299999999999996</v>
      </c>
      <c r="H12" s="32">
        <f t="shared" si="0"/>
        <v>0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4593-124C-4254-AD9F-01D5D00C7D23}">
  <dimension ref="B1:F17"/>
  <sheetViews>
    <sheetView tabSelected="1" workbookViewId="0">
      <selection activeCell="E9" sqref="E9"/>
    </sheetView>
  </sheetViews>
  <sheetFormatPr defaultRowHeight="15"/>
  <cols>
    <col min="1" max="1" width="9.140625" style="23"/>
    <col min="2" max="2" width="15" style="23" bestFit="1" customWidth="1"/>
    <col min="3" max="3" width="9.7109375" style="23" customWidth="1"/>
    <col min="4" max="4" width="6.140625" style="23" bestFit="1" customWidth="1"/>
    <col min="5" max="5" width="10" style="23" bestFit="1" customWidth="1"/>
    <col min="6" max="7" width="11.28515625" style="23" bestFit="1" customWidth="1"/>
    <col min="8" max="16384" width="9.140625" style="23"/>
  </cols>
  <sheetData>
    <row r="1" spans="2:6">
      <c r="B1" s="23" t="s">
        <v>8358</v>
      </c>
      <c r="C1" s="23" t="s">
        <v>8315</v>
      </c>
    </row>
    <row r="3" spans="2:6">
      <c r="B3" s="23" t="s">
        <v>8409</v>
      </c>
      <c r="C3" s="23" t="s">
        <v>8363</v>
      </c>
    </row>
    <row r="4" spans="2:6">
      <c r="B4" s="23" t="s">
        <v>8360</v>
      </c>
      <c r="C4" s="23" t="s">
        <v>8219</v>
      </c>
      <c r="D4" s="23" t="s">
        <v>8220</v>
      </c>
      <c r="E4" s="23" t="s">
        <v>8218</v>
      </c>
      <c r="F4" s="23" t="s">
        <v>8361</v>
      </c>
    </row>
    <row r="5" spans="2:6">
      <c r="B5" s="33" t="s">
        <v>8410</v>
      </c>
      <c r="C5" s="23">
        <v>7</v>
      </c>
      <c r="D5" s="23">
        <v>33</v>
      </c>
      <c r="E5" s="23">
        <v>56</v>
      </c>
      <c r="F5" s="23">
        <v>96</v>
      </c>
    </row>
    <row r="6" spans="2:6">
      <c r="B6" s="33" t="s">
        <v>8411</v>
      </c>
      <c r="C6" s="23">
        <v>3</v>
      </c>
      <c r="D6" s="23">
        <v>39</v>
      </c>
      <c r="E6" s="23">
        <v>71</v>
      </c>
      <c r="F6" s="23">
        <v>113</v>
      </c>
    </row>
    <row r="7" spans="2:6">
      <c r="B7" s="33" t="s">
        <v>8412</v>
      </c>
      <c r="C7" s="23">
        <v>3</v>
      </c>
      <c r="D7" s="23">
        <v>33</v>
      </c>
      <c r="E7" s="23">
        <v>56</v>
      </c>
      <c r="F7" s="23">
        <v>92</v>
      </c>
    </row>
    <row r="8" spans="2:6">
      <c r="B8" s="33" t="s">
        <v>8413</v>
      </c>
      <c r="C8" s="23">
        <v>2</v>
      </c>
      <c r="D8" s="23">
        <v>40</v>
      </c>
      <c r="E8" s="23">
        <v>71</v>
      </c>
      <c r="F8" s="23">
        <v>113</v>
      </c>
    </row>
    <row r="9" spans="2:6">
      <c r="B9" s="33" t="s">
        <v>8414</v>
      </c>
      <c r="C9" s="23">
        <v>3</v>
      </c>
      <c r="D9" s="23">
        <v>52</v>
      </c>
      <c r="E9" s="23">
        <v>111</v>
      </c>
      <c r="F9" s="23">
        <v>166</v>
      </c>
    </row>
    <row r="10" spans="2:6">
      <c r="B10" s="33" t="s">
        <v>8415</v>
      </c>
      <c r="C10" s="23">
        <v>4</v>
      </c>
      <c r="D10" s="23">
        <v>49</v>
      </c>
      <c r="E10" s="23">
        <v>100</v>
      </c>
      <c r="F10" s="23">
        <v>153</v>
      </c>
    </row>
    <row r="11" spans="2:6">
      <c r="B11" s="33" t="s">
        <v>8416</v>
      </c>
      <c r="C11" s="23">
        <v>1</v>
      </c>
      <c r="D11" s="23">
        <v>50</v>
      </c>
      <c r="E11" s="23">
        <v>87</v>
      </c>
      <c r="F11" s="23">
        <v>138</v>
      </c>
    </row>
    <row r="12" spans="2:6">
      <c r="B12" s="33" t="s">
        <v>8417</v>
      </c>
      <c r="C12" s="23">
        <v>4</v>
      </c>
      <c r="D12" s="23">
        <v>47</v>
      </c>
      <c r="E12" s="23">
        <v>72</v>
      </c>
      <c r="F12" s="23">
        <v>123</v>
      </c>
    </row>
    <row r="13" spans="2:6">
      <c r="B13" s="33" t="s">
        <v>8418</v>
      </c>
      <c r="C13" s="23">
        <v>4</v>
      </c>
      <c r="D13" s="23">
        <v>34</v>
      </c>
      <c r="E13" s="23">
        <v>59</v>
      </c>
      <c r="F13" s="23">
        <v>97</v>
      </c>
    </row>
    <row r="14" spans="2:6">
      <c r="B14" s="33" t="s">
        <v>8419</v>
      </c>
      <c r="D14" s="23">
        <v>50</v>
      </c>
      <c r="E14" s="23">
        <v>65</v>
      </c>
      <c r="F14" s="23">
        <v>115</v>
      </c>
    </row>
    <row r="15" spans="2:6">
      <c r="B15" s="33" t="s">
        <v>8420</v>
      </c>
      <c r="C15" s="23">
        <v>3</v>
      </c>
      <c r="D15" s="23">
        <v>31</v>
      </c>
      <c r="E15" s="23">
        <v>54</v>
      </c>
      <c r="F15" s="23">
        <v>88</v>
      </c>
    </row>
    <row r="16" spans="2:6">
      <c r="B16" s="33" t="s">
        <v>8421</v>
      </c>
      <c r="C16" s="23">
        <v>3</v>
      </c>
      <c r="D16" s="23">
        <v>35</v>
      </c>
      <c r="E16" s="23">
        <v>37</v>
      </c>
      <c r="F16" s="23">
        <v>75</v>
      </c>
    </row>
    <row r="17" spans="2:6">
      <c r="B17" s="33" t="s">
        <v>8361</v>
      </c>
      <c r="C17" s="23">
        <v>37</v>
      </c>
      <c r="D17" s="23">
        <v>493</v>
      </c>
      <c r="E17" s="23">
        <v>839</v>
      </c>
      <c r="F17" s="2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Kickstarter_plays</vt:lpstr>
      <vt:lpstr>Successful U.S. Kickstarters</vt:lpstr>
      <vt:lpstr>Failed U.S. Kickstarters</vt:lpstr>
      <vt:lpstr>Descriptive Statistics Plays</vt:lpstr>
      <vt:lpstr>Successful U.S. Kickstarters 2</vt:lpstr>
      <vt:lpstr>Failed U.S. Kickstarters 2</vt:lpstr>
      <vt:lpstr>Descriptive Statistics Indie Ro</vt:lpstr>
      <vt:lpstr>Category Statistics</vt:lpstr>
      <vt:lpstr>Subcategory Statistics</vt:lpstr>
      <vt:lpstr>Out. based on launch date (old)</vt:lpstr>
      <vt:lpstr>Edinburgh Research</vt:lpstr>
      <vt:lpstr>Outcomes Based on Goals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Vega</cp:lastModifiedBy>
  <dcterms:created xsi:type="dcterms:W3CDTF">2017-04-20T15:17:24Z</dcterms:created>
  <dcterms:modified xsi:type="dcterms:W3CDTF">2020-04-27T03:32:56Z</dcterms:modified>
</cp:coreProperties>
</file>