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8"/>
  <workbookPr defaultThemeVersion="124226"/>
  <xr:revisionPtr revIDLastSave="0" documentId="8_{809250BC-F296-4865-9BC2-8F5B0D6E72C6}" xr6:coauthVersionLast="47" xr6:coauthVersionMax="47" xr10:uidLastSave="{00000000-0000-0000-0000-000000000000}"/>
  <bookViews>
    <workbookView xWindow="240" yWindow="15" windowWidth="16095" windowHeight="9660" activeTab="1" xr2:uid="{00000000-000D-0000-FFFF-FFFF00000000}"/>
  </bookViews>
  <sheets>
    <sheet name="Chamados" sheetId="1" r:id="rId1"/>
    <sheet name="Dashbo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B6" i="2"/>
  <c r="B5" i="2"/>
  <c r="E4" i="2"/>
  <c r="B4" i="2"/>
  <c r="E3" i="2"/>
  <c r="B3" i="2"/>
  <c r="E2" i="2"/>
  <c r="B2" i="2"/>
</calcChain>
</file>

<file path=xl/sharedStrings.xml><?xml version="1.0" encoding="utf-8"?>
<sst xmlns="http://schemas.openxmlformats.org/spreadsheetml/2006/main" count="72" uniqueCount="49">
  <si>
    <t>ID Chamado</t>
  </si>
  <si>
    <t>Data Abertura</t>
  </si>
  <si>
    <t>Hora Abertura</t>
  </si>
  <si>
    <t>Categoria</t>
  </si>
  <si>
    <t>Descrição</t>
  </si>
  <si>
    <t>Responsável</t>
  </si>
  <si>
    <t>Status</t>
  </si>
  <si>
    <t>Data Resolução</t>
  </si>
  <si>
    <t>Tempo Resposta (h)</t>
  </si>
  <si>
    <t>Escalonado?</t>
  </si>
  <si>
    <t>Canal</t>
  </si>
  <si>
    <t>001</t>
  </si>
  <si>
    <t>10/05/2025</t>
  </si>
  <si>
    <t>08:15</t>
  </si>
  <si>
    <t>Software</t>
  </si>
  <si>
    <t>Erro ao abrir o sistema</t>
  </si>
  <si>
    <t>João</t>
  </si>
  <si>
    <t>Resolvido</t>
  </si>
  <si>
    <t>Não</t>
  </si>
  <si>
    <t>E-mail</t>
  </si>
  <si>
    <t>002</t>
  </si>
  <si>
    <t>08:30</t>
  </si>
  <si>
    <t>Hardware</t>
  </si>
  <si>
    <t>Impressora não liga</t>
  </si>
  <si>
    <t>Luiz</t>
  </si>
  <si>
    <t>Pendente</t>
  </si>
  <si>
    <t>Sim</t>
  </si>
  <si>
    <t>Chat</t>
  </si>
  <si>
    <t>003</t>
  </si>
  <si>
    <t>09:00</t>
  </si>
  <si>
    <t>Rede</t>
  </si>
  <si>
    <t>Sem acesso à internet</t>
  </si>
  <si>
    <t>Gustavo</t>
  </si>
  <si>
    <t>Telefone</t>
  </si>
  <si>
    <t>004</t>
  </si>
  <si>
    <t>11/05/2025</t>
  </si>
  <si>
    <t>10:00</t>
  </si>
  <si>
    <t>Atualização falhou</t>
  </si>
  <si>
    <t>005</t>
  </si>
  <si>
    <t>10:30</t>
  </si>
  <si>
    <t>Monitor não liga</t>
  </si>
  <si>
    <t>Indicadores</t>
  </si>
  <si>
    <t>Qtd por Categoria</t>
  </si>
  <si>
    <t>Total de Chamados</t>
  </si>
  <si>
    <t>Chamados Resolvidos</t>
  </si>
  <si>
    <t>Chamados Pendentes</t>
  </si>
  <si>
    <t>Tempo Médio de Resposta</t>
  </si>
  <si>
    <t>Escalonamentos</t>
  </si>
  <si>
    <t>Qtd por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</si>
</sst>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Distribuição por Categoria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Chamados por Categoria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Dashboard!D2:D4</c:f>
              <c:strCache>
                <c:ptCount val="3"/>
                <c:pt idx="0">
                  <c:v>Software</c:v>
                </c:pt>
                <c:pt idx="1">
                  <c:v>Hardware</c:v>
                </c:pt>
                <c:pt idx="2">
                  <c:v>Rede</c:v>
                </c:pt>
              </c:strCache>
            </c:strRef>
          </c:cat>
          <c:val>
            <c:numRef>
              <c:f>Dashboard!E2:E4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9-4083-928A-42D4512DA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Chamados Resolvidos vs Pendentes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Chamados por Status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Dashboard!D7:D8</c:f>
              <c:strCache>
                <c:ptCount val="2"/>
                <c:pt idx="0">
                  <c:v>Resolvido</c:v>
                </c:pt>
                <c:pt idx="1">
                  <c:v>Pendente</c:v>
                </c:pt>
              </c:strCache>
            </c:strRef>
          </c:cat>
          <c:val>
            <c:numRef>
              <c:f>Dashboard!E7:E8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A-4AAE-8C24-DC23E0199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</xdr:rowOff>
    </xdr:from>
    <xdr:to>
      <xdr:col>4</xdr:col>
      <xdr:colOff>161925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10</xdr:row>
      <xdr:rowOff>28575</xdr:rowOff>
    </xdr:from>
    <xdr:to>
      <xdr:col>11</xdr:col>
      <xdr:colOff>95250</xdr:colOff>
      <xdr:row>24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I6" sqref="I6"/>
    </sheetView>
  </sheetViews>
  <sheetFormatPr defaultRowHeight="15"/>
  <cols>
    <col min="1" max="1" width="15.7109375" customWidth="1"/>
    <col min="2" max="2" width="15.42578125" customWidth="1"/>
    <col min="3" max="3" width="16.140625" customWidth="1"/>
    <col min="4" max="4" width="15.7109375" customWidth="1"/>
    <col min="5" max="5" width="30.7109375" customWidth="1"/>
    <col min="6" max="6" width="13.5703125" customWidth="1"/>
    <col min="7" max="7" width="11.42578125" customWidth="1"/>
    <col min="8" max="8" width="14.5703125" customWidth="1"/>
    <col min="9" max="9" width="20.7109375" customWidth="1"/>
    <col min="10" max="10" width="15.42578125" customWidth="1"/>
    <col min="11" max="11" width="14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12</v>
      </c>
      <c r="I2">
        <v>1.5</v>
      </c>
      <c r="J2" t="s">
        <v>18</v>
      </c>
      <c r="K2" t="s">
        <v>19</v>
      </c>
    </row>
    <row r="3" spans="1:11">
      <c r="A3" t="s">
        <v>20</v>
      </c>
      <c r="B3" t="s">
        <v>12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J3" t="s">
        <v>26</v>
      </c>
      <c r="K3" t="s">
        <v>27</v>
      </c>
    </row>
    <row r="4" spans="1:11">
      <c r="A4" t="s">
        <v>28</v>
      </c>
      <c r="B4" t="s">
        <v>12</v>
      </c>
      <c r="C4" t="s">
        <v>29</v>
      </c>
      <c r="D4" t="s">
        <v>30</v>
      </c>
      <c r="E4" t="s">
        <v>31</v>
      </c>
      <c r="F4" t="s">
        <v>32</v>
      </c>
      <c r="G4" t="s">
        <v>17</v>
      </c>
      <c r="H4" t="s">
        <v>12</v>
      </c>
      <c r="I4">
        <v>2</v>
      </c>
      <c r="J4" t="s">
        <v>18</v>
      </c>
      <c r="K4" t="s">
        <v>33</v>
      </c>
    </row>
    <row r="5" spans="1:11">
      <c r="A5" t="s">
        <v>34</v>
      </c>
      <c r="B5" t="s">
        <v>35</v>
      </c>
      <c r="C5" t="s">
        <v>36</v>
      </c>
      <c r="D5" t="s">
        <v>14</v>
      </c>
      <c r="E5" t="s">
        <v>37</v>
      </c>
      <c r="F5" t="s">
        <v>16</v>
      </c>
      <c r="G5" t="s">
        <v>17</v>
      </c>
      <c r="H5" t="s">
        <v>35</v>
      </c>
      <c r="I5">
        <v>1</v>
      </c>
      <c r="J5" t="s">
        <v>18</v>
      </c>
      <c r="K5" t="s">
        <v>19</v>
      </c>
    </row>
    <row r="6" spans="1:11">
      <c r="A6" t="s">
        <v>38</v>
      </c>
      <c r="B6" t="s">
        <v>35</v>
      </c>
      <c r="C6" t="s">
        <v>39</v>
      </c>
      <c r="D6" t="s">
        <v>22</v>
      </c>
      <c r="E6" t="s">
        <v>40</v>
      </c>
      <c r="F6" t="s">
        <v>24</v>
      </c>
      <c r="G6" t="s">
        <v>25</v>
      </c>
      <c r="J6" t="s">
        <v>26</v>
      </c>
      <c r="K6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tabSelected="1" workbookViewId="0">
      <selection activeCell="K40" sqref="K40"/>
    </sheetView>
  </sheetViews>
  <sheetFormatPr defaultRowHeight="15"/>
  <cols>
    <col min="1" max="1" width="26.140625" customWidth="1"/>
    <col min="2" max="2" width="14.42578125" customWidth="1"/>
    <col min="4" max="4" width="21" customWidth="1"/>
    <col min="5" max="5" width="15.140625" customWidth="1"/>
    <col min="6" max="6" width="12.42578125" customWidth="1"/>
  </cols>
  <sheetData>
    <row r="1" spans="1:5">
      <c r="A1" t="s">
        <v>41</v>
      </c>
      <c r="E1" t="s">
        <v>42</v>
      </c>
    </row>
    <row r="2" spans="1:5">
      <c r="A2" t="s">
        <v>43</v>
      </c>
      <c r="B2">
        <f>COUNTA(Chamados!A2:A100)</f>
        <v>5</v>
      </c>
      <c r="D2" t="s">
        <v>14</v>
      </c>
      <c r="E2">
        <f>COUNTIF(Chamados!D2:D100, "Software")</f>
        <v>2</v>
      </c>
    </row>
    <row r="3" spans="1:5">
      <c r="A3" t="s">
        <v>44</v>
      </c>
      <c r="B3">
        <f>COUNTIF(Chamados!G2:G100, "Resolvido")</f>
        <v>3</v>
      </c>
      <c r="D3" t="s">
        <v>22</v>
      </c>
      <c r="E3">
        <f>COUNTIF(Chamados!D2:D100, "Hardware")</f>
        <v>2</v>
      </c>
    </row>
    <row r="4" spans="1:5">
      <c r="A4" t="s">
        <v>45</v>
      </c>
      <c r="B4">
        <f>COUNTIF(Chamados!G2:G100, "Pendente")</f>
        <v>2</v>
      </c>
      <c r="D4" t="s">
        <v>30</v>
      </c>
      <c r="E4">
        <f>COUNTIF(Chamados!D2:D100, "Rede")</f>
        <v>1</v>
      </c>
    </row>
    <row r="5" spans="1:5">
      <c r="A5" t="s">
        <v>46</v>
      </c>
      <c r="B5">
        <f>AVERAGE(Chamados!I2:I100)</f>
        <v>1.5</v>
      </c>
    </row>
    <row r="6" spans="1:5">
      <c r="A6" t="s">
        <v>47</v>
      </c>
      <c r="B6">
        <f>COUNTIF(Chamados!J2:J100, "Sim")</f>
        <v>2</v>
      </c>
      <c r="E6" t="s">
        <v>48</v>
      </c>
    </row>
    <row r="7" spans="1:5">
      <c r="D7" t="s">
        <v>17</v>
      </c>
      <c r="E7">
        <f>COUNTIF(Chamados!G2:G100, "Resolvido")</f>
        <v>3</v>
      </c>
    </row>
    <row r="8" spans="1:5">
      <c r="D8" t="s">
        <v>25</v>
      </c>
      <c r="E8">
        <f>COUNTIF(Chamados!G2:G100, "Pendente")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2025-05-10T11:11:06Z</dcterms:created>
  <dcterms:modified xsi:type="dcterms:W3CDTF">2025-05-12T02:58:01Z</dcterms:modified>
  <cp:category/>
  <cp:contentStatus/>
</cp:coreProperties>
</file>