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.salles\Desktop\"/>
    </mc:Choice>
  </mc:AlternateContent>
  <xr:revisionPtr revIDLastSave="0" documentId="13_ncr:1_{89D176EE-5DCD-4178-ADCF-F55CFAA4DBB3}" xr6:coauthVersionLast="47" xr6:coauthVersionMax="47" xr10:uidLastSave="{00000000-0000-0000-0000-000000000000}"/>
  <workbookProtection workbookAlgorithmName="SHA-512" workbookHashValue="UTPkCrK66XJVWd5ShwvVZt+8BorNXAFG9wwfE9WRzFsUe+tjosXi6T+D7aMUy/9ssVZy6XY/gGOvOouaZ80COQ==" workbookSaltValue="C1yIrLAVkgOAVxuAbXf7Zg==" workbookSpinCount="100000" lockStructure="1"/>
  <bookViews>
    <workbookView xWindow="-20610" yWindow="-120" windowWidth="20730" windowHeight="1116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1" l="1"/>
  <c r="G129" i="1" s="1"/>
  <c r="G12" i="1"/>
  <c r="F12" i="1"/>
  <c r="E12" i="1"/>
  <c r="F99" i="1"/>
  <c r="E99" i="1"/>
  <c r="D12" i="1"/>
  <c r="J113" i="1"/>
  <c r="G113" i="1" l="1"/>
  <c r="G127" i="1" l="1"/>
  <c r="G114" i="1"/>
  <c r="G128" i="1"/>
  <c r="F113" i="1"/>
  <c r="F129" i="1" s="1"/>
  <c r="H113" i="1"/>
  <c r="I113" i="1"/>
  <c r="K113" i="1"/>
  <c r="L113" i="1"/>
  <c r="M113" i="1"/>
  <c r="N113" i="1"/>
  <c r="O113" i="1"/>
  <c r="E113" i="1"/>
  <c r="E129" i="1" s="1"/>
  <c r="D99" i="1"/>
  <c r="D113" i="1"/>
  <c r="D129" i="1" l="1"/>
  <c r="F128" i="1"/>
  <c r="D100" i="1"/>
  <c r="D128" i="1"/>
  <c r="L128" i="1"/>
  <c r="J128" i="1"/>
  <c r="H128" i="1"/>
  <c r="E128" i="1"/>
  <c r="D127" i="1" l="1"/>
  <c r="H114" i="1"/>
  <c r="N128" i="1"/>
  <c r="I128" i="1"/>
  <c r="M128" i="1"/>
  <c r="H129" i="1"/>
  <c r="H127" i="1" s="1"/>
  <c r="J114" i="1"/>
  <c r="L129" i="1"/>
  <c r="L127" i="1" s="1"/>
  <c r="K129" i="1"/>
  <c r="K127" i="1" s="1"/>
  <c r="O129" i="1"/>
  <c r="O127" i="1" s="1"/>
  <c r="I114" i="1"/>
  <c r="M129" i="1"/>
  <c r="M127" i="1" s="1"/>
  <c r="J129" i="1"/>
  <c r="J127" i="1" s="1"/>
  <c r="L114" i="1"/>
  <c r="D114" i="1"/>
  <c r="E127" i="1"/>
  <c r="N114" i="1"/>
  <c r="N129" i="1"/>
  <c r="N127" i="1" s="1"/>
  <c r="E114" i="1"/>
  <c r="I129" i="1"/>
  <c r="I127" i="1" s="1"/>
  <c r="O114" i="1"/>
  <c r="O128" i="1"/>
  <c r="M114" i="1"/>
  <c r="K114" i="1"/>
  <c r="K128" i="1"/>
</calcChain>
</file>

<file path=xl/sharedStrings.xml><?xml version="1.0" encoding="utf-8"?>
<sst xmlns="http://schemas.openxmlformats.org/spreadsheetml/2006/main" count="130" uniqueCount="128">
  <si>
    <t>Receita (R)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</si>
  <si>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</si>
  <si>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</si>
  <si>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</si>
  <si>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</si>
  <si>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</si>
  <si>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</si>
  <si>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</si>
  <si>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</si>
  <si>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</si>
  <si>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</si>
  <si>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</si>
  <si>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</si>
  <si>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</si>
  <si>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Salário Cônjuge</t>
  </si>
  <si>
    <t>Transferências (aplic., resg., TED..)</t>
  </si>
  <si>
    <t>Outros (Aluguéis; Pensão)</t>
  </si>
  <si>
    <t>Receita Total</t>
  </si>
  <si>
    <t>Despesas Essenciais (D1)</t>
  </si>
  <si>
    <t>Condomínio</t>
  </si>
  <si>
    <t>Aluguel</t>
  </si>
  <si>
    <t>Transporte</t>
  </si>
  <si>
    <t>Alimentação</t>
  </si>
  <si>
    <t>Luz</t>
  </si>
  <si>
    <t>Água</t>
  </si>
  <si>
    <t>Internet</t>
  </si>
  <si>
    <t>Vila Amalfi</t>
  </si>
  <si>
    <t>Cartão de Crédito</t>
  </si>
  <si>
    <t>Diarista</t>
  </si>
  <si>
    <t>Manutenção Apto.</t>
  </si>
  <si>
    <t>Emprestimo</t>
  </si>
  <si>
    <t>Saques</t>
  </si>
  <si>
    <t>Outros</t>
  </si>
  <si>
    <t>Despesas Essenciais</t>
  </si>
  <si>
    <t>Despesas Essenciais/Receita</t>
  </si>
  <si>
    <t>Despesas Não Essenciais (D2)</t>
  </si>
  <si>
    <t>Academia</t>
  </si>
  <si>
    <t>Estudos</t>
  </si>
  <si>
    <t>Alimentação (Gastos extras)</t>
  </si>
  <si>
    <t>Celular (Mensalidade)</t>
  </si>
  <si>
    <t>Assinaturas Mensais</t>
  </si>
  <si>
    <t>Entretenimento Mensal</t>
  </si>
  <si>
    <t>Dentista</t>
  </si>
  <si>
    <t>Mãe</t>
  </si>
  <si>
    <t>Outros.</t>
  </si>
  <si>
    <t>Despesas Não Essenciais</t>
  </si>
  <si>
    <t>Despesas Não Essenciais/Receita</t>
  </si>
  <si>
    <t>Programa de Fidelidade</t>
  </si>
  <si>
    <t>Pontos Recebidos no mês</t>
  </si>
  <si>
    <t>Saldo Atual</t>
  </si>
  <si>
    <t>Próximo Vencimento</t>
  </si>
  <si>
    <t>Reservas Mensais</t>
  </si>
  <si>
    <t>Montante Investido no mês</t>
  </si>
  <si>
    <t>Total de Investimentos em Médio e Longo P.</t>
  </si>
  <si>
    <t>Total de Investimentos em Curto Prazo</t>
  </si>
  <si>
    <t>% de Sobra</t>
  </si>
  <si>
    <t>Quanto Falta para o Fundo de Emergência?</t>
  </si>
  <si>
    <t>Sobra Mensal (R-D1-D2)</t>
  </si>
  <si>
    <t>Cartão de Crédito Santander</t>
  </si>
  <si>
    <t xml:space="preserve">   Empréstimo Fiés</t>
  </si>
  <si>
    <t>Emprestimo Fiés</t>
  </si>
  <si>
    <t>Plano Celular</t>
  </si>
  <si>
    <t xml:space="preserve">Mercado </t>
  </si>
  <si>
    <t>Quitanda</t>
  </si>
  <si>
    <t>Aluguel Mesa</t>
  </si>
  <si>
    <t xml:space="preserve">Carne Churrasco </t>
  </si>
  <si>
    <t>Padaria e açougue</t>
  </si>
  <si>
    <t>Tinta para pintar telhado no valor 217,00  2/2</t>
  </si>
  <si>
    <t>Box 36 alinhamento e balanceamento carro</t>
  </si>
  <si>
    <t>Lanches (FASTFOOD)</t>
  </si>
  <si>
    <t>Conta Materiais Elétrico</t>
  </si>
  <si>
    <t>Materiais para construção</t>
  </si>
  <si>
    <t>Jardinagem (garden brasil)</t>
  </si>
  <si>
    <t>Jabu Engenharia</t>
  </si>
  <si>
    <t>Savegnago Supermercados</t>
  </si>
  <si>
    <t>Lustre para quarto  1/10</t>
  </si>
  <si>
    <t>Cartório matricula(imóvel)</t>
  </si>
  <si>
    <t>Combustível</t>
  </si>
  <si>
    <t>Joelheira ortopédica</t>
  </si>
  <si>
    <t>Coleta lombar</t>
  </si>
  <si>
    <t>Coplacana</t>
  </si>
  <si>
    <t>Tinta para pintar telhado no valor 195,00  2/2</t>
  </si>
  <si>
    <t>Contatos Materiais elétricos</t>
  </si>
  <si>
    <t>RS Tintas Resina 1/2</t>
  </si>
  <si>
    <t>Bella Casa Pisos</t>
  </si>
  <si>
    <t>Distribuidora Refrigerante Coca-cola</t>
  </si>
  <si>
    <t>Teras King</t>
  </si>
  <si>
    <t>Gás de cozinha</t>
  </si>
  <si>
    <t>Araquimica Produtos de Limpeza 1/2</t>
  </si>
  <si>
    <t>Ubber</t>
  </si>
  <si>
    <t>Pneus</t>
  </si>
  <si>
    <t>Manutenção celular</t>
  </si>
  <si>
    <t>Rolo de Pintar</t>
  </si>
  <si>
    <t>Casa de Vedação</t>
  </si>
  <si>
    <t xml:space="preserve">Pizza </t>
  </si>
  <si>
    <t>hd Externo e mesa ergonomica</t>
  </si>
  <si>
    <t>Ração Leno 1/2</t>
  </si>
  <si>
    <t>Aluguel Pai</t>
  </si>
  <si>
    <t>Mercado Livre</t>
  </si>
  <si>
    <t>Uva</t>
  </si>
  <si>
    <t>Pedras Castellato  1/3</t>
  </si>
  <si>
    <t>Corte de cabelo</t>
  </si>
  <si>
    <t>Cheque Consulta no valor de 300,00 para o dia 30</t>
  </si>
  <si>
    <t>Exame de sangue 1/2 no valor de 90,00 cada</t>
  </si>
  <si>
    <t>Exame de Ultrasson 1/2 no valor de 488,00 cada</t>
  </si>
  <si>
    <t>Exame de Ressonância 1/3 no valor de 680,00 cada</t>
  </si>
  <si>
    <t>Cadeira Gamer</t>
  </si>
  <si>
    <t>Oléo de Carro</t>
  </si>
  <si>
    <t>Emmy Perfumaria</t>
  </si>
  <si>
    <t>Luva para manusear PU</t>
  </si>
  <si>
    <t>Reparo de torneira</t>
  </si>
  <si>
    <t>Materiais para Pintura MC</t>
  </si>
  <si>
    <t>Mão de Obra Pintura (Wallace) falta 600 de 800</t>
  </si>
  <si>
    <t>Multa de Transito</t>
  </si>
  <si>
    <t>IPTU</t>
  </si>
  <si>
    <t>Depilação Torax e Peito   1/12</t>
  </si>
  <si>
    <t xml:space="preserve">Depilação Nariz      1/4 </t>
  </si>
  <si>
    <t xml:space="preserve">Mão de obra Muro Divisa </t>
  </si>
  <si>
    <t>Freio de Disco Carro 1/3</t>
  </si>
  <si>
    <t>Tinta parede Divisa 1/3</t>
  </si>
  <si>
    <t>Bateria celular</t>
  </si>
  <si>
    <t xml:space="preserve">Borracharia </t>
  </si>
  <si>
    <t>Troca de óleo carro  1/3</t>
  </si>
  <si>
    <t xml:space="preserve">Cimento </t>
  </si>
  <si>
    <t>Laser Fast</t>
  </si>
  <si>
    <t>Desempenhadeira e Arame</t>
  </si>
  <si>
    <t>Crédito Santander Último Lan.(27/03/2022)</t>
  </si>
  <si>
    <t>Crédito Itáu.(25/03/2022)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</si>
</sst>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thin">
        <color theme="0" tint="-0.34998626667073579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44" fontId="3" fillId="0" borderId="1" xfId="1" applyFont="1" applyBorder="1"/>
    <xf numFmtId="0" fontId="3" fillId="0" borderId="2" xfId="0" applyFont="1" applyBorder="1"/>
    <xf numFmtId="44" fontId="3" fillId="0" borderId="2" xfId="1" applyFont="1" applyBorder="1"/>
    <xf numFmtId="0" fontId="3" fillId="0" borderId="0" xfId="0" applyFont="1"/>
    <xf numFmtId="44" fontId="3" fillId="0" borderId="0" xfId="1" applyFont="1"/>
    <xf numFmtId="44" fontId="3" fillId="0" borderId="0" xfId="1" applyFont="1" applyBorder="1"/>
    <xf numFmtId="0" fontId="4" fillId="0" borderId="0" xfId="0" applyFont="1" applyBorder="1"/>
    <xf numFmtId="9" fontId="3" fillId="0" borderId="0" xfId="2" applyFont="1" applyBorder="1"/>
    <xf numFmtId="0" fontId="2" fillId="0" borderId="0" xfId="0" applyFont="1" applyAlignment="1">
      <alignment horizontal="left" vertical="center"/>
    </xf>
    <xf numFmtId="0" fontId="3" fillId="0" borderId="3" xfId="0" applyFont="1" applyBorder="1"/>
    <xf numFmtId="44" fontId="3" fillId="0" borderId="3" xfId="1" applyFont="1" applyBorder="1"/>
    <xf numFmtId="0" fontId="3" fillId="0" borderId="4" xfId="0" applyFont="1" applyBorder="1"/>
    <xf numFmtId="10" fontId="3" fillId="0" borderId="4" xfId="2" applyNumberFormat="1" applyFont="1" applyBorder="1"/>
    <xf numFmtId="44" fontId="3" fillId="0" borderId="7" xfId="1" applyFont="1" applyBorder="1"/>
    <xf numFmtId="0" fontId="3" fillId="0" borderId="7" xfId="0" applyFont="1" applyBorder="1"/>
    <xf numFmtId="44" fontId="3" fillId="0" borderId="6" xfId="1" applyFont="1" applyBorder="1"/>
    <xf numFmtId="44" fontId="3" fillId="0" borderId="8" xfId="1" applyFont="1" applyBorder="1"/>
    <xf numFmtId="0" fontId="3" fillId="0" borderId="8" xfId="0" applyFont="1" applyBorder="1"/>
    <xf numFmtId="0" fontId="6" fillId="0" borderId="0" xfId="0" applyFont="1" applyBorder="1"/>
    <xf numFmtId="164" fontId="7" fillId="0" borderId="6" xfId="0" applyNumberFormat="1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2" xfId="0" applyFont="1" applyBorder="1"/>
    <xf numFmtId="0" fontId="8" fillId="0" borderId="2" xfId="0" applyFont="1" applyBorder="1"/>
    <xf numFmtId="0" fontId="6" fillId="0" borderId="8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5" xfId="0" applyFont="1" applyFill="1" applyBorder="1"/>
    <xf numFmtId="0" fontId="7" fillId="0" borderId="2" xfId="0" applyFont="1" applyBorder="1"/>
    <xf numFmtId="44" fontId="7" fillId="0" borderId="2" xfId="1" applyFont="1" applyBorder="1"/>
    <xf numFmtId="0" fontId="7" fillId="0" borderId="0" xfId="0" applyFont="1"/>
    <xf numFmtId="0" fontId="7" fillId="0" borderId="5" xfId="0" applyFont="1" applyBorder="1"/>
    <xf numFmtId="44" fontId="7" fillId="0" borderId="5" xfId="0" applyNumberFormat="1" applyFont="1" applyBorder="1"/>
    <xf numFmtId="0" fontId="9" fillId="0" borderId="0" xfId="0" applyFont="1" applyFill="1" applyBorder="1" applyAlignment="1"/>
    <xf numFmtId="0" fontId="0" fillId="2" borderId="0" xfId="0" applyFill="1" applyAlignment="1"/>
    <xf numFmtId="44" fontId="3" fillId="0" borderId="4" xfId="1" applyFont="1" applyBorder="1"/>
    <xf numFmtId="165" fontId="3" fillId="0" borderId="4" xfId="3" applyNumberFormat="1" applyFont="1" applyBorder="1"/>
    <xf numFmtId="0" fontId="6" fillId="0" borderId="4" xfId="4" applyFont="1" applyBorder="1"/>
    <xf numFmtId="0" fontId="6" fillId="0" borderId="0" xfId="0" applyFont="1" applyFill="1" applyBorder="1"/>
    <xf numFmtId="14" fontId="3" fillId="0" borderId="4" xfId="3" applyNumberFormat="1" applyFont="1" applyBorder="1"/>
    <xf numFmtId="0" fontId="6" fillId="0" borderId="0" xfId="4" applyFont="1" applyBorder="1"/>
    <xf numFmtId="165" fontId="3" fillId="0" borderId="0" xfId="3" applyNumberFormat="1" applyFont="1" applyBorder="1"/>
    <xf numFmtId="164" fontId="7" fillId="0" borderId="6" xfId="0" applyNumberFormat="1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0" fontId="3" fillId="0" borderId="9" xfId="0" applyFont="1" applyBorder="1"/>
    <xf numFmtId="0" fontId="9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0" borderId="0" xfId="0" applyFont="1"/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Vírgula" xfId="3" builtinId="3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thiago.nigro/" TargetMode="External"/><Relationship Id="rId7" Type="http://schemas.openxmlformats.org/officeDocument/2006/relationships/hyperlink" Target="https://www.facebook.com/oprimorico/?ref=ts&amp;fref=t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oprimorico.com.br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youtube.com/user/thiga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280955</xdr:colOff>
      <xdr:row>1</xdr:row>
      <xdr:rowOff>29136</xdr:rowOff>
    </xdr:from>
    <xdr:to>
      <xdr:col>8</xdr:col>
      <xdr:colOff>306360</xdr:colOff>
      <xdr:row>4</xdr:row>
      <xdr:rowOff>69141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3096B-B72B-4DBD-87C2-9955AEE1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6626" y="235324"/>
          <a:ext cx="2708092" cy="658570"/>
        </a:xfrm>
        <a:prstGeom prst="rect">
          <a:avLst/>
        </a:prstGeom>
      </xdr:spPr>
    </xdr:pic>
    <xdr:clientData/>
  </xdr:twoCellAnchor>
  <xdr:twoCellAnchor editAs="oneCell">
    <xdr:from>
      <xdr:col>7</xdr:col>
      <xdr:colOff>676838</xdr:colOff>
      <xdr:row>131</xdr:row>
      <xdr:rowOff>111077</xdr:rowOff>
    </xdr:from>
    <xdr:to>
      <xdr:col>7</xdr:col>
      <xdr:colOff>972113</xdr:colOff>
      <xdr:row>132</xdr:row>
      <xdr:rowOff>192389</xdr:rowOff>
    </xdr:to>
    <xdr:pic>
      <xdr:nvPicPr>
        <xdr:cNvPr id="17" name="Imagem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F2BDB4-5AAE-4A1D-BDFF-92D8E8AE8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9138" y="10798127"/>
          <a:ext cx="295275" cy="290863"/>
        </a:xfrm>
        <a:prstGeom prst="rect">
          <a:avLst/>
        </a:prstGeom>
      </xdr:spPr>
    </xdr:pic>
    <xdr:clientData/>
  </xdr:twoCellAnchor>
  <xdr:twoCellAnchor editAs="oneCell">
    <xdr:from>
      <xdr:col>8</xdr:col>
      <xdr:colOff>84583</xdr:colOff>
      <xdr:row>131</xdr:row>
      <xdr:rowOff>114690</xdr:rowOff>
    </xdr:from>
    <xdr:to>
      <xdr:col>8</xdr:col>
      <xdr:colOff>390791</xdr:colOff>
      <xdr:row>132</xdr:row>
      <xdr:rowOff>196002</xdr:rowOff>
    </xdr:to>
    <xdr:pic>
      <xdr:nvPicPr>
        <xdr:cNvPr id="18" name="Imagem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BDF7B1-1CC7-4F7B-98B2-2DD8BCFD3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5583" y="10801740"/>
          <a:ext cx="306208" cy="290863"/>
        </a:xfrm>
        <a:prstGeom prst="rect">
          <a:avLst/>
        </a:prstGeom>
      </xdr:spPr>
    </xdr:pic>
    <xdr:clientData/>
  </xdr:twoCellAnchor>
  <xdr:twoCellAnchor editAs="oneCell">
    <xdr:from>
      <xdr:col>8</xdr:col>
      <xdr:colOff>541028</xdr:colOff>
      <xdr:row>131</xdr:row>
      <xdr:rowOff>108696</xdr:rowOff>
    </xdr:from>
    <xdr:to>
      <xdr:col>8</xdr:col>
      <xdr:colOff>843923</xdr:colOff>
      <xdr:row>132</xdr:row>
      <xdr:rowOff>190008</xdr:rowOff>
    </xdr:to>
    <xdr:pic>
      <xdr:nvPicPr>
        <xdr:cNvPr id="19" name="Imagem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7DA02B-A5B6-4069-98DC-01CC6B99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8" y="10795746"/>
          <a:ext cx="302895" cy="290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7"/>
  <sheetViews>
    <sheetView showGridLines="0" tabSelected="1" topLeftCell="A122" zoomScale="85" zoomScaleNormal="85" workbookViewId="0">
      <selection activeCell="H137" sqref="H137"/>
    </sheetView>
  </sheetViews>
  <sheetFormatPr defaultRowHeight="16.5" customHeight="1" x14ac:dyDescent="0.25"/>
  <cols>
    <col min="1" max="1" width="2" customWidth="1"/>
    <col min="3" max="3" width="39.5703125" customWidth="1"/>
    <col min="4" max="4" width="15.42578125" bestFit="1" customWidth="1"/>
    <col min="5" max="5" width="17.85546875" customWidth="1"/>
    <col min="6" max="6" width="23.85546875" customWidth="1"/>
    <col min="7" max="7" width="17.42578125" customWidth="1"/>
    <col min="8" max="8" width="21.7109375" customWidth="1"/>
    <col min="9" max="9" width="14.85546875" customWidth="1"/>
    <col min="10" max="10" width="19.7109375" customWidth="1"/>
    <col min="11" max="11" width="14.85546875" customWidth="1"/>
    <col min="12" max="12" width="17.140625" customWidth="1"/>
    <col min="13" max="15" width="14.85546875" customWidth="1"/>
  </cols>
  <sheetData>
    <row r="1" spans="2:19" ht="16.5" customHeight="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36"/>
      <c r="Q1" s="36"/>
      <c r="R1" s="36"/>
      <c r="S1" s="36"/>
    </row>
    <row r="2" spans="2:19" ht="16.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6"/>
      <c r="Q2" s="36"/>
      <c r="R2" s="36"/>
      <c r="S2" s="36"/>
    </row>
    <row r="3" spans="2:19" ht="16.5" customHeight="1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36"/>
      <c r="Q3" s="36"/>
      <c r="R3" s="36"/>
      <c r="S3" s="36"/>
    </row>
    <row r="4" spans="2:19" ht="16.5" customHeight="1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36"/>
      <c r="Q4" s="36"/>
      <c r="R4" s="36"/>
      <c r="S4" s="36"/>
    </row>
    <row r="5" spans="2:19" ht="16.5" customHeight="1" x14ac:dyDescent="0.25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36"/>
      <c r="Q5" s="36"/>
      <c r="R5" s="36"/>
      <c r="S5" s="36"/>
    </row>
    <row r="6" spans="2:19" ht="16.5" customHeight="1" x14ac:dyDescent="0.25">
      <c r="B6" s="49" t="s">
        <v>0</v>
      </c>
      <c r="C6" s="49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9" ht="16.5" customHeight="1" x14ac:dyDescent="0.25">
      <c r="B7" s="50"/>
      <c r="C7" s="50"/>
      <c r="D7" s="45" t="s">
        <v>1</v>
      </c>
      <c r="E7" s="45" t="s">
        <v>2</v>
      </c>
      <c r="F7" s="45" t="s">
        <v>3</v>
      </c>
      <c r="G7" s="45" t="s">
        <v>4</v>
      </c>
      <c r="H7" s="45" t="s">
        <v>5</v>
      </c>
      <c r="I7" s="45" t="s">
        <v>6</v>
      </c>
      <c r="J7" s="45" t="s">
        <v>7</v>
      </c>
      <c r="K7" s="45" t="s">
        <v>8</v>
      </c>
      <c r="L7" s="45" t="s">
        <v>9</v>
      </c>
      <c r="M7" s="22" t="s">
        <v>10</v>
      </c>
      <c r="N7" s="22" t="s">
        <v>11</v>
      </c>
      <c r="O7" s="22" t="s">
        <v>12</v>
      </c>
    </row>
    <row r="8" spans="2:19" ht="16.5" customHeight="1" x14ac:dyDescent="0.25">
      <c r="B8" s="23" t="s">
        <v>13</v>
      </c>
      <c r="C8" s="17"/>
      <c r="D8" s="46">
        <v>5200</v>
      </c>
      <c r="E8" s="46">
        <v>6000</v>
      </c>
      <c r="F8" s="46">
        <v>5200</v>
      </c>
      <c r="G8" s="46">
        <v>5200</v>
      </c>
      <c r="H8" s="46"/>
      <c r="I8" s="46"/>
      <c r="J8" s="46"/>
      <c r="K8" s="46"/>
      <c r="L8" s="46"/>
      <c r="M8" s="46"/>
      <c r="N8" s="46"/>
      <c r="O8" s="46"/>
    </row>
    <row r="9" spans="2:19" ht="16.5" customHeight="1" x14ac:dyDescent="0.25">
      <c r="B9" s="24" t="s">
        <v>14</v>
      </c>
      <c r="C9" s="2"/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</row>
    <row r="10" spans="2:19" ht="16.5" customHeight="1" x14ac:dyDescent="0.25">
      <c r="B10" s="25" t="s">
        <v>15</v>
      </c>
      <c r="C10" s="2"/>
      <c r="D10" s="3">
        <v>0</v>
      </c>
      <c r="E10" s="3">
        <v>0</v>
      </c>
      <c r="F10" s="3">
        <v>0</v>
      </c>
      <c r="G10" s="3"/>
      <c r="H10" s="3"/>
      <c r="I10" s="3"/>
      <c r="J10" s="3"/>
      <c r="K10" s="3"/>
      <c r="L10" s="3"/>
      <c r="M10" s="3"/>
      <c r="N10" s="3"/>
      <c r="O10" s="3"/>
    </row>
    <row r="11" spans="2:19" ht="16.5" customHeight="1" x14ac:dyDescent="0.25">
      <c r="B11" s="24" t="s">
        <v>16</v>
      </c>
      <c r="C11" s="2"/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  <c r="O11" s="3"/>
    </row>
    <row r="12" spans="2:19" s="33" customFormat="1" ht="16.5" customHeight="1" x14ac:dyDescent="0.25">
      <c r="B12" s="26" t="s">
        <v>17</v>
      </c>
      <c r="C12" s="31"/>
      <c r="D12" s="32">
        <f>SUM(D8:D11)-D10</f>
        <v>5200</v>
      </c>
      <c r="E12" s="32">
        <f>SUM(E8:E11)-E10</f>
        <v>6000</v>
      </c>
      <c r="F12" s="32">
        <f>SUM(F8:F11)-F10</f>
        <v>5200</v>
      </c>
      <c r="G12" s="32">
        <f>SUM(G8:G11)-G10</f>
        <v>5200</v>
      </c>
      <c r="H12" s="32"/>
      <c r="I12" s="32"/>
      <c r="J12" s="32"/>
      <c r="K12" s="32"/>
      <c r="L12" s="32"/>
      <c r="M12" s="32"/>
      <c r="N12" s="32"/>
      <c r="O12" s="32"/>
    </row>
    <row r="13" spans="2:19" ht="16.5" customHeight="1" x14ac:dyDescent="0.25"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9" ht="16.5" customHeight="1" x14ac:dyDescent="0.25">
      <c r="B14" s="49" t="s">
        <v>18</v>
      </c>
      <c r="C14" s="4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9" ht="16.5" customHeight="1" x14ac:dyDescent="0.25">
      <c r="B15" s="50"/>
      <c r="C15" s="50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9" ht="16.5" customHeight="1" x14ac:dyDescent="0.25">
      <c r="B16" s="23" t="s">
        <v>19</v>
      </c>
      <c r="C16" s="17"/>
      <c r="D16" s="16">
        <v>0</v>
      </c>
      <c r="E16" s="16">
        <v>0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</row>
    <row r="17" spans="2:15" ht="16.5" customHeight="1" x14ac:dyDescent="0.25">
      <c r="B17" s="24" t="s">
        <v>20</v>
      </c>
      <c r="C17" s="2"/>
      <c r="D17" s="16">
        <v>0</v>
      </c>
      <c r="E17" s="16">
        <v>0</v>
      </c>
      <c r="F17" s="16">
        <v>0</v>
      </c>
      <c r="G17" s="16"/>
      <c r="H17" s="16"/>
      <c r="I17" s="16"/>
      <c r="J17" s="16"/>
      <c r="K17" s="16"/>
      <c r="L17" s="16"/>
      <c r="M17" s="16"/>
      <c r="N17" s="16"/>
      <c r="O17" s="16"/>
    </row>
    <row r="18" spans="2:15" ht="16.5" customHeight="1" x14ac:dyDescent="0.25">
      <c r="B18" s="24" t="s">
        <v>21</v>
      </c>
      <c r="C18" s="2"/>
      <c r="D18" s="16">
        <v>0</v>
      </c>
      <c r="E18" s="16">
        <v>0</v>
      </c>
      <c r="F18" s="16">
        <v>0</v>
      </c>
      <c r="G18" s="16"/>
      <c r="H18" s="16"/>
      <c r="I18" s="16"/>
      <c r="J18" s="16"/>
      <c r="K18" s="16"/>
      <c r="L18" s="16"/>
      <c r="M18" s="16"/>
      <c r="N18" s="16"/>
      <c r="O18" s="16"/>
    </row>
    <row r="19" spans="2:15" ht="16.5" customHeight="1" x14ac:dyDescent="0.25">
      <c r="B19" s="24" t="s">
        <v>22</v>
      </c>
      <c r="C19" s="2"/>
      <c r="D19" s="16">
        <v>0</v>
      </c>
      <c r="E19" s="16">
        <v>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</row>
    <row r="20" spans="2:15" ht="16.5" customHeight="1" x14ac:dyDescent="0.25">
      <c r="B20" s="24" t="s">
        <v>23</v>
      </c>
      <c r="C20" s="2"/>
      <c r="D20" s="16">
        <v>136.91</v>
      </c>
      <c r="E20" s="16">
        <v>149.25</v>
      </c>
      <c r="F20" s="16">
        <v>149.25</v>
      </c>
      <c r="G20" s="16">
        <v>149.25</v>
      </c>
      <c r="H20" s="16"/>
      <c r="I20" s="16"/>
      <c r="J20" s="16"/>
      <c r="K20" s="16"/>
      <c r="L20" s="16"/>
      <c r="M20" s="16"/>
      <c r="N20" s="16"/>
      <c r="O20" s="16"/>
    </row>
    <row r="21" spans="2:15" ht="16.5" customHeight="1" x14ac:dyDescent="0.25">
      <c r="B21" s="24" t="s">
        <v>24</v>
      </c>
      <c r="C21" s="2"/>
      <c r="D21" s="16">
        <v>73.37</v>
      </c>
      <c r="E21" s="16">
        <v>80.19</v>
      </c>
      <c r="F21" s="16">
        <v>80.19</v>
      </c>
      <c r="G21" s="16">
        <v>80.19</v>
      </c>
      <c r="H21" s="16"/>
      <c r="I21" s="16"/>
      <c r="J21" s="16"/>
      <c r="K21" s="16"/>
      <c r="L21" s="16"/>
      <c r="M21" s="16"/>
      <c r="N21" s="16"/>
      <c r="O21" s="16"/>
    </row>
    <row r="22" spans="2:15" ht="16.5" customHeight="1" x14ac:dyDescent="0.25">
      <c r="B22" s="24" t="s">
        <v>95</v>
      </c>
      <c r="C22" s="2"/>
      <c r="D22" s="16">
        <v>0</v>
      </c>
      <c r="E22" s="16">
        <v>0</v>
      </c>
      <c r="F22" s="16">
        <v>0</v>
      </c>
      <c r="G22" s="16"/>
      <c r="H22" s="16"/>
      <c r="I22" s="16"/>
      <c r="J22" s="16"/>
      <c r="K22" s="16"/>
      <c r="L22" s="16"/>
      <c r="M22" s="16"/>
      <c r="N22" s="16"/>
      <c r="O22" s="16"/>
    </row>
    <row r="23" spans="2:15" ht="16.5" customHeight="1" x14ac:dyDescent="0.25">
      <c r="B23" s="24" t="s">
        <v>96</v>
      </c>
      <c r="C23" s="2"/>
      <c r="D23" s="16">
        <v>0</v>
      </c>
      <c r="E23" s="16">
        <v>0</v>
      </c>
      <c r="F23" s="16">
        <v>0</v>
      </c>
      <c r="G23" s="16"/>
      <c r="H23" s="16"/>
      <c r="I23" s="16"/>
      <c r="J23" s="16"/>
      <c r="K23" s="16"/>
      <c r="L23" s="16"/>
      <c r="M23" s="16"/>
      <c r="N23" s="16"/>
      <c r="O23" s="16"/>
    </row>
    <row r="24" spans="2:15" ht="16.5" customHeight="1" x14ac:dyDescent="0.25">
      <c r="B24" s="24" t="s">
        <v>91</v>
      </c>
      <c r="C24" s="2"/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</row>
    <row r="25" spans="2:15" ht="16.5" customHeight="1" x14ac:dyDescent="0.25">
      <c r="B25" s="24" t="s">
        <v>25</v>
      </c>
      <c r="C25" s="2"/>
      <c r="D25" s="16">
        <v>110</v>
      </c>
      <c r="E25" s="16">
        <v>110</v>
      </c>
      <c r="F25" s="16">
        <v>110</v>
      </c>
      <c r="G25" s="16">
        <v>110</v>
      </c>
      <c r="H25" s="16"/>
      <c r="I25" s="16"/>
      <c r="J25" s="16"/>
      <c r="K25" s="16"/>
      <c r="L25" s="16"/>
      <c r="M25" s="16"/>
      <c r="N25" s="16"/>
      <c r="O25" s="16"/>
    </row>
    <row r="26" spans="2:15" ht="16.5" customHeight="1" x14ac:dyDescent="0.25">
      <c r="B26" s="25" t="s">
        <v>101</v>
      </c>
      <c r="C26" s="4"/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</row>
    <row r="27" spans="2:15" ht="16.5" customHeight="1" x14ac:dyDescent="0.25">
      <c r="B27" s="25" t="s">
        <v>112</v>
      </c>
      <c r="C27" s="4"/>
      <c r="D27" s="16">
        <v>0</v>
      </c>
      <c r="E27" s="16">
        <v>0</v>
      </c>
      <c r="F27" s="16">
        <v>0</v>
      </c>
      <c r="G27" s="16"/>
      <c r="H27" s="16"/>
      <c r="I27" s="16"/>
      <c r="J27" s="16"/>
      <c r="K27" s="16"/>
      <c r="L27" s="16"/>
      <c r="M27" s="16"/>
      <c r="N27" s="16"/>
      <c r="O27" s="16"/>
    </row>
    <row r="28" spans="2:15" ht="16.5" customHeight="1" x14ac:dyDescent="0.25">
      <c r="B28" s="25" t="s">
        <v>99</v>
      </c>
      <c r="C28" s="4"/>
      <c r="D28" s="16">
        <v>0</v>
      </c>
      <c r="E28" s="16">
        <v>0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</row>
    <row r="29" spans="2:15" ht="16.5" customHeight="1" x14ac:dyDescent="0.25">
      <c r="B29" s="25" t="s">
        <v>86</v>
      </c>
      <c r="C29" s="4"/>
      <c r="D29" s="16">
        <v>0</v>
      </c>
      <c r="E29" s="16">
        <v>0</v>
      </c>
      <c r="F29" s="16">
        <v>0</v>
      </c>
      <c r="G29" s="16"/>
      <c r="H29" s="16"/>
      <c r="I29" s="16"/>
      <c r="J29" s="16"/>
      <c r="K29" s="16"/>
      <c r="L29" s="16"/>
      <c r="M29" s="16"/>
      <c r="N29" s="16"/>
      <c r="O29" s="16"/>
    </row>
    <row r="30" spans="2:15" ht="16.5" customHeight="1" x14ac:dyDescent="0.25">
      <c r="B30" s="25" t="s">
        <v>69</v>
      </c>
      <c r="C30" s="4"/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</row>
    <row r="31" spans="2:15" ht="16.5" customHeight="1" x14ac:dyDescent="0.25">
      <c r="B31" s="25" t="s">
        <v>15</v>
      </c>
      <c r="C31" s="4"/>
      <c r="D31" s="16">
        <v>0</v>
      </c>
      <c r="E31" s="16">
        <v>0</v>
      </c>
      <c r="F31" s="16">
        <v>0</v>
      </c>
      <c r="G31" s="16"/>
      <c r="H31" s="16"/>
      <c r="I31" s="16"/>
      <c r="J31" s="16"/>
      <c r="K31" s="16"/>
      <c r="L31" s="16"/>
      <c r="M31" s="16"/>
      <c r="N31" s="16"/>
      <c r="O31" s="16"/>
    </row>
    <row r="32" spans="2:15" ht="16.5" customHeight="1" x14ac:dyDescent="0.25">
      <c r="B32" s="25" t="s">
        <v>92</v>
      </c>
      <c r="C32" s="4"/>
      <c r="D32" s="16">
        <v>0</v>
      </c>
      <c r="E32" s="16">
        <v>0</v>
      </c>
      <c r="F32" s="16">
        <v>0</v>
      </c>
      <c r="G32" s="16"/>
      <c r="H32" s="16"/>
      <c r="I32" s="16"/>
      <c r="J32" s="16"/>
      <c r="K32" s="16"/>
      <c r="L32" s="16"/>
      <c r="M32" s="16"/>
      <c r="N32" s="16"/>
      <c r="O32" s="16"/>
    </row>
    <row r="33" spans="2:15" ht="16.5" customHeight="1" x14ac:dyDescent="0.25">
      <c r="B33" s="25" t="s">
        <v>97</v>
      </c>
      <c r="C33" s="4"/>
      <c r="D33" s="16">
        <v>0</v>
      </c>
      <c r="E33" s="16">
        <v>0</v>
      </c>
      <c r="F33" s="16">
        <v>0</v>
      </c>
      <c r="G33" s="16"/>
      <c r="H33" s="16"/>
      <c r="I33" s="16"/>
      <c r="J33" s="16"/>
      <c r="K33" s="16"/>
      <c r="L33" s="16"/>
      <c r="M33" s="16"/>
      <c r="N33" s="16"/>
      <c r="O33" s="16"/>
    </row>
    <row r="34" spans="2:15" ht="16.5" customHeight="1" x14ac:dyDescent="0.25">
      <c r="B34" s="25" t="s">
        <v>98</v>
      </c>
      <c r="C34" s="4"/>
      <c r="D34" s="16">
        <v>0</v>
      </c>
      <c r="E34" s="16">
        <v>0</v>
      </c>
      <c r="F34" s="16">
        <v>0</v>
      </c>
      <c r="G34" s="16"/>
      <c r="H34" s="16"/>
      <c r="I34" s="16"/>
      <c r="J34" s="16"/>
      <c r="K34" s="16"/>
      <c r="L34" s="16"/>
      <c r="M34" s="16"/>
      <c r="N34" s="16"/>
      <c r="O34" s="16"/>
    </row>
    <row r="35" spans="2:15" ht="16.5" customHeight="1" x14ac:dyDescent="0.25">
      <c r="B35" s="25" t="s">
        <v>26</v>
      </c>
      <c r="C35" s="4"/>
      <c r="D35" s="16">
        <v>0</v>
      </c>
      <c r="E35" s="16">
        <v>0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16"/>
    </row>
    <row r="36" spans="2:15" ht="16.5" customHeight="1" x14ac:dyDescent="0.25">
      <c r="B36" s="25" t="s">
        <v>94</v>
      </c>
      <c r="C36" s="4"/>
      <c r="D36" s="16">
        <v>0</v>
      </c>
      <c r="E36" s="16">
        <v>0</v>
      </c>
      <c r="F36" s="16">
        <v>0</v>
      </c>
      <c r="G36" s="16"/>
      <c r="H36" s="16"/>
      <c r="I36" s="16"/>
      <c r="J36" s="16"/>
      <c r="K36" s="16"/>
      <c r="L36" s="16"/>
      <c r="M36" s="16"/>
      <c r="N36" s="16"/>
      <c r="O36" s="16"/>
    </row>
    <row r="37" spans="2:15" ht="16.5" customHeight="1" x14ac:dyDescent="0.25">
      <c r="B37" s="25" t="s">
        <v>93</v>
      </c>
      <c r="C37" s="4"/>
      <c r="D37" s="16">
        <v>0</v>
      </c>
      <c r="E37" s="16">
        <v>0</v>
      </c>
      <c r="F37" s="16">
        <v>0</v>
      </c>
      <c r="G37" s="16"/>
      <c r="H37" s="16"/>
      <c r="I37" s="16"/>
      <c r="J37" s="16"/>
      <c r="K37" s="16"/>
      <c r="L37" s="16"/>
      <c r="M37" s="16"/>
      <c r="N37" s="16"/>
      <c r="O37" s="16"/>
    </row>
    <row r="38" spans="2:15" ht="16.5" customHeight="1" x14ac:dyDescent="0.25">
      <c r="B38" s="25" t="s">
        <v>89</v>
      </c>
      <c r="C38" s="4"/>
      <c r="D38" s="16">
        <v>0</v>
      </c>
      <c r="E38" s="16">
        <v>0</v>
      </c>
      <c r="F38" s="16">
        <v>0</v>
      </c>
      <c r="G38" s="16"/>
      <c r="H38" s="16"/>
      <c r="I38" s="16"/>
      <c r="J38" s="16"/>
      <c r="K38" s="16"/>
      <c r="L38" s="16"/>
      <c r="M38" s="16"/>
      <c r="N38" s="16"/>
      <c r="O38" s="16"/>
    </row>
    <row r="39" spans="2:15" ht="16.5" customHeight="1" x14ac:dyDescent="0.25">
      <c r="B39" s="25" t="s">
        <v>90</v>
      </c>
      <c r="C39" s="4"/>
      <c r="D39" s="16">
        <v>0</v>
      </c>
      <c r="E39" s="16">
        <v>0</v>
      </c>
      <c r="F39" s="16">
        <v>0</v>
      </c>
      <c r="G39" s="16"/>
      <c r="H39" s="16"/>
      <c r="I39" s="16"/>
      <c r="J39" s="16"/>
      <c r="K39" s="16"/>
      <c r="L39" s="16"/>
      <c r="M39" s="16"/>
      <c r="N39" s="16"/>
      <c r="O39" s="16"/>
    </row>
    <row r="40" spans="2:15" ht="16.5" customHeight="1" x14ac:dyDescent="0.25">
      <c r="B40" s="25" t="s">
        <v>83</v>
      </c>
      <c r="C40" s="4"/>
      <c r="D40" s="16">
        <v>0</v>
      </c>
      <c r="E40" s="16">
        <v>0</v>
      </c>
      <c r="F40" s="16">
        <v>0</v>
      </c>
      <c r="G40" s="16"/>
      <c r="H40" s="16"/>
      <c r="I40" s="16"/>
      <c r="J40" s="16"/>
      <c r="K40" s="16"/>
      <c r="L40" s="16"/>
      <c r="M40" s="16"/>
      <c r="N40" s="16"/>
      <c r="O40" s="16"/>
    </row>
    <row r="41" spans="2:15" ht="16.5" customHeight="1" x14ac:dyDescent="0.25">
      <c r="B41" s="25" t="s">
        <v>81</v>
      </c>
      <c r="C41" s="4"/>
      <c r="D41" s="16">
        <v>0</v>
      </c>
      <c r="E41" s="16">
        <v>0</v>
      </c>
      <c r="F41" s="16">
        <v>0</v>
      </c>
      <c r="G41" s="16"/>
      <c r="H41" s="16"/>
      <c r="I41" s="16"/>
      <c r="J41" s="16"/>
      <c r="K41" s="16"/>
      <c r="L41" s="16"/>
      <c r="M41" s="16"/>
      <c r="N41" s="16"/>
      <c r="O41" s="16"/>
    </row>
    <row r="42" spans="2:15" ht="16.5" customHeight="1" x14ac:dyDescent="0.25">
      <c r="B42" s="25" t="s">
        <v>88</v>
      </c>
      <c r="C42" s="4"/>
      <c r="D42" s="16">
        <v>0</v>
      </c>
      <c r="E42" s="16">
        <v>0</v>
      </c>
      <c r="F42" s="16">
        <v>76.69</v>
      </c>
      <c r="G42" s="16"/>
      <c r="H42" s="16"/>
      <c r="I42" s="16"/>
      <c r="J42" s="16"/>
      <c r="K42" s="16"/>
      <c r="L42" s="16"/>
      <c r="M42" s="16"/>
      <c r="N42" s="16"/>
      <c r="O42" s="16"/>
    </row>
    <row r="43" spans="2:15" ht="16.5" customHeight="1" x14ac:dyDescent="0.25">
      <c r="B43" s="25" t="s">
        <v>80</v>
      </c>
      <c r="C43" s="4"/>
      <c r="D43" s="16">
        <v>0</v>
      </c>
      <c r="E43" s="16">
        <v>0</v>
      </c>
      <c r="F43" s="16">
        <v>0</v>
      </c>
      <c r="G43" s="16"/>
      <c r="H43" s="16"/>
      <c r="I43" s="16"/>
      <c r="J43" s="16"/>
      <c r="K43" s="16"/>
      <c r="L43" s="16"/>
      <c r="M43" s="16"/>
      <c r="N43" s="16"/>
      <c r="O43" s="16"/>
    </row>
    <row r="44" spans="2:15" ht="16.5" customHeight="1" x14ac:dyDescent="0.25">
      <c r="B44" s="25" t="s">
        <v>79</v>
      </c>
      <c r="C44" s="4"/>
      <c r="D44" s="16">
        <v>0</v>
      </c>
      <c r="E44" s="16">
        <v>0</v>
      </c>
      <c r="F44" s="16">
        <v>0</v>
      </c>
      <c r="G44" s="16"/>
      <c r="H44" s="16"/>
      <c r="I44" s="16"/>
      <c r="J44" s="16"/>
      <c r="K44" s="16"/>
      <c r="L44" s="16"/>
      <c r="M44" s="16"/>
      <c r="N44" s="16"/>
      <c r="O44" s="16"/>
    </row>
    <row r="45" spans="2:15" ht="16.5" customHeight="1" x14ac:dyDescent="0.25">
      <c r="B45" s="25" t="s">
        <v>78</v>
      </c>
      <c r="C45" s="4"/>
      <c r="D45" s="16">
        <v>0</v>
      </c>
      <c r="E45" s="16">
        <v>0</v>
      </c>
      <c r="F45" s="16">
        <v>0</v>
      </c>
      <c r="G45" s="16"/>
      <c r="H45" s="16"/>
      <c r="I45" s="16"/>
      <c r="J45" s="16"/>
      <c r="K45" s="16"/>
      <c r="L45" s="16"/>
      <c r="M45" s="16"/>
      <c r="N45" s="16"/>
      <c r="O45" s="16"/>
    </row>
    <row r="46" spans="2:15" ht="16.5" customHeight="1" x14ac:dyDescent="0.25">
      <c r="B46" s="25" t="s">
        <v>75</v>
      </c>
      <c r="C46" s="4"/>
      <c r="D46" s="16">
        <v>0</v>
      </c>
      <c r="E46" s="16">
        <v>0</v>
      </c>
      <c r="F46" s="16">
        <v>0</v>
      </c>
      <c r="G46" s="16"/>
      <c r="H46" s="16"/>
      <c r="I46" s="16"/>
      <c r="J46" s="16"/>
      <c r="K46" s="16"/>
      <c r="L46" s="16"/>
      <c r="M46" s="16"/>
      <c r="N46" s="16"/>
      <c r="O46" s="16"/>
    </row>
    <row r="47" spans="2:15" ht="16.5" customHeight="1" x14ac:dyDescent="0.25">
      <c r="B47" s="25" t="s">
        <v>111</v>
      </c>
      <c r="C47" s="4"/>
      <c r="D47" s="16">
        <v>0</v>
      </c>
      <c r="E47" s="16">
        <v>0</v>
      </c>
      <c r="F47" s="16">
        <v>0</v>
      </c>
      <c r="G47" s="16"/>
      <c r="H47" s="16"/>
      <c r="I47" s="16"/>
      <c r="J47" s="16"/>
      <c r="K47" s="16"/>
      <c r="L47" s="16"/>
      <c r="M47" s="16"/>
      <c r="N47" s="16"/>
      <c r="O47" s="16"/>
    </row>
    <row r="48" spans="2:15" ht="16.5" customHeight="1" x14ac:dyDescent="0.25">
      <c r="B48" s="25" t="s">
        <v>84</v>
      </c>
      <c r="C48" s="4"/>
      <c r="D48" s="16">
        <v>0</v>
      </c>
      <c r="E48" s="16">
        <v>0</v>
      </c>
      <c r="F48" s="16">
        <v>0</v>
      </c>
      <c r="G48" s="16"/>
      <c r="H48" s="16"/>
      <c r="I48" s="16"/>
      <c r="J48" s="16"/>
      <c r="K48" s="16"/>
      <c r="L48" s="16"/>
      <c r="M48" s="16"/>
      <c r="N48" s="16"/>
      <c r="O48" s="16"/>
    </row>
    <row r="49" spans="2:15" ht="16.5" customHeight="1" x14ac:dyDescent="0.25">
      <c r="B49" s="25" t="s">
        <v>82</v>
      </c>
      <c r="C49" s="4"/>
      <c r="D49" s="16">
        <v>0</v>
      </c>
      <c r="E49" s="16">
        <v>0</v>
      </c>
      <c r="F49" s="16">
        <v>0</v>
      </c>
      <c r="G49" s="16"/>
      <c r="H49" s="16"/>
      <c r="I49" s="16"/>
      <c r="J49" s="16"/>
      <c r="K49" s="16"/>
      <c r="L49" s="16"/>
      <c r="M49" s="16"/>
      <c r="N49" s="16"/>
      <c r="O49" s="16"/>
    </row>
    <row r="50" spans="2:15" ht="16.5" customHeight="1" x14ac:dyDescent="0.25">
      <c r="B50" s="25" t="s">
        <v>77</v>
      </c>
      <c r="C50" s="4"/>
      <c r="D50" s="16">
        <v>0</v>
      </c>
      <c r="E50" s="16">
        <v>0</v>
      </c>
      <c r="F50" s="16">
        <v>0</v>
      </c>
      <c r="G50" s="16"/>
      <c r="H50" s="16"/>
      <c r="I50" s="16"/>
      <c r="J50" s="16"/>
      <c r="K50" s="16"/>
      <c r="L50" s="16"/>
      <c r="M50" s="16"/>
      <c r="N50" s="16"/>
      <c r="O50" s="16"/>
    </row>
    <row r="51" spans="2:15" ht="16.5" customHeight="1" x14ac:dyDescent="0.25">
      <c r="B51" s="25" t="s">
        <v>87</v>
      </c>
      <c r="C51" s="4"/>
      <c r="D51" s="16">
        <v>0</v>
      </c>
      <c r="E51" s="16">
        <v>0</v>
      </c>
      <c r="F51" s="16">
        <v>0</v>
      </c>
      <c r="G51" s="16"/>
      <c r="H51" s="16"/>
      <c r="I51" s="16"/>
      <c r="J51" s="16"/>
      <c r="K51" s="16"/>
      <c r="L51" s="16"/>
      <c r="M51" s="16"/>
      <c r="N51" s="16"/>
      <c r="O51" s="16"/>
    </row>
    <row r="52" spans="2:15" ht="16.5" customHeight="1" x14ac:dyDescent="0.25">
      <c r="B52" s="25" t="s">
        <v>68</v>
      </c>
      <c r="C52" s="4"/>
      <c r="D52" s="16">
        <v>0</v>
      </c>
      <c r="E52" s="16">
        <v>0</v>
      </c>
      <c r="F52" s="16">
        <v>100</v>
      </c>
      <c r="G52" s="16"/>
      <c r="H52" s="16"/>
      <c r="I52" s="16"/>
      <c r="J52" s="16"/>
      <c r="K52" s="16"/>
      <c r="L52" s="16"/>
      <c r="M52" s="16"/>
      <c r="N52" s="16"/>
      <c r="O52" s="16"/>
    </row>
    <row r="53" spans="2:15" ht="16.5" customHeight="1" x14ac:dyDescent="0.25">
      <c r="B53" s="25" t="s">
        <v>74</v>
      </c>
      <c r="C53" s="4"/>
      <c r="D53" s="16">
        <v>0</v>
      </c>
      <c r="E53" s="16">
        <v>0</v>
      </c>
      <c r="F53" s="16">
        <v>0</v>
      </c>
      <c r="G53" s="16"/>
      <c r="H53" s="16"/>
      <c r="I53" s="16"/>
      <c r="J53" s="16"/>
      <c r="K53" s="16"/>
      <c r="L53" s="16"/>
      <c r="M53" s="16"/>
      <c r="N53" s="16"/>
      <c r="O53" s="16"/>
    </row>
    <row r="54" spans="2:15" ht="16.5" customHeight="1" x14ac:dyDescent="0.25">
      <c r="B54" s="25" t="s">
        <v>67</v>
      </c>
      <c r="C54" s="4"/>
      <c r="D54" s="16">
        <v>0</v>
      </c>
      <c r="E54" s="16">
        <v>0</v>
      </c>
      <c r="F54" s="16">
        <v>0</v>
      </c>
      <c r="G54" s="16"/>
      <c r="H54" s="16"/>
      <c r="I54" s="16"/>
      <c r="J54" s="16"/>
      <c r="K54" s="16"/>
      <c r="L54" s="16"/>
      <c r="M54" s="16"/>
      <c r="N54" s="16"/>
      <c r="O54" s="16"/>
    </row>
    <row r="55" spans="2:15" ht="16.5" customHeight="1" x14ac:dyDescent="0.25">
      <c r="B55" s="25" t="s">
        <v>71</v>
      </c>
      <c r="C55" s="4"/>
      <c r="D55" s="16">
        <v>0</v>
      </c>
      <c r="E55" s="16">
        <v>80</v>
      </c>
      <c r="F55" s="16">
        <v>11.9</v>
      </c>
      <c r="G55" s="16"/>
      <c r="H55" s="16"/>
      <c r="I55" s="16"/>
      <c r="J55" s="16"/>
      <c r="K55" s="16"/>
      <c r="L55" s="16"/>
      <c r="M55" s="16"/>
      <c r="N55" s="16"/>
      <c r="O55" s="16"/>
    </row>
    <row r="56" spans="2:15" ht="16.5" customHeight="1" x14ac:dyDescent="0.25">
      <c r="B56" s="25" t="s">
        <v>125</v>
      </c>
      <c r="C56" s="4"/>
      <c r="D56" s="16">
        <v>0</v>
      </c>
      <c r="E56" s="16">
        <v>0</v>
      </c>
      <c r="F56" s="16">
        <v>91</v>
      </c>
      <c r="G56" s="16"/>
      <c r="H56" s="16"/>
      <c r="I56" s="16"/>
      <c r="J56" s="16"/>
      <c r="K56" s="16"/>
      <c r="L56" s="16"/>
      <c r="M56" s="16"/>
      <c r="N56" s="16"/>
      <c r="O56" s="16"/>
    </row>
    <row r="57" spans="2:15" ht="16.5" customHeight="1" x14ac:dyDescent="0.25">
      <c r="B57" s="25" t="s">
        <v>113</v>
      </c>
      <c r="C57" s="4"/>
      <c r="D57" s="16">
        <v>0</v>
      </c>
      <c r="E57" s="16">
        <v>0</v>
      </c>
      <c r="F57" s="16">
        <v>0</v>
      </c>
      <c r="G57" s="16"/>
      <c r="H57" s="16"/>
      <c r="I57" s="16"/>
      <c r="J57" s="16"/>
      <c r="K57" s="16"/>
      <c r="L57" s="16"/>
      <c r="M57" s="16"/>
      <c r="N57" s="16"/>
      <c r="O57" s="16"/>
    </row>
    <row r="58" spans="2:15" ht="16.5" customHeight="1" x14ac:dyDescent="0.25">
      <c r="B58" s="25" t="s">
        <v>73</v>
      </c>
      <c r="C58" s="4"/>
      <c r="D58" s="16">
        <v>0</v>
      </c>
      <c r="E58" s="16">
        <v>0</v>
      </c>
      <c r="F58" s="16">
        <v>0</v>
      </c>
      <c r="G58" s="16"/>
      <c r="H58" s="16"/>
      <c r="I58" s="16"/>
      <c r="J58" s="16"/>
      <c r="K58" s="16"/>
      <c r="L58" s="16"/>
      <c r="M58" s="16"/>
      <c r="N58" s="16"/>
      <c r="O58" s="16"/>
    </row>
    <row r="59" spans="2:15" ht="16.5" customHeight="1" x14ac:dyDescent="0.25">
      <c r="B59" s="25" t="s">
        <v>63</v>
      </c>
      <c r="C59" s="4"/>
      <c r="D59" s="16">
        <v>0</v>
      </c>
      <c r="E59" s="16">
        <v>0</v>
      </c>
      <c r="F59" s="16">
        <v>0</v>
      </c>
      <c r="G59" s="16"/>
      <c r="H59" s="16"/>
      <c r="I59" s="16"/>
      <c r="J59" s="16"/>
      <c r="K59" s="16"/>
      <c r="L59" s="16"/>
      <c r="M59" s="16"/>
      <c r="N59" s="16"/>
      <c r="O59" s="16"/>
    </row>
    <row r="60" spans="2:15" ht="16.5" customHeight="1" x14ac:dyDescent="0.25">
      <c r="B60" s="25" t="s">
        <v>72</v>
      </c>
      <c r="C60" s="4"/>
      <c r="D60" s="16">
        <v>0</v>
      </c>
      <c r="E60" s="16">
        <v>0</v>
      </c>
      <c r="F60" s="16">
        <v>10</v>
      </c>
      <c r="G60" s="16"/>
      <c r="H60" s="16"/>
      <c r="I60" s="16"/>
      <c r="J60" s="16"/>
      <c r="K60" s="16"/>
      <c r="L60" s="16"/>
      <c r="M60" s="16"/>
      <c r="N60" s="16"/>
      <c r="O60" s="16"/>
    </row>
    <row r="61" spans="2:15" ht="16.5" customHeight="1" x14ac:dyDescent="0.25">
      <c r="B61" s="25" t="s">
        <v>100</v>
      </c>
      <c r="C61" s="4"/>
      <c r="D61" s="16">
        <v>0</v>
      </c>
      <c r="E61" s="16">
        <v>0</v>
      </c>
      <c r="F61" s="16">
        <v>0</v>
      </c>
      <c r="G61" s="16"/>
      <c r="H61" s="16"/>
      <c r="I61" s="16"/>
      <c r="J61" s="16"/>
      <c r="K61" s="16"/>
      <c r="L61" s="16"/>
      <c r="M61" s="16"/>
      <c r="N61" s="16"/>
      <c r="O61" s="16"/>
    </row>
    <row r="62" spans="2:15" ht="16.5" customHeight="1" x14ac:dyDescent="0.25">
      <c r="B62" s="25" t="s">
        <v>76</v>
      </c>
      <c r="C62" s="4"/>
      <c r="D62" s="16">
        <v>0</v>
      </c>
      <c r="E62" s="16">
        <v>0</v>
      </c>
      <c r="F62" s="16">
        <v>0</v>
      </c>
      <c r="G62" s="16"/>
      <c r="H62" s="16"/>
      <c r="I62" s="16"/>
      <c r="J62" s="16"/>
      <c r="K62" s="16"/>
      <c r="L62" s="16"/>
      <c r="M62" s="16"/>
      <c r="N62" s="16"/>
      <c r="O62" s="16"/>
    </row>
    <row r="63" spans="2:15" ht="16.5" customHeight="1" x14ac:dyDescent="0.25">
      <c r="B63" s="25" t="s">
        <v>69</v>
      </c>
      <c r="C63" s="4"/>
      <c r="D63" s="16">
        <v>0</v>
      </c>
      <c r="E63" s="16">
        <v>0</v>
      </c>
      <c r="F63" s="16">
        <v>0</v>
      </c>
      <c r="G63" s="16"/>
      <c r="H63" s="16"/>
      <c r="I63" s="16"/>
      <c r="J63" s="16"/>
      <c r="K63" s="16"/>
      <c r="L63" s="16"/>
      <c r="M63" s="16"/>
      <c r="N63" s="16"/>
      <c r="O63" s="16"/>
    </row>
    <row r="64" spans="2:15" ht="16.5" customHeight="1" x14ac:dyDescent="0.25">
      <c r="B64" s="25" t="s">
        <v>70</v>
      </c>
      <c r="C64" s="4"/>
      <c r="D64" s="16">
        <v>0</v>
      </c>
      <c r="E64" s="16">
        <v>0</v>
      </c>
      <c r="F64" s="16">
        <v>0</v>
      </c>
      <c r="G64" s="16"/>
      <c r="H64" s="16"/>
      <c r="I64" s="16"/>
      <c r="J64" s="16"/>
      <c r="K64" s="16"/>
      <c r="L64" s="16"/>
      <c r="M64" s="16"/>
      <c r="N64" s="16"/>
      <c r="O64" s="16"/>
    </row>
    <row r="65" spans="2:15" ht="16.5" customHeight="1" x14ac:dyDescent="0.25">
      <c r="B65" s="25" t="s">
        <v>107</v>
      </c>
      <c r="C65" s="4"/>
      <c r="D65" s="16">
        <v>0</v>
      </c>
      <c r="E65" s="16">
        <v>0</v>
      </c>
      <c r="F65" s="16">
        <v>0</v>
      </c>
      <c r="G65" s="16"/>
      <c r="H65" s="16"/>
      <c r="I65" s="16"/>
      <c r="J65" s="16"/>
      <c r="K65" s="16"/>
      <c r="L65" s="16"/>
      <c r="M65" s="16"/>
      <c r="N65" s="16"/>
      <c r="O65" s="16"/>
    </row>
    <row r="66" spans="2:15" ht="16.5" customHeight="1" x14ac:dyDescent="0.25">
      <c r="B66" s="25" t="s">
        <v>66</v>
      </c>
      <c r="C66" s="4"/>
      <c r="D66" s="16">
        <v>0</v>
      </c>
      <c r="E66" s="16">
        <v>0</v>
      </c>
      <c r="F66" s="16">
        <v>0</v>
      </c>
      <c r="G66" s="16"/>
      <c r="H66" s="16"/>
      <c r="I66" s="16"/>
      <c r="J66" s="16"/>
      <c r="K66" s="16"/>
      <c r="L66" s="16"/>
      <c r="M66" s="16"/>
      <c r="N66" s="16"/>
      <c r="O66" s="16"/>
    </row>
    <row r="67" spans="2:15" ht="16.5" customHeight="1" x14ac:dyDescent="0.25">
      <c r="B67" s="25" t="s">
        <v>109</v>
      </c>
      <c r="C67" s="4"/>
      <c r="D67" s="16">
        <v>0</v>
      </c>
      <c r="E67" s="16">
        <v>0</v>
      </c>
      <c r="F67" s="16">
        <v>0</v>
      </c>
      <c r="G67" s="16"/>
      <c r="H67" s="16"/>
      <c r="I67" s="16"/>
      <c r="J67" s="16"/>
      <c r="K67" s="16"/>
      <c r="L67" s="16"/>
      <c r="M67" s="16"/>
      <c r="N67" s="16"/>
      <c r="O67" s="16"/>
    </row>
    <row r="68" spans="2:15" ht="16.5" customHeight="1" x14ac:dyDescent="0.25">
      <c r="B68" s="25" t="s">
        <v>108</v>
      </c>
      <c r="C68" s="4"/>
      <c r="D68" s="16">
        <v>0</v>
      </c>
      <c r="E68" s="16">
        <v>0</v>
      </c>
      <c r="F68" s="16">
        <v>0</v>
      </c>
      <c r="G68" s="16"/>
      <c r="H68" s="16"/>
      <c r="I68" s="16"/>
      <c r="J68" s="16"/>
      <c r="K68" s="16"/>
      <c r="L68" s="16"/>
      <c r="M68" s="16"/>
      <c r="N68" s="16"/>
      <c r="O68" s="16"/>
    </row>
    <row r="69" spans="2:15" ht="16.5" customHeight="1" x14ac:dyDescent="0.25">
      <c r="B69" s="25" t="s">
        <v>110</v>
      </c>
      <c r="C69" s="4"/>
      <c r="D69" s="16">
        <v>0</v>
      </c>
      <c r="E69" s="16">
        <v>0</v>
      </c>
      <c r="F69" s="16">
        <v>0</v>
      </c>
      <c r="G69" s="16"/>
      <c r="H69" s="16"/>
      <c r="I69" s="16"/>
      <c r="J69" s="16"/>
      <c r="K69" s="16"/>
      <c r="L69" s="16"/>
      <c r="M69" s="16"/>
      <c r="N69" s="16"/>
      <c r="O69" s="16"/>
    </row>
    <row r="70" spans="2:15" ht="16.5" customHeight="1" x14ac:dyDescent="0.25">
      <c r="B70" s="25" t="s">
        <v>62</v>
      </c>
      <c r="C70" s="4"/>
      <c r="D70" s="16">
        <v>0</v>
      </c>
      <c r="E70" s="16">
        <v>0</v>
      </c>
      <c r="F70" s="16">
        <v>0</v>
      </c>
      <c r="G70" s="16"/>
      <c r="H70" s="16"/>
      <c r="I70" s="16"/>
      <c r="J70" s="16"/>
      <c r="K70" s="16"/>
      <c r="L70" s="16"/>
      <c r="M70" s="16"/>
      <c r="N70" s="16"/>
      <c r="O70" s="16"/>
    </row>
    <row r="71" spans="2:15" ht="16.5" customHeight="1" x14ac:dyDescent="0.25">
      <c r="B71" s="25" t="s">
        <v>121</v>
      </c>
      <c r="C71" s="4"/>
      <c r="D71" s="16">
        <v>0</v>
      </c>
      <c r="E71" s="16">
        <v>0</v>
      </c>
      <c r="F71" s="16">
        <v>30</v>
      </c>
      <c r="G71" s="16"/>
      <c r="H71" s="16"/>
      <c r="I71" s="16"/>
      <c r="J71" s="16"/>
      <c r="K71" s="16"/>
      <c r="L71" s="16"/>
      <c r="M71" s="16"/>
      <c r="N71" s="16"/>
      <c r="O71" s="16"/>
    </row>
    <row r="72" spans="2:15" ht="16.5" customHeight="1" x14ac:dyDescent="0.25">
      <c r="B72" s="25" t="s">
        <v>85</v>
      </c>
      <c r="C72" s="4"/>
      <c r="D72" s="16">
        <v>0</v>
      </c>
      <c r="E72" s="16">
        <v>0</v>
      </c>
      <c r="F72" s="16">
        <v>0</v>
      </c>
      <c r="G72" s="16"/>
      <c r="H72" s="16"/>
      <c r="I72" s="16"/>
      <c r="J72" s="16"/>
      <c r="K72" s="16"/>
      <c r="L72" s="16"/>
      <c r="M72" s="16"/>
      <c r="N72" s="16"/>
      <c r="O72" s="16"/>
    </row>
    <row r="73" spans="2:15" ht="16.5" customHeight="1" x14ac:dyDescent="0.25">
      <c r="B73" s="25" t="s">
        <v>122</v>
      </c>
      <c r="C73" s="4"/>
      <c r="D73" s="16">
        <v>0</v>
      </c>
      <c r="E73" s="16">
        <v>0</v>
      </c>
      <c r="F73" s="16">
        <v>40</v>
      </c>
      <c r="G73" s="16"/>
      <c r="H73" s="16"/>
      <c r="I73" s="16"/>
      <c r="J73" s="16"/>
      <c r="K73" s="16"/>
      <c r="L73" s="16"/>
      <c r="M73" s="16"/>
      <c r="N73" s="16"/>
      <c r="O73" s="16"/>
    </row>
    <row r="74" spans="2:15" ht="16.5" customHeight="1" x14ac:dyDescent="0.25">
      <c r="B74" s="25" t="s">
        <v>65</v>
      </c>
      <c r="C74" s="4"/>
      <c r="D74" s="16">
        <v>0</v>
      </c>
      <c r="E74" s="16">
        <v>0</v>
      </c>
      <c r="F74" s="16">
        <v>0</v>
      </c>
      <c r="G74" s="16"/>
      <c r="H74" s="16"/>
      <c r="I74" s="16"/>
      <c r="J74" s="16"/>
      <c r="K74" s="16"/>
      <c r="L74" s="16"/>
      <c r="M74" s="16"/>
      <c r="N74" s="16"/>
      <c r="O74" s="16"/>
    </row>
    <row r="75" spans="2:15" ht="16.5" customHeight="1" x14ac:dyDescent="0.25">
      <c r="B75" s="25" t="s">
        <v>117</v>
      </c>
      <c r="C75" s="4"/>
      <c r="D75" s="16"/>
      <c r="E75" s="16">
        <v>500</v>
      </c>
      <c r="F75" s="16">
        <v>0</v>
      </c>
      <c r="G75" s="16"/>
      <c r="H75" s="16"/>
      <c r="I75" s="16"/>
      <c r="J75" s="16"/>
      <c r="K75" s="16"/>
      <c r="L75" s="16"/>
      <c r="M75" s="16"/>
      <c r="N75" s="16"/>
      <c r="O75" s="16"/>
    </row>
    <row r="76" spans="2:15" ht="16.5" customHeight="1" x14ac:dyDescent="0.25">
      <c r="B76" s="25" t="s">
        <v>64</v>
      </c>
      <c r="C76" s="4"/>
      <c r="D76" s="16">
        <v>0</v>
      </c>
      <c r="E76" s="16">
        <v>0</v>
      </c>
      <c r="F76" s="16">
        <v>0</v>
      </c>
      <c r="G76" s="16"/>
      <c r="H76" s="16"/>
      <c r="I76" s="16"/>
      <c r="J76" s="16"/>
      <c r="K76" s="16"/>
      <c r="L76" s="16"/>
      <c r="M76" s="16"/>
      <c r="N76" s="16"/>
      <c r="O76" s="16"/>
    </row>
    <row r="77" spans="2:15" ht="16.5" customHeight="1" x14ac:dyDescent="0.25">
      <c r="B77" s="25" t="s">
        <v>116</v>
      </c>
      <c r="C77" s="4"/>
      <c r="D77" s="16">
        <v>0</v>
      </c>
      <c r="E77" s="16">
        <v>50</v>
      </c>
      <c r="F77" s="16">
        <v>0</v>
      </c>
      <c r="G77" s="16"/>
      <c r="H77" s="16"/>
      <c r="I77" s="16"/>
      <c r="J77" s="16"/>
      <c r="K77" s="16"/>
      <c r="L77" s="16"/>
      <c r="M77" s="16"/>
      <c r="N77" s="16"/>
      <c r="O77" s="16"/>
    </row>
    <row r="78" spans="2:15" ht="16.5" customHeight="1" x14ac:dyDescent="0.25">
      <c r="B78" s="25" t="s">
        <v>115</v>
      </c>
      <c r="C78" s="4"/>
      <c r="D78" s="16">
        <v>0</v>
      </c>
      <c r="E78" s="16">
        <v>120</v>
      </c>
      <c r="F78" s="16">
        <v>0</v>
      </c>
      <c r="G78" s="16"/>
      <c r="H78" s="16"/>
      <c r="I78" s="16"/>
      <c r="J78" s="16"/>
      <c r="K78" s="16"/>
      <c r="L78" s="16"/>
      <c r="M78" s="16"/>
      <c r="N78" s="16"/>
      <c r="O78" s="16"/>
    </row>
    <row r="79" spans="2:15" ht="16.5" customHeight="1" x14ac:dyDescent="0.25">
      <c r="B79" s="25" t="s">
        <v>106</v>
      </c>
      <c r="C79" s="4"/>
      <c r="D79" s="16">
        <v>0</v>
      </c>
      <c r="E79" s="16">
        <v>0</v>
      </c>
      <c r="F79" s="16">
        <v>0</v>
      </c>
      <c r="G79" s="16"/>
      <c r="H79" s="16"/>
      <c r="I79" s="16"/>
      <c r="J79" s="16"/>
      <c r="K79" s="16"/>
      <c r="L79" s="16"/>
      <c r="M79" s="16"/>
      <c r="N79" s="16"/>
      <c r="O79" s="16"/>
    </row>
    <row r="80" spans="2:15" ht="16.5" customHeight="1" x14ac:dyDescent="0.25">
      <c r="B80" s="25" t="s">
        <v>120</v>
      </c>
      <c r="C80" s="4"/>
      <c r="D80" s="16">
        <v>0</v>
      </c>
      <c r="E80" s="16">
        <v>0</v>
      </c>
      <c r="F80" s="16">
        <v>50</v>
      </c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customHeight="1" x14ac:dyDescent="0.25">
      <c r="B81" s="25" t="s">
        <v>118</v>
      </c>
      <c r="C81" s="4"/>
      <c r="D81" s="16">
        <v>0</v>
      </c>
      <c r="E81" s="16">
        <v>0</v>
      </c>
      <c r="F81" s="16">
        <v>174.68</v>
      </c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customHeight="1" x14ac:dyDescent="0.25">
      <c r="B82" s="25" t="s">
        <v>119</v>
      </c>
      <c r="C82" s="4"/>
      <c r="D82" s="16">
        <v>0</v>
      </c>
      <c r="E82" s="16">
        <v>0</v>
      </c>
      <c r="F82" s="16">
        <v>193</v>
      </c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customHeight="1" x14ac:dyDescent="0.25">
      <c r="B83" s="25" t="s">
        <v>58</v>
      </c>
      <c r="C83" s="4" t="s">
        <v>126</v>
      </c>
      <c r="D83" s="16">
        <v>1239.21</v>
      </c>
      <c r="E83" s="16">
        <v>2184</v>
      </c>
      <c r="F83" s="16">
        <v>1286.1500000000001</v>
      </c>
      <c r="G83" s="16">
        <v>1388</v>
      </c>
      <c r="H83" s="16"/>
      <c r="I83" s="16"/>
      <c r="J83" s="16"/>
      <c r="K83" s="16"/>
      <c r="L83" s="16"/>
      <c r="M83" s="16"/>
      <c r="N83" s="16"/>
      <c r="O83" s="16"/>
    </row>
    <row r="84" spans="1:15" ht="16.5" customHeight="1" x14ac:dyDescent="0.25">
      <c r="B84" s="25" t="s">
        <v>27</v>
      </c>
      <c r="C84" s="4" t="s">
        <v>127</v>
      </c>
      <c r="D84" s="16">
        <v>1146.68</v>
      </c>
      <c r="E84" s="16">
        <v>1443.08</v>
      </c>
      <c r="F84" s="16">
        <v>1261</v>
      </c>
      <c r="G84" s="16">
        <v>948.14</v>
      </c>
      <c r="H84" s="16"/>
      <c r="I84" s="16"/>
      <c r="J84" s="16"/>
      <c r="K84" s="16"/>
      <c r="L84" s="16"/>
      <c r="M84" s="16"/>
      <c r="N84" s="16"/>
      <c r="O84" s="16"/>
    </row>
    <row r="85" spans="1:15" ht="16.5" customHeight="1" x14ac:dyDescent="0.25">
      <c r="B85" s="25" t="s">
        <v>114</v>
      </c>
      <c r="C85" s="4"/>
      <c r="D85" s="16">
        <v>0</v>
      </c>
      <c r="E85" s="16">
        <v>117</v>
      </c>
      <c r="F85" s="16">
        <v>117</v>
      </c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customHeight="1" x14ac:dyDescent="0.25">
      <c r="B86" s="25" t="s">
        <v>124</v>
      </c>
      <c r="C86" s="4"/>
      <c r="D86" s="16">
        <v>0</v>
      </c>
      <c r="E86" s="16">
        <v>0</v>
      </c>
      <c r="F86" s="16">
        <v>119</v>
      </c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customHeight="1" x14ac:dyDescent="0.25">
      <c r="B87" s="25" t="s">
        <v>28</v>
      </c>
      <c r="C87" s="4"/>
      <c r="D87" s="16">
        <v>0</v>
      </c>
      <c r="E87" s="16">
        <v>0</v>
      </c>
      <c r="F87" s="16">
        <v>0</v>
      </c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customHeight="1" x14ac:dyDescent="0.25">
      <c r="B88" s="25" t="s">
        <v>104</v>
      </c>
      <c r="C88" s="4"/>
      <c r="D88" s="16">
        <v>0</v>
      </c>
      <c r="E88" s="16">
        <v>0</v>
      </c>
      <c r="F88" s="16">
        <v>0</v>
      </c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customHeight="1" x14ac:dyDescent="0.25">
      <c r="B89" s="25" t="s">
        <v>105</v>
      </c>
      <c r="C89" s="4"/>
      <c r="D89" s="16">
        <v>0</v>
      </c>
      <c r="E89" s="16">
        <v>0</v>
      </c>
      <c r="F89" s="16">
        <v>0</v>
      </c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6.5" customHeight="1" x14ac:dyDescent="0.25">
      <c r="B90" s="25" t="s">
        <v>102</v>
      </c>
      <c r="C90" s="4"/>
      <c r="D90" s="16">
        <v>0</v>
      </c>
      <c r="E90" s="16">
        <v>0</v>
      </c>
      <c r="F90" s="16">
        <v>0</v>
      </c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6.5" customHeight="1" x14ac:dyDescent="0.25">
      <c r="B91" s="25" t="s">
        <v>123</v>
      </c>
      <c r="C91" s="4"/>
      <c r="D91" s="16">
        <v>0</v>
      </c>
      <c r="E91" s="16">
        <v>0</v>
      </c>
      <c r="F91" s="16">
        <v>33.9</v>
      </c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6.5" customHeight="1" x14ac:dyDescent="0.25">
      <c r="B92" s="25" t="s">
        <v>29</v>
      </c>
      <c r="C92" s="4"/>
      <c r="D92" s="16">
        <v>0</v>
      </c>
      <c r="E92" s="16">
        <v>0</v>
      </c>
      <c r="F92" s="16">
        <v>0</v>
      </c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6.5" customHeight="1" x14ac:dyDescent="0.25">
      <c r="B93" s="25" t="s">
        <v>103</v>
      </c>
      <c r="C93" s="4"/>
      <c r="D93" s="16">
        <v>0</v>
      </c>
      <c r="E93" s="16">
        <v>0</v>
      </c>
      <c r="F93" s="16">
        <v>0</v>
      </c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6.5" customHeight="1" x14ac:dyDescent="0.25">
      <c r="A94" t="s">
        <v>59</v>
      </c>
      <c r="B94" s="25" t="s">
        <v>60</v>
      </c>
      <c r="C94" s="4"/>
      <c r="D94" s="16">
        <v>120</v>
      </c>
      <c r="E94" s="16">
        <v>120</v>
      </c>
      <c r="F94" s="16">
        <v>120</v>
      </c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6.5" customHeight="1" x14ac:dyDescent="0.25">
      <c r="B95" s="25" t="s">
        <v>61</v>
      </c>
      <c r="C95" s="4"/>
      <c r="D95" s="16">
        <v>0</v>
      </c>
      <c r="E95" s="16">
        <v>0</v>
      </c>
      <c r="F95" s="16">
        <v>0</v>
      </c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customHeight="1" x14ac:dyDescent="0.25">
      <c r="B96" s="25" t="s">
        <v>30</v>
      </c>
      <c r="C96" s="4"/>
      <c r="D96" s="16">
        <v>0</v>
      </c>
      <c r="E96" s="16">
        <v>0</v>
      </c>
      <c r="F96" s="16">
        <v>0</v>
      </c>
      <c r="G96" s="16"/>
      <c r="H96" s="16"/>
      <c r="I96" s="16"/>
      <c r="J96" s="16"/>
      <c r="K96" s="16"/>
      <c r="L96" s="16"/>
      <c r="M96" s="16"/>
      <c r="N96" s="16"/>
      <c r="O96" s="16"/>
    </row>
    <row r="97" spans="2:15" ht="16.5" customHeight="1" x14ac:dyDescent="0.25">
      <c r="B97" s="25" t="s">
        <v>31</v>
      </c>
      <c r="C97" s="4"/>
      <c r="D97" s="16">
        <v>0</v>
      </c>
      <c r="E97" s="16">
        <v>0</v>
      </c>
      <c r="F97" s="16">
        <v>0</v>
      </c>
      <c r="G97" s="16"/>
      <c r="H97" s="16"/>
      <c r="I97" s="16"/>
      <c r="J97" s="16"/>
      <c r="K97" s="16"/>
      <c r="L97" s="16"/>
      <c r="M97" s="16"/>
      <c r="N97" s="16"/>
      <c r="O97" s="16"/>
    </row>
    <row r="98" spans="2:15" ht="16.5" customHeight="1" x14ac:dyDescent="0.25">
      <c r="B98" s="25" t="s">
        <v>32</v>
      </c>
      <c r="C98" s="4"/>
      <c r="D98" s="16">
        <v>0</v>
      </c>
      <c r="E98" s="16">
        <v>0</v>
      </c>
      <c r="F98" s="16">
        <v>0</v>
      </c>
      <c r="G98" s="16"/>
      <c r="H98" s="16"/>
      <c r="I98" s="16"/>
      <c r="J98" s="16"/>
      <c r="K98" s="16"/>
      <c r="L98" s="16"/>
      <c r="M98" s="16"/>
      <c r="N98" s="16"/>
      <c r="O98" s="16"/>
    </row>
    <row r="99" spans="2:15" s="33" customFormat="1" ht="16.5" customHeight="1" x14ac:dyDescent="0.25">
      <c r="B99" s="26" t="s">
        <v>33</v>
      </c>
      <c r="C99" s="31"/>
      <c r="D99" s="32">
        <f>SUM(D16:D98)-D31</f>
        <v>2826.17</v>
      </c>
      <c r="E99" s="32">
        <f>SUM(E16:E98)-E31</f>
        <v>4953.5200000000004</v>
      </c>
      <c r="F99" s="32">
        <f>SUM(F16:F98)-F31</f>
        <v>4053.76</v>
      </c>
      <c r="G99" s="32">
        <f>SUM(G16:G98)-G31</f>
        <v>2675.58</v>
      </c>
      <c r="H99" s="32"/>
      <c r="I99" s="32"/>
      <c r="J99" s="32"/>
      <c r="K99" s="32"/>
      <c r="L99" s="32"/>
      <c r="M99" s="32"/>
      <c r="N99" s="32"/>
      <c r="O99" s="32"/>
    </row>
    <row r="100" spans="2:15" ht="16.5" hidden="1" customHeight="1" x14ac:dyDescent="0.25">
      <c r="B100" s="9"/>
      <c r="C100" s="1" t="s">
        <v>34</v>
      </c>
      <c r="D100" s="32">
        <f>SUM(D17:D99)-23</f>
        <v>5629.34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2:15" ht="16.5" customHeight="1" x14ac:dyDescent="0.25">
      <c r="B101" s="6"/>
      <c r="C101" s="1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2:15" ht="16.5" customHeight="1" x14ac:dyDescent="0.25">
      <c r="B102" s="49" t="s">
        <v>35</v>
      </c>
      <c r="C102" s="4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6.5" customHeight="1" x14ac:dyDescent="0.25">
      <c r="B103" s="50"/>
      <c r="C103" s="50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2:15" ht="16.5" customHeight="1" x14ac:dyDescent="0.25">
      <c r="B104" s="23" t="s">
        <v>36</v>
      </c>
      <c r="C104" s="17"/>
      <c r="D104" s="16">
        <v>0</v>
      </c>
      <c r="E104" s="16">
        <v>0</v>
      </c>
      <c r="F104" s="16">
        <v>0</v>
      </c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2:15" ht="16.5" customHeight="1" x14ac:dyDescent="0.25">
      <c r="B105" s="24" t="s">
        <v>37</v>
      </c>
      <c r="C105" s="2"/>
      <c r="D105" s="16">
        <v>20</v>
      </c>
      <c r="E105" s="16">
        <v>20</v>
      </c>
      <c r="F105" s="16">
        <v>20</v>
      </c>
      <c r="G105" s="16">
        <v>20</v>
      </c>
      <c r="H105" s="3"/>
      <c r="I105" s="3"/>
      <c r="J105" s="3"/>
      <c r="K105" s="3"/>
      <c r="L105" s="3"/>
      <c r="M105" s="3"/>
      <c r="N105" s="3"/>
      <c r="O105" s="3"/>
    </row>
    <row r="106" spans="2:15" ht="16.5" customHeight="1" x14ac:dyDescent="0.25">
      <c r="B106" s="24" t="s">
        <v>38</v>
      </c>
      <c r="C106" s="2"/>
      <c r="D106" s="16">
        <v>0</v>
      </c>
      <c r="E106" s="16">
        <v>0</v>
      </c>
      <c r="F106" s="16">
        <v>0</v>
      </c>
      <c r="G106" s="3"/>
      <c r="H106" s="3"/>
      <c r="I106" s="3"/>
      <c r="J106" s="3"/>
      <c r="K106" s="3"/>
      <c r="L106" s="3"/>
      <c r="M106" s="3"/>
      <c r="N106" s="3"/>
      <c r="O106" s="3"/>
    </row>
    <row r="107" spans="2:15" ht="16.5" customHeight="1" x14ac:dyDescent="0.25">
      <c r="B107" s="24" t="s">
        <v>39</v>
      </c>
      <c r="C107" s="2"/>
      <c r="D107" s="16">
        <v>0</v>
      </c>
      <c r="E107" s="16">
        <v>0</v>
      </c>
      <c r="F107" s="16">
        <v>0</v>
      </c>
      <c r="G107" s="3"/>
      <c r="H107" s="3"/>
      <c r="I107" s="3"/>
      <c r="J107" s="3"/>
      <c r="K107" s="3"/>
      <c r="L107" s="3"/>
      <c r="M107" s="3"/>
      <c r="N107" s="3"/>
      <c r="O107" s="3"/>
    </row>
    <row r="108" spans="2:15" ht="16.5" customHeight="1" x14ac:dyDescent="0.25">
      <c r="B108" s="24" t="s">
        <v>40</v>
      </c>
      <c r="C108" s="2"/>
      <c r="D108" s="16">
        <v>45</v>
      </c>
      <c r="E108" s="16">
        <v>50</v>
      </c>
      <c r="F108" s="16">
        <v>50</v>
      </c>
      <c r="G108" s="16">
        <v>50</v>
      </c>
      <c r="H108" s="3"/>
      <c r="I108" s="3"/>
      <c r="J108" s="3"/>
      <c r="K108" s="3"/>
      <c r="L108" s="3"/>
      <c r="M108" s="3"/>
      <c r="N108" s="3"/>
      <c r="O108" s="3"/>
    </row>
    <row r="109" spans="2:15" ht="16.5" customHeight="1" x14ac:dyDescent="0.25">
      <c r="B109" s="24" t="s">
        <v>41</v>
      </c>
      <c r="C109" s="2"/>
      <c r="D109" s="16">
        <v>0</v>
      </c>
      <c r="E109" s="16">
        <v>0</v>
      </c>
      <c r="F109" s="16">
        <v>0</v>
      </c>
      <c r="G109" s="3"/>
      <c r="H109" s="3"/>
      <c r="I109" s="3"/>
      <c r="J109" s="3"/>
      <c r="K109" s="3"/>
      <c r="L109" s="3"/>
      <c r="M109" s="3"/>
      <c r="N109" s="3"/>
      <c r="O109" s="3"/>
    </row>
    <row r="110" spans="2:15" ht="16.5" customHeight="1" x14ac:dyDescent="0.25">
      <c r="B110" s="25" t="s">
        <v>42</v>
      </c>
      <c r="C110" s="4"/>
      <c r="D110" s="16">
        <v>0</v>
      </c>
      <c r="E110" s="16">
        <v>0</v>
      </c>
      <c r="F110" s="16">
        <v>0</v>
      </c>
      <c r="G110" s="5"/>
      <c r="H110" s="5"/>
      <c r="I110" s="5"/>
      <c r="J110" s="5"/>
      <c r="K110" s="3"/>
      <c r="L110" s="3"/>
      <c r="M110" s="3"/>
      <c r="N110" s="3"/>
      <c r="O110" s="5"/>
    </row>
    <row r="111" spans="2:15" ht="16.5" customHeight="1" x14ac:dyDescent="0.25">
      <c r="B111" s="25" t="s">
        <v>43</v>
      </c>
      <c r="C111" s="4"/>
      <c r="D111" s="16">
        <v>0</v>
      </c>
      <c r="E111" s="16">
        <v>0</v>
      </c>
      <c r="F111" s="16">
        <v>0</v>
      </c>
      <c r="G111" s="5"/>
      <c r="H111" s="5"/>
      <c r="I111" s="5"/>
      <c r="J111" s="5"/>
      <c r="K111" s="3"/>
      <c r="L111" s="3"/>
      <c r="M111" s="3"/>
      <c r="N111" s="3"/>
      <c r="O111" s="5"/>
    </row>
    <row r="112" spans="2:15" ht="16.5" customHeight="1" x14ac:dyDescent="0.25">
      <c r="B112" s="25" t="s">
        <v>44</v>
      </c>
      <c r="C112" s="4"/>
      <c r="D112" s="16">
        <v>0</v>
      </c>
      <c r="E112" s="16">
        <v>0</v>
      </c>
      <c r="F112" s="16">
        <v>0</v>
      </c>
      <c r="G112" s="5"/>
      <c r="H112" s="5"/>
      <c r="I112" s="5"/>
      <c r="J112" s="5"/>
      <c r="K112" s="3"/>
      <c r="L112" s="3"/>
      <c r="M112" s="3"/>
      <c r="N112" s="3"/>
      <c r="O112" s="5"/>
    </row>
    <row r="113" spans="2:15" s="33" customFormat="1" ht="16.5" customHeight="1" x14ac:dyDescent="0.25">
      <c r="B113" s="26" t="s">
        <v>45</v>
      </c>
      <c r="C113" s="31"/>
      <c r="D113" s="32">
        <f>SUM(D104:D112)</f>
        <v>65</v>
      </c>
      <c r="E113" s="32">
        <f>IF(SUM(E104:E112)=0,"",SUM(E104:E112))</f>
        <v>70</v>
      </c>
      <c r="F113" s="32">
        <f>IF(SUM(F104:F112)=0,"",SUM(F104:F112))</f>
        <v>70</v>
      </c>
      <c r="G113" s="32">
        <f t="shared" ref="G113:O113" si="0">IF(SUM(G104:G112)=0,"",SUM(G104:G112))</f>
        <v>70</v>
      </c>
      <c r="H113" s="32" t="str">
        <f t="shared" si="0"/>
        <v/>
      </c>
      <c r="I113" s="32" t="str">
        <f t="shared" si="0"/>
        <v/>
      </c>
      <c r="J113" s="32" t="str">
        <f>IF(SUM(J104:J112)=0,"",SUM(J104:J112))</f>
        <v/>
      </c>
      <c r="K113" s="32" t="str">
        <f t="shared" si="0"/>
        <v/>
      </c>
      <c r="L113" s="32" t="str">
        <f t="shared" si="0"/>
        <v/>
      </c>
      <c r="M113" s="32" t="str">
        <f t="shared" si="0"/>
        <v/>
      </c>
      <c r="N113" s="32" t="str">
        <f t="shared" si="0"/>
        <v/>
      </c>
      <c r="O113" s="32" t="str">
        <f t="shared" si="0"/>
        <v/>
      </c>
    </row>
    <row r="114" spans="2:15" ht="16.5" hidden="1" customHeight="1" x14ac:dyDescent="0.25">
      <c r="B114" s="9"/>
      <c r="C114" s="1" t="s">
        <v>46</v>
      </c>
      <c r="D114" s="10">
        <f>D113/D12</f>
        <v>1.2500000000000001E-2</v>
      </c>
      <c r="E114" s="10">
        <f>E113/F12</f>
        <v>1.3461538461538462E-2</v>
      </c>
      <c r="F114" s="10"/>
      <c r="G114" s="10">
        <f t="shared" ref="G114:O114" si="1">G113/G12</f>
        <v>1.3461538461538462E-2</v>
      </c>
      <c r="H114" s="10" t="e">
        <f t="shared" si="1"/>
        <v>#VALUE!</v>
      </c>
      <c r="I114" s="10" t="e">
        <f t="shared" si="1"/>
        <v>#VALUE!</v>
      </c>
      <c r="J114" s="10" t="e">
        <f t="shared" si="1"/>
        <v>#VALUE!</v>
      </c>
      <c r="K114" s="10" t="e">
        <f t="shared" si="1"/>
        <v>#VALUE!</v>
      </c>
      <c r="L114" s="10" t="e">
        <f t="shared" si="1"/>
        <v>#VALUE!</v>
      </c>
      <c r="M114" s="10" t="e">
        <f t="shared" si="1"/>
        <v>#VALUE!</v>
      </c>
      <c r="N114" s="10" t="e">
        <f t="shared" si="1"/>
        <v>#VALUE!</v>
      </c>
      <c r="O114" s="10" t="e">
        <f t="shared" si="1"/>
        <v>#VALUE!</v>
      </c>
    </row>
    <row r="115" spans="2:15" ht="16.5" customHeight="1" x14ac:dyDescent="0.25">
      <c r="B115" s="6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2:15" ht="16.5" customHeight="1" x14ac:dyDescent="0.25">
      <c r="B116" s="49" t="s">
        <v>47</v>
      </c>
      <c r="C116" s="4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2:15" ht="16.5" customHeight="1" thickBot="1" x14ac:dyDescent="0.3">
      <c r="B117" s="50"/>
      <c r="C117" s="50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2:15" ht="16.5" customHeight="1" thickBot="1" x14ac:dyDescent="0.3">
      <c r="B118" s="47" t="s">
        <v>48</v>
      </c>
      <c r="C118" s="14"/>
      <c r="D118" s="39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spans="2:15" ht="16.5" customHeight="1" thickBot="1" x14ac:dyDescent="0.3">
      <c r="B119" s="41" t="s">
        <v>49</v>
      </c>
      <c r="C119" s="14"/>
      <c r="D119" s="39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spans="2:15" ht="16.5" customHeight="1" x14ac:dyDescent="0.25">
      <c r="B120" s="40" t="s">
        <v>50</v>
      </c>
      <c r="C120" s="14"/>
      <c r="D120" s="42">
        <v>43271</v>
      </c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spans="2:15" ht="16.5" customHeight="1" x14ac:dyDescent="0.25">
      <c r="B121" s="43"/>
      <c r="C121" s="1"/>
      <c r="D121" s="44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2:15" ht="16.5" customHeight="1" x14ac:dyDescent="0.25">
      <c r="B122" s="49" t="s">
        <v>51</v>
      </c>
      <c r="C122" s="4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2:15" ht="16.5" customHeight="1" x14ac:dyDescent="0.25">
      <c r="B123" s="50"/>
      <c r="C123" s="50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2:15" ht="16.5" customHeight="1" thickBot="1" x14ac:dyDescent="0.3">
      <c r="B124" s="27" t="s">
        <v>52</v>
      </c>
      <c r="C124" s="20"/>
      <c r="D124" s="19"/>
      <c r="E124" s="19"/>
      <c r="F124" s="19">
        <v>0</v>
      </c>
      <c r="G124" s="19"/>
      <c r="H124" s="19"/>
      <c r="I124" s="19"/>
      <c r="J124" s="19"/>
      <c r="K124" s="19"/>
      <c r="L124" s="19"/>
      <c r="M124" s="19"/>
      <c r="N124" s="19"/>
      <c r="O124" s="19"/>
    </row>
    <row r="125" spans="2:15" ht="16.5" customHeight="1" thickBot="1" x14ac:dyDescent="0.3">
      <c r="B125" s="27" t="s">
        <v>53</v>
      </c>
      <c r="C125" s="20"/>
      <c r="D125" s="19"/>
      <c r="E125" s="19"/>
      <c r="F125" s="19">
        <v>0</v>
      </c>
      <c r="G125" s="19"/>
      <c r="H125" s="19"/>
      <c r="I125" s="19"/>
      <c r="J125" s="19"/>
      <c r="K125" s="19"/>
      <c r="L125" s="19"/>
      <c r="M125" s="19"/>
      <c r="N125" s="19"/>
      <c r="O125" s="19"/>
    </row>
    <row r="126" spans="2:15" ht="16.5" customHeight="1" thickBot="1" x14ac:dyDescent="0.3">
      <c r="B126" s="28" t="s">
        <v>54</v>
      </c>
      <c r="C126" s="12"/>
      <c r="D126" s="13"/>
      <c r="E126" s="13"/>
      <c r="F126" s="19">
        <v>0</v>
      </c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2:15" ht="16.5" customHeight="1" thickBot="1" x14ac:dyDescent="0.3">
      <c r="B127" s="29" t="s">
        <v>55</v>
      </c>
      <c r="C127" s="14"/>
      <c r="D127" s="15">
        <f t="shared" ref="D127:O127" si="2">IFERROR(D129/D12,"")</f>
        <v>0.44400576923076923</v>
      </c>
      <c r="E127" s="15">
        <f>IFERROR(E129/F12,"")</f>
        <v>0.1877846153846153</v>
      </c>
      <c r="F127" s="19">
        <v>0</v>
      </c>
      <c r="G127" s="15">
        <f t="shared" si="2"/>
        <v>0.47200384615384616</v>
      </c>
      <c r="H127" s="15" t="str">
        <f t="shared" si="2"/>
        <v/>
      </c>
      <c r="I127" s="15" t="str">
        <f t="shared" si="2"/>
        <v/>
      </c>
      <c r="J127" s="15" t="str">
        <f t="shared" si="2"/>
        <v/>
      </c>
      <c r="K127" s="15" t="str">
        <f t="shared" si="2"/>
        <v/>
      </c>
      <c r="L127" s="15" t="str">
        <f t="shared" si="2"/>
        <v/>
      </c>
      <c r="M127" s="15" t="str">
        <f t="shared" si="2"/>
        <v/>
      </c>
      <c r="N127" s="15" t="str">
        <f t="shared" si="2"/>
        <v/>
      </c>
      <c r="O127" s="15" t="str">
        <f t="shared" si="2"/>
        <v/>
      </c>
    </row>
    <row r="128" spans="2:15" ht="16.5" customHeight="1" thickBot="1" x14ac:dyDescent="0.3">
      <c r="B128" s="28" t="s">
        <v>56</v>
      </c>
      <c r="C128" s="12"/>
      <c r="D128" s="13">
        <f>IFERROR(((D99+D113)*6)-D126,"")</f>
        <v>17347.02</v>
      </c>
      <c r="E128" s="13">
        <f>IFERROR(((E99+E113)*6)-E126,"")</f>
        <v>30141.120000000003</v>
      </c>
      <c r="F128" s="13">
        <f>IFERROR(((F99+F113)*6)-F126,"")</f>
        <v>24742.560000000001</v>
      </c>
      <c r="G128" s="13">
        <f t="shared" ref="G128:O128" si="3">IFERROR(((G99+G113)*6)-G126,"")</f>
        <v>16473.48</v>
      </c>
      <c r="H128" s="13" t="str">
        <f t="shared" si="3"/>
        <v/>
      </c>
      <c r="I128" s="13" t="str">
        <f t="shared" si="3"/>
        <v/>
      </c>
      <c r="J128" s="13" t="str">
        <f t="shared" si="3"/>
        <v/>
      </c>
      <c r="K128" s="13" t="str">
        <f t="shared" si="3"/>
        <v/>
      </c>
      <c r="L128" s="13" t="str">
        <f t="shared" si="3"/>
        <v/>
      </c>
      <c r="M128" s="13" t="str">
        <f t="shared" si="3"/>
        <v/>
      </c>
      <c r="N128" s="13" t="str">
        <f t="shared" si="3"/>
        <v/>
      </c>
      <c r="O128" s="13" t="str">
        <f t="shared" si="3"/>
        <v/>
      </c>
    </row>
    <row r="129" spans="2:15" s="33" customFormat="1" ht="16.5" customHeight="1" x14ac:dyDescent="0.25">
      <c r="B129" s="30" t="s">
        <v>57</v>
      </c>
      <c r="C129" s="34"/>
      <c r="D129" s="35">
        <f>IFERROR(D12-D99-D113,"")</f>
        <v>2308.83</v>
      </c>
      <c r="E129" s="35">
        <f>IFERROR(E12-E99-E113,"")</f>
        <v>976.47999999999956</v>
      </c>
      <c r="F129" s="35">
        <f>IFERROR(F12-F99-F113,"")</f>
        <v>1076.2399999999998</v>
      </c>
      <c r="G129" s="35">
        <f>IFERROR(G12-G99-G113,"")</f>
        <v>2454.42</v>
      </c>
      <c r="H129" s="35" t="str">
        <f t="shared" ref="G129:O129" si="4">IFERROR(H12-H99-H113,"")</f>
        <v/>
      </c>
      <c r="I129" s="35" t="str">
        <f t="shared" si="4"/>
        <v/>
      </c>
      <c r="J129" s="35" t="str">
        <f t="shared" si="4"/>
        <v/>
      </c>
      <c r="K129" s="35" t="str">
        <f t="shared" si="4"/>
        <v/>
      </c>
      <c r="L129" s="35" t="str">
        <f t="shared" si="4"/>
        <v/>
      </c>
      <c r="M129" s="35" t="str">
        <f t="shared" si="4"/>
        <v/>
      </c>
      <c r="N129" s="35" t="str">
        <f t="shared" si="4"/>
        <v/>
      </c>
      <c r="O129" s="35" t="str">
        <f t="shared" si="4"/>
        <v/>
      </c>
    </row>
    <row r="131" spans="2:15" ht="16.5" customHeight="1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</row>
    <row r="132" spans="2:15" ht="16.5" customHeight="1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</row>
    <row r="133" spans="2:15" ht="16.5" customHeight="1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</row>
    <row r="134" spans="2:15" ht="16.5" customHeight="1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</row>
    <row r="137" spans="2:15" ht="16.5" customHeight="1" x14ac:dyDescent="0.25">
      <c r="H137" s="51"/>
    </row>
  </sheetData>
  <mergeCells count="6">
    <mergeCell ref="B1:O5"/>
    <mergeCell ref="B122:C123"/>
    <mergeCell ref="B116:C117"/>
    <mergeCell ref="B6:C7"/>
    <mergeCell ref="B14:C15"/>
    <mergeCell ref="B102:C103"/>
  </mergeCells>
  <phoneticPr fontId="11" type="noConversion"/>
  <conditionalFormatting sqref="D128:O128">
    <cfRule type="cellIs" dxfId="0" priority="3" operator="lessThan">
      <formula>1</formula>
    </cfRule>
  </conditionalFormatting>
  <conditionalFormatting sqref="D129">
    <cfRule type="iconSet" priority="2">
      <iconSet iconSet="3Symbols">
        <cfvo type="percent" val="0"/>
        <cfvo type="num" val="-1000" gte="0"/>
        <cfvo type="num" val="0"/>
      </iconSet>
    </cfRule>
  </conditionalFormatting>
  <conditionalFormatting sqref="D127">
    <cfRule type="iconSet" priority="1">
      <iconSet iconSet="3Symbols">
        <cfvo type="percent" val="0"/>
        <cfvo type="num" val="0" gte="0"/>
        <cfvo type="num" val="0.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7DFDF1F-A917-48EB-BA49-2235FFA66122}">
            <x14:iconSet iconSet="3Symbols2" custom="1">
              <x14:cfvo type="percent">
                <xm:f>0</xm:f>
              </x14:cfvo>
              <x14:cfvo type="num" gte="0">
                <xm:f>-100000000000</xm:f>
              </x14:cfvo>
              <x14:cfvo type="num" gte="0">
                <xm:f>0</xm:f>
              </x14:cfvo>
              <x14:cfIcon iconSet="3Symbols2" iconId="0"/>
              <x14:cfIcon iconSet="3Symbols" iconId="2"/>
              <x14:cfIcon iconSet="3Symbols" iconId="1"/>
            </x14:iconSet>
          </x14:cfRule>
          <xm:sqref>D128:O128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Meza</dc:creator>
  <cp:keywords/>
  <dc:description/>
  <cp:lastModifiedBy>Luiz Fernando Salles</cp:lastModifiedBy>
  <cp:revision/>
  <dcterms:created xsi:type="dcterms:W3CDTF">2017-01-13T20:41:22Z</dcterms:created>
  <dcterms:modified xsi:type="dcterms:W3CDTF">2022-03-28T12:27:04Z</dcterms:modified>
  <cp:category/>
  <cp:contentStatus/>
</cp:coreProperties>
</file>