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E" sheetId="1" r:id="rId4"/>
    <sheet state="visible" name="Comparação de Potência" sheetId="2" r:id="rId5"/>
    <sheet state="visible" name="Antena com Dipolo" sheetId="3" r:id="rId6"/>
    <sheet state="visible" name="Antena 1 refletor e 1 dipolo" sheetId="4" r:id="rId7"/>
    <sheet state="visible" name="Antena Completa" sheetId="5" r:id="rId8"/>
    <sheet state="visible" name="Antena  1 refletor, 1 dipolo e " sheetId="6" r:id="rId9"/>
    <sheet state="visible" name="VNA" sheetId="7" r:id="rId10"/>
    <sheet state="visible" name="Antena 1 refletor, 1 dipolo e 3" sheetId="8" r:id="rId11"/>
  </sheets>
  <definedNames/>
  <calcPr/>
</workbook>
</file>

<file path=xl/sharedStrings.xml><?xml version="1.0" encoding="utf-8"?>
<sst xmlns="http://schemas.openxmlformats.org/spreadsheetml/2006/main" count="102" uniqueCount="36">
  <si>
    <t>Ângulo (°)</t>
  </si>
  <si>
    <t>Potência (dBm)</t>
  </si>
  <si>
    <t>Potência (nW)</t>
  </si>
  <si>
    <t>Po/Pmax (W)</t>
  </si>
  <si>
    <t>Po/Pmax (dB)</t>
  </si>
  <si>
    <t>0°</t>
  </si>
  <si>
    <t>45°</t>
  </si>
  <si>
    <t>90°</t>
  </si>
  <si>
    <t>135°</t>
  </si>
  <si>
    <t>180°</t>
  </si>
  <si>
    <t>225°</t>
  </si>
  <si>
    <t>270°</t>
  </si>
  <si>
    <t>315°</t>
  </si>
  <si>
    <t>360°</t>
  </si>
  <si>
    <t>Frequência (MHz)</t>
  </si>
  <si>
    <t>Potência (dBm) 2</t>
  </si>
  <si>
    <t>ANTENA COM DIPOLO</t>
  </si>
  <si>
    <t>ANTENA 1 REFLETOR 1 DIPOLO</t>
  </si>
  <si>
    <t>ANTENA COMPLETA</t>
  </si>
  <si>
    <t>ANTENA 1 REFLETOR, 1 DIPOLO E 1 DIRETOR</t>
  </si>
  <si>
    <t>ANTENA 1 REFLETOR, 1 DIPOLO E 3 DIRETORES</t>
  </si>
  <si>
    <t>Potência (dBm) 1</t>
  </si>
  <si>
    <t>Antena com 1 refletor e 1 dipolo</t>
  </si>
  <si>
    <t xml:space="preserve"> </t>
  </si>
  <si>
    <t>Tipo de Antena</t>
  </si>
  <si>
    <t>SWR (1GHz)</t>
  </si>
  <si>
    <t>SWR - Fi</t>
  </si>
  <si>
    <t>Fi</t>
  </si>
  <si>
    <t>SWR - Fs</t>
  </si>
  <si>
    <t>Fs</t>
  </si>
  <si>
    <t>BW (MHz)</t>
  </si>
  <si>
    <t>Dipolo</t>
  </si>
  <si>
    <t>Dipolo + Refletor</t>
  </si>
  <si>
    <t>Dipolo + Refletor + 1 Diretor</t>
  </si>
  <si>
    <t>Dipolo + Refletor + 3 Diretores</t>
  </si>
  <si>
    <t>Dipolo + Refletor + 4 Diretores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</si>
</sst>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2" xfId="0" applyFont="1" applyNumberFormat="1"/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2" fillId="2" fontId="4" numFmtId="0" xfId="0" applyAlignment="1" applyBorder="1" applyFill="1" applyFont="1">
      <alignment shrinkToFit="0" wrapText="0"/>
    </xf>
    <xf borderId="3" fillId="2" fontId="4" numFmtId="164" xfId="0" applyAlignment="1" applyBorder="1" applyFont="1" applyNumberFormat="1">
      <alignment horizontal="right" shrinkToFit="0" wrapText="0"/>
    </xf>
    <xf borderId="3" fillId="2" fontId="4" numFmtId="165" xfId="0" applyAlignment="1" applyBorder="1" applyFont="1" applyNumberFormat="1">
      <alignment horizontal="right" shrinkToFit="0" wrapText="0"/>
    </xf>
    <xf borderId="4" fillId="2" fontId="4" numFmtId="2" xfId="0" applyAlignment="1" applyBorder="1" applyFont="1" applyNumberFormat="1">
      <alignment horizontal="right" shrinkToFit="0" wrapText="0"/>
    </xf>
    <xf borderId="5" fillId="3" fontId="4" numFmtId="0" xfId="0" applyAlignment="1" applyBorder="1" applyFill="1" applyFont="1">
      <alignment shrinkToFit="0" wrapText="0"/>
    </xf>
    <xf borderId="6" fillId="3" fontId="4" numFmtId="164" xfId="0" applyAlignment="1" applyBorder="1" applyFont="1" applyNumberFormat="1">
      <alignment horizontal="right" shrinkToFit="0" wrapText="0"/>
    </xf>
    <xf borderId="7" fillId="2" fontId="4" numFmtId="0" xfId="0" applyAlignment="1" applyBorder="1" applyFont="1">
      <alignment shrinkToFit="0" wrapText="0"/>
    </xf>
    <xf borderId="8" fillId="2" fontId="4" numFmtId="164" xfId="0" applyAlignment="1" applyBorder="1" applyFont="1" applyNumberFormat="1">
      <alignment horizontal="right" shrinkToFit="0" wrapText="0"/>
    </xf>
    <xf borderId="9" fillId="0" fontId="1" numFmtId="0" xfId="0" applyAlignment="1" applyBorder="1" applyFont="1">
      <alignment horizontal="center" readingOrder="0" shrinkToFit="0" vertical="top" wrapText="0"/>
    </xf>
    <xf borderId="10" fillId="0" fontId="1" numFmtId="0" xfId="0" applyAlignment="1" applyBorder="1" applyFont="1">
      <alignment horizontal="center" readingOrder="0" shrinkToFit="0" vertical="top" wrapText="0"/>
    </xf>
    <xf borderId="2" fillId="0" fontId="2" numFmtId="0" xfId="0" applyAlignment="1" applyBorder="1" applyFont="1">
      <alignment shrinkToFit="0" vertical="center" wrapText="0"/>
    </xf>
    <xf borderId="4" fillId="0" fontId="2" numFmtId="2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1" fillId="0" fontId="2" numFmtId="2" xfId="0" applyAlignment="1" applyBorder="1" applyFont="1" applyNumberForma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12" fillId="0" fontId="2" numFmtId="2" xfId="0" applyAlignment="1" applyBorder="1" applyFont="1" applyNumberFormat="1">
      <alignment shrinkToFit="0" vertical="center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9" fillId="0" fontId="1" numFmtId="0" xfId="0" applyAlignment="1" applyBorder="1" applyFont="1">
      <alignment horizontal="center" readingOrder="0" shrinkToFit="0" vertical="top" wrapText="0"/>
    </xf>
    <xf borderId="13" fillId="0" fontId="1" numFmtId="0" xfId="0" applyAlignment="1" applyBorder="1" applyFont="1">
      <alignment horizontal="center" readingOrder="0" shrinkToFit="0" vertical="top" wrapText="0"/>
    </xf>
    <xf borderId="13" fillId="0" fontId="1" numFmtId="0" xfId="0" applyAlignment="1" applyBorder="1" applyFont="1">
      <alignment horizontal="center" readingOrder="0" shrinkToFit="0" vertical="top" wrapText="0"/>
    </xf>
    <xf borderId="10" fillId="0" fontId="1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right" shrinkToFit="0" vertical="bottom" wrapText="0"/>
    </xf>
    <xf borderId="3" fillId="0" fontId="3" numFmtId="164" xfId="0" applyAlignment="1" applyBorder="1" applyFont="1" applyNumberFormat="1">
      <alignment shrinkToFit="0" vertical="bottom" wrapText="0"/>
    </xf>
    <xf borderId="3" fillId="0" fontId="2" numFmtId="165" xfId="0" applyAlignment="1" applyBorder="1" applyFont="1" applyNumberFormat="1">
      <alignment shrinkToFit="0" vertical="center" wrapText="0"/>
    </xf>
    <xf borderId="4" fillId="0" fontId="2" numFmtId="164" xfId="0" applyAlignment="1" applyBorder="1" applyFont="1" applyNumberFormat="1">
      <alignment shrinkToFit="0" vertical="center" wrapText="0"/>
    </xf>
    <xf borderId="14" fillId="0" fontId="3" numFmtId="0" xfId="0" applyAlignment="1" applyBorder="1" applyFont="1">
      <alignment horizontal="right" shrinkToFit="0" vertical="bottom" wrapText="0"/>
    </xf>
    <xf borderId="15" fillId="0" fontId="3" numFmtId="164" xfId="0" applyAlignment="1" applyBorder="1" applyFont="1" applyNumberFormat="1">
      <alignment shrinkToFit="0" vertical="bottom" wrapText="0"/>
    </xf>
    <xf borderId="15" fillId="0" fontId="2" numFmtId="165" xfId="0" applyAlignment="1" applyBorder="1" applyFont="1" applyNumberFormat="1">
      <alignment shrinkToFit="0" vertical="center" wrapText="0"/>
    </xf>
    <xf borderId="16" fillId="0" fontId="2" numFmtId="164" xfId="0" applyAlignment="1" applyBorder="1" applyFont="1" applyNumberFormat="1">
      <alignment shrinkToFit="0" vertical="center" wrapText="0"/>
    </xf>
    <xf borderId="7" fillId="0" fontId="3" numFmtId="0" xfId="0" applyAlignment="1" applyBorder="1" applyFont="1">
      <alignment horizontal="right" shrinkToFit="0" vertical="bottom" wrapText="0"/>
    </xf>
    <xf borderId="8" fillId="0" fontId="3" numFmtId="164" xfId="0" applyAlignment="1" applyBorder="1" applyFont="1" applyNumberFormat="1">
      <alignment shrinkToFit="0" vertical="bottom" wrapText="0"/>
    </xf>
    <xf borderId="8" fillId="0" fontId="2" numFmtId="165" xfId="0" applyAlignment="1" applyBorder="1" applyFont="1" applyNumberFormat="1">
      <alignment shrinkToFit="0" vertical="center" wrapText="0"/>
    </xf>
    <xf borderId="12" fillId="0" fontId="2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5" fillId="0" fontId="3" numFmtId="0" xfId="0" applyAlignment="1" applyBorder="1" applyFont="1">
      <alignment horizontal="right"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7" fillId="0" fontId="3" numFmtId="0" xfId="0" applyAlignment="1" applyBorder="1" applyFont="1">
      <alignment horizontal="right" shrinkToFit="0" vertical="bottom" wrapText="0"/>
    </xf>
    <xf borderId="12" fillId="0" fontId="3" numFmtId="0" xfId="0" applyAlignment="1" applyBorder="1" applyFont="1">
      <alignment horizontal="right" shrinkToFit="0" vertical="bottom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2" pivot="0" name="Comparação de Potência-style">
      <tableStyleElement dxfId="1" type="firstRowStripe"/>
      <tableStyleElement dxfId="2" type="secondRowStripe"/>
    </tableStyle>
    <tableStyle count="3" pivot="0" name="Antena com Dipolo-style">
      <tableStyleElement dxfId="3" type="headerRow"/>
      <tableStyleElement dxfId="1" type="firstRowStripe"/>
      <tableStyleElement dxfId="2" type="secondRowStripe"/>
    </tableStyle>
    <tableStyle count="3" pivot="0" name="Antena 1 refletor, 1 dipolo e 3-style">
      <tableStyleElement dxfId="3" type="headerRow"/>
      <tableStyleElement dxfId="1" type="firstRowStripe"/>
      <tableStyleElement dxfId="4" type="secondRowStripe"/>
    </tableStyle>
    <tableStyle count="3" pivot="0" name="Antena 1 refletor, 1 dipolo e 3-style 2">
      <tableStyleElement dxfId="3" type="headerRow"/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Variação da Potência em Função da Frequência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Dipolo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'Comparação de Potência'!$A$2:$A$10</c:f>
            </c:strRef>
          </c:cat>
          <c:val>
            <c:numRef>
              <c:f>'Comparação de Potência'!$B$2:$B$10</c:f>
              <c:numCache/>
            </c:numRef>
          </c:val>
          <c:smooth val="0"/>
        </c:ser>
        <c:ser>
          <c:idx val="1"/>
          <c:order val="1"/>
          <c:tx>
            <c:v>1 Refletor e 1 Dipolo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'Comparação de Potência'!$A$2:$A$10</c:f>
            </c:strRef>
          </c:cat>
          <c:val>
            <c:numRef>
              <c:f>'Comparação de Potência'!$E$2:$E$10</c:f>
              <c:numCache/>
            </c:numRef>
          </c:val>
          <c:smooth val="0"/>
        </c:ser>
        <c:ser>
          <c:idx val="2"/>
          <c:order val="2"/>
          <c:tx>
            <c:v>1 Refletor, 1 Dipolo e 4 Diretores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'Comparação de Potência'!$A$2:$A$10</c:f>
            </c:strRef>
          </c:cat>
          <c:val>
            <c:numRef>
              <c:f>'Comparação de Potência'!$H$2:$H$10</c:f>
              <c:numCache/>
            </c:numRef>
          </c:val>
          <c:smooth val="0"/>
        </c:ser>
        <c:ser>
          <c:idx val="3"/>
          <c:order val="3"/>
          <c:tx>
            <c:v>1 Refletor, 1 Dipolo e 1  Diretor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'Comparação de Potência'!$A$2:$A$10</c:f>
            </c:strRef>
          </c:cat>
          <c:val>
            <c:numRef>
              <c:f>'Comparação de Potência'!$K$2:$K$10</c:f>
              <c:numCache/>
            </c:numRef>
          </c:val>
          <c:smooth val="0"/>
        </c:ser>
        <c:ser>
          <c:idx val="4"/>
          <c:order val="4"/>
          <c:tx>
            <c:v>1 Refletor, 1 Dipolo e 3 Diretores</c:v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'Comparação de Potência'!$A$2:$A$10</c:f>
            </c:strRef>
          </c:cat>
          <c:val>
            <c:numRef>
              <c:f>'Comparação de Potência'!$N$2:$N$10</c:f>
              <c:numCache/>
            </c:numRef>
          </c:val>
          <c:smooth val="0"/>
        </c:ser>
        <c:axId val="2059334352"/>
        <c:axId val="1555254729"/>
      </c:lineChart>
      <c:catAx>
        <c:axId val="205933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Frequência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254729"/>
      </c:catAx>
      <c:valAx>
        <c:axId val="1555254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Potência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9334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Diagrama de radiação da antena com 1 refletor, 1 dipolo e 3 diretores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1 refletor, 1 dipolo e 3'!$A$2:$A$10</c:f>
            </c:strRef>
          </c:cat>
          <c:val>
            <c:numRef>
              <c:f>'Antena 1 refletor, 1 dipolo e 3'!$E$2:$E$10</c:f>
              <c:numCache/>
            </c:numRef>
          </c:val>
          <c:smooth val="1"/>
        </c:ser>
        <c:axId val="305573624"/>
        <c:axId val="424981942"/>
      </c:radarChart>
      <c:catAx>
        <c:axId val="305573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4981942"/>
      </c:catAx>
      <c:valAx>
        <c:axId val="424981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Po/Pmax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573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Potência em função da frequência para antena com 1 refletor, 1 dipolo e 3 diretores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1 refletor, 1 dipolo e 3'!$A$13:$A$22</c:f>
            </c:strRef>
          </c:cat>
          <c:val>
            <c:numRef>
              <c:f>'Antena 1 refletor, 1 dipolo e 3'!$B$13:$B$23</c:f>
              <c:numCache/>
            </c:numRef>
          </c:val>
          <c:smooth val="0"/>
        </c:ser>
        <c:axId val="1256899623"/>
        <c:axId val="331380911"/>
      </c:lineChart>
      <c:catAx>
        <c:axId val="1256899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Frequência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1380911"/>
      </c:catAx>
      <c:valAx>
        <c:axId val="331380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Potência (dBm)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68996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Diagrama de radiação para antena com dipolo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com Dipolo'!$T$2:$T$19</c:f>
            </c:strRef>
          </c:cat>
          <c:val>
            <c:numRef>
              <c:f>'Antena com Dipolo'!$E$2:$E$10</c:f>
              <c:numCache/>
            </c:numRef>
          </c:val>
          <c:smooth val="1"/>
        </c:ser>
        <c:axId val="276296597"/>
        <c:axId val="1218920214"/>
      </c:radarChart>
      <c:catAx>
        <c:axId val="276296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920214"/>
      </c:catAx>
      <c:valAx>
        <c:axId val="12189202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Po/Pmax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296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Potência em função da frequência para antena com dipolo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com Dipolo'!$A$13:$A$21</c:f>
            </c:strRef>
          </c:cat>
          <c:val>
            <c:numRef>
              <c:f>'Antena com Dipolo'!$B$13:$B$21</c:f>
              <c:numCache/>
            </c:numRef>
          </c:val>
          <c:smooth val="0"/>
        </c:ser>
        <c:axId val="1301853449"/>
        <c:axId val="1843892722"/>
      </c:lineChart>
      <c:catAx>
        <c:axId val="1301853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Frequência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892722"/>
      </c:catAx>
      <c:valAx>
        <c:axId val="1843892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Potência (dBm)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8534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eorgi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Diagrama de radiação da antena com 1 refletor e 1 dipolo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1 refletor e 1 dipolo'!$P$5:$P$22</c:f>
            </c:strRef>
          </c:cat>
          <c:val>
            <c:numRef>
              <c:f>'Antena 1 refletor e 1 dipolo'!$E$2:$E$10</c:f>
              <c:numCache/>
            </c:numRef>
          </c:val>
          <c:smooth val="1"/>
        </c:ser>
        <c:axId val="9558160"/>
        <c:axId val="1622698766"/>
      </c:radarChart>
      <c:catAx>
        <c:axId val="955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698766"/>
      </c:catAx>
      <c:valAx>
        <c:axId val="1622698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Po/Pmax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8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Potência em função da frequência para antena com 1 refletor e 1 dipolo</a:t>
            </a:r>
          </a:p>
        </c:rich>
      </c:tx>
      <c:layout>
        <c:manualLayout>
          <c:xMode val="edge"/>
          <c:yMode val="edge"/>
          <c:x val="0.03758333333333334"/>
          <c:y val="0.04191374663072776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'Antena 1 refletor e 1 dipolo'!$B$12</c:f>
            </c:strRef>
          </c:tx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1 refletor e 1 dipolo'!$A$13:$A$21</c:f>
            </c:strRef>
          </c:cat>
          <c:val>
            <c:numRef>
              <c:f>'Antena 1 refletor e 1 dipolo'!$B$13:$B$21</c:f>
              <c:numCache/>
            </c:numRef>
          </c:val>
          <c:smooth val="0"/>
        </c:ser>
        <c:axId val="1499464317"/>
        <c:axId val="1840837155"/>
      </c:lineChart>
      <c:catAx>
        <c:axId val="1499464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Frequência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0837155"/>
      </c:catAx>
      <c:valAx>
        <c:axId val="1840837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Potência (dBm) </a:t>
                </a:r>
              </a:p>
            </c:rich>
          </c:tx>
          <c:layout>
            <c:manualLayout>
              <c:xMode val="edge"/>
              <c:yMode val="edge"/>
              <c:x val="0.02425"/>
              <c:y val="0.1965408805031446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9464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Diagrama de radiação da antena completa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Completa'!$O$1:$O$18</c:f>
            </c:strRef>
          </c:cat>
          <c:val>
            <c:numRef>
              <c:f>'Antena Completa'!$E$2:$E$10</c:f>
              <c:numCache/>
            </c:numRef>
          </c:val>
          <c:smooth val="1"/>
        </c:ser>
        <c:axId val="1644409717"/>
        <c:axId val="918806519"/>
      </c:radarChart>
      <c:catAx>
        <c:axId val="1644409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806519"/>
      </c:catAx>
      <c:valAx>
        <c:axId val="918806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Po/Pmax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44097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Potência em função da frequência para antena completa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Completa'!$A$13:$A$21</c:f>
            </c:strRef>
          </c:cat>
          <c:val>
            <c:numRef>
              <c:f>'Antena Completa'!$B$13:$B$21</c:f>
              <c:numCache/>
            </c:numRef>
          </c:val>
          <c:smooth val="0"/>
        </c:ser>
        <c:axId val="1881541491"/>
        <c:axId val="543078234"/>
      </c:lineChart>
      <c:catAx>
        <c:axId val="1881541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Frequência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</a:p>
        </c:txPr>
        <c:crossAx val="543078234"/>
      </c:catAx>
      <c:valAx>
        <c:axId val="543078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Potência (dBm)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541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Diagrama de radiação da antena com 1 refletor, 1 dipolo e 1 diretor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 w="19050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 1 refletor, 1 dipolo e '!$A$2:$A$10</c:f>
            </c:strRef>
          </c:cat>
          <c:val>
            <c:numRef>
              <c:f>'Antena  1 refletor, 1 dipolo e '!$E$2:$E$10</c:f>
              <c:numCache/>
            </c:numRef>
          </c:val>
          <c:smooth val="1"/>
        </c:ser>
        <c:axId val="672246289"/>
        <c:axId val="1859338736"/>
      </c:radarChart>
      <c:catAx>
        <c:axId val="672246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338736"/>
      </c:catAx>
      <c:valAx>
        <c:axId val="1859338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Po/Pmax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2462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Potência em função da frequência para antena com 1 refletor, 1 dipolo e 1 diretor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'Antena  1 refletor, 1 dipolo e '!$A$14:$A$22</c:f>
            </c:strRef>
          </c:cat>
          <c:val>
            <c:numRef>
              <c:f>'Antena  1 refletor, 1 dipolo e '!$B$14:$B$22</c:f>
              <c:numCache/>
            </c:numRef>
          </c:val>
          <c:smooth val="0"/>
        </c:ser>
        <c:axId val="2120973934"/>
        <c:axId val="857476046"/>
      </c:lineChart>
      <c:catAx>
        <c:axId val="2120973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Frequência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476046"/>
      </c:catAx>
      <c:valAx>
        <c:axId val="857476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Potência (dBm)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0973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15</xdr:row>
      <xdr:rowOff>123825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514350</xdr:colOff>
      <xdr:row>9</xdr:row>
      <xdr:rowOff>57150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361950</xdr:colOff>
      <xdr:row>5</xdr:row>
      <xdr:rowOff>47625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</xdr:colOff>
      <xdr:row>25</xdr:row>
      <xdr:rowOff>57150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409575</xdr:colOff>
      <xdr:row>24</xdr:row>
      <xdr:rowOff>0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647700</xdr:colOff>
      <xdr:row>4</xdr:row>
      <xdr:rowOff>66675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25</xdr:row>
      <xdr:rowOff>57150</xdr:rowOff>
    </xdr:from>
    <xdr:ext cx="5610225" cy="34575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47625</xdr:colOff>
      <xdr:row>3</xdr:row>
      <xdr:rowOff>76200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285750</xdr:colOff>
      <xdr:row>0</xdr:row>
      <xdr:rowOff>0</xdr:rowOff>
    </xdr:from>
    <xdr:ext cx="4657725" cy="287655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542925</xdr:colOff>
      <xdr:row>11</xdr:row>
      <xdr:rowOff>19050</xdr:rowOff>
    </xdr:from>
    <xdr:ext cx="5124450" cy="317182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B11" displayName="Table_1" name="Table_1" id="1">
  <tableColumns count="2">
    <tableColumn name="Column1" id="1"/>
    <tableColumn name="Column2" id="2"/>
  </tableColumns>
  <tableStyleInfo name="Comparação de Potência-style" showColumnStripes="0" showFirstColumn="1" showLastColumn="1" showRowStripes="1"/>
</table>
</file>

<file path=xl/tables/table2.xml><?xml version="1.0" encoding="utf-8"?>
<table xmlns="http://schemas.openxmlformats.org/spreadsheetml/2006/main" ref="A12:B21" displayName="Tabela_2" name="Tabela_2" id="2">
  <tableColumns count="2">
    <tableColumn name="Frequência (MHz)" id="1"/>
    <tableColumn name="Potência (dBm)" id="2"/>
  </tableColumns>
  <tableStyleInfo name="Antena com Dipolo-style" showColumnStripes="0" showFirstColumn="1" showLastColumn="1" showRowStripes="1"/>
</table>
</file>

<file path=xl/tables/table3.xml><?xml version="1.0" encoding="utf-8"?>
<table xmlns="http://schemas.openxmlformats.org/spreadsheetml/2006/main" ref="A1:E10" displayName="Tabela_1" name="Tabela_1" id="3">
  <tableColumns count="5">
    <tableColumn name="Ângulo (°)" id="1"/>
    <tableColumn name="Potência (dBm) 1" id="2"/>
    <tableColumn name="Potência (nW)" id="3"/>
    <tableColumn name="Po/Pmax (W)" id="4"/>
    <tableColumn name="Po/Pmax (dB)" id="5"/>
  </tableColumns>
  <tableStyleInfo name="Antena 1 refletor, 1 dipolo e 3-style" showColumnStripes="0" showFirstColumn="1" showLastColumn="1" showRowStripes="1"/>
</table>
</file>

<file path=xl/tables/table4.xml><?xml version="1.0" encoding="utf-8"?>
<table xmlns="http://schemas.openxmlformats.org/spreadsheetml/2006/main" ref="A12:B21" displayName="Tabela_3" name="Tabela_3" id="4">
  <tableColumns count="2">
    <tableColumn name="Frequência (MHz)" id="1"/>
    <tableColumn name="Potência (dBm) 2" id="2"/>
  </tableColumns>
  <tableStyleInfo name="Antena 1 refletor, 1 dipolo e 3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>
        <v>-38.5</v>
      </c>
      <c r="C2" s="5">
        <f t="shared" ref="C2:C10" si="1">10^((B2-30)/10) * 10^9</f>
        <v>141.2537545</v>
      </c>
      <c r="D2" s="5">
        <f t="shared" ref="D2:D10" si="2">C2 / $C$2</f>
        <v>1</v>
      </c>
      <c r="E2" s="6">
        <f t="shared" ref="E2:E10" si="3">10 * LOG10(D2:D10)</f>
        <v>0</v>
      </c>
    </row>
    <row r="3">
      <c r="A3" s="3" t="s">
        <v>6</v>
      </c>
      <c r="B3" s="4">
        <v>-44.8</v>
      </c>
      <c r="C3" s="5">
        <f t="shared" si="1"/>
        <v>33.11311215</v>
      </c>
      <c r="D3" s="5">
        <f t="shared" si="2"/>
        <v>0.2344228815</v>
      </c>
      <c r="E3" s="6">
        <f t="shared" si="3"/>
        <v>-6.3</v>
      </c>
    </row>
    <row r="4">
      <c r="A4" s="3" t="s">
        <v>7</v>
      </c>
      <c r="B4" s="4">
        <v>-51.0</v>
      </c>
      <c r="C4" s="5">
        <f t="shared" si="1"/>
        <v>7.943282347</v>
      </c>
      <c r="D4" s="5">
        <f t="shared" si="2"/>
        <v>0.05623413252</v>
      </c>
      <c r="E4" s="6">
        <f t="shared" si="3"/>
        <v>-12.5</v>
      </c>
    </row>
    <row r="5">
      <c r="A5" s="3" t="s">
        <v>8</v>
      </c>
      <c r="B5" s="4">
        <v>-58.0</v>
      </c>
      <c r="C5" s="5">
        <f t="shared" si="1"/>
        <v>1.584893192</v>
      </c>
      <c r="D5" s="5">
        <f t="shared" si="2"/>
        <v>0.01122018454</v>
      </c>
      <c r="E5" s="6">
        <f t="shared" si="3"/>
        <v>-19.5</v>
      </c>
    </row>
    <row r="6">
      <c r="A6" s="3" t="s">
        <v>9</v>
      </c>
      <c r="B6" s="4">
        <v>-53.5</v>
      </c>
      <c r="C6" s="5">
        <f t="shared" si="1"/>
        <v>4.466835922</v>
      </c>
      <c r="D6" s="5">
        <f t="shared" si="2"/>
        <v>0.0316227766</v>
      </c>
      <c r="E6" s="6">
        <f t="shared" si="3"/>
        <v>-15</v>
      </c>
    </row>
    <row r="7">
      <c r="A7" s="3" t="s">
        <v>10</v>
      </c>
      <c r="B7" s="4">
        <v>-63.0</v>
      </c>
      <c r="C7" s="5">
        <f t="shared" si="1"/>
        <v>0.5011872336</v>
      </c>
      <c r="D7" s="5">
        <f t="shared" si="2"/>
        <v>0.003548133892</v>
      </c>
      <c r="E7" s="6">
        <f t="shared" si="3"/>
        <v>-24.5</v>
      </c>
    </row>
    <row r="8">
      <c r="A8" s="3" t="s">
        <v>11</v>
      </c>
      <c r="B8" s="4">
        <v>-45.7</v>
      </c>
      <c r="C8" s="5">
        <f t="shared" si="1"/>
        <v>26.91534804</v>
      </c>
      <c r="D8" s="5">
        <f t="shared" si="2"/>
        <v>0.1905460718</v>
      </c>
      <c r="E8" s="6">
        <f t="shared" si="3"/>
        <v>-7.2</v>
      </c>
    </row>
    <row r="9">
      <c r="A9" s="3" t="s">
        <v>12</v>
      </c>
      <c r="B9" s="4">
        <v>-56.0</v>
      </c>
      <c r="C9" s="5">
        <f t="shared" si="1"/>
        <v>2.511886432</v>
      </c>
      <c r="D9" s="5">
        <f t="shared" si="2"/>
        <v>0.0177827941</v>
      </c>
      <c r="E9" s="6">
        <f t="shared" si="3"/>
        <v>-17.5</v>
      </c>
    </row>
    <row r="10">
      <c r="A10" s="3" t="s">
        <v>13</v>
      </c>
      <c r="B10" s="4">
        <v>-54.0</v>
      </c>
      <c r="C10" s="5">
        <f t="shared" si="1"/>
        <v>3.981071706</v>
      </c>
      <c r="D10" s="5">
        <f t="shared" si="2"/>
        <v>0.02818382931</v>
      </c>
      <c r="E10" s="6">
        <f t="shared" si="3"/>
        <v>-15.5</v>
      </c>
    </row>
    <row r="12">
      <c r="A12" s="1" t="s">
        <v>0</v>
      </c>
      <c r="B12" s="1" t="s">
        <v>1</v>
      </c>
      <c r="C12" s="2" t="s">
        <v>2</v>
      </c>
      <c r="D12" s="2" t="s">
        <v>3</v>
      </c>
      <c r="E12" s="2" t="s">
        <v>4</v>
      </c>
    </row>
    <row r="13">
      <c r="A13" s="3" t="s">
        <v>5</v>
      </c>
      <c r="B13" s="4">
        <v>-38.5</v>
      </c>
      <c r="C13" s="5">
        <f t="shared" ref="C13:C21" si="4">10^((B13-30)/10) * 10^9</f>
        <v>141.2537545</v>
      </c>
      <c r="D13" s="5">
        <f t="shared" ref="D13:D21" si="5">C13 / $C$2</f>
        <v>1</v>
      </c>
      <c r="E13" s="6">
        <f t="shared" ref="E13:E21" si="6">10 * LOG10(D13:D21)</f>
        <v>0</v>
      </c>
    </row>
    <row r="14">
      <c r="A14" s="3" t="s">
        <v>6</v>
      </c>
      <c r="B14" s="4">
        <v>-44.8</v>
      </c>
      <c r="C14" s="5">
        <f t="shared" si="4"/>
        <v>33.11311215</v>
      </c>
      <c r="D14" s="5">
        <f t="shared" si="5"/>
        <v>0.2344228815</v>
      </c>
      <c r="E14" s="6">
        <f t="shared" si="6"/>
        <v>-6.3</v>
      </c>
    </row>
    <row r="15">
      <c r="A15" s="3" t="s">
        <v>7</v>
      </c>
      <c r="B15" s="4">
        <v>-51.0</v>
      </c>
      <c r="C15" s="5">
        <f t="shared" si="4"/>
        <v>7.943282347</v>
      </c>
      <c r="D15" s="5">
        <f t="shared" si="5"/>
        <v>0.05623413252</v>
      </c>
      <c r="E15" s="6">
        <f t="shared" si="6"/>
        <v>-12.5</v>
      </c>
    </row>
    <row r="16">
      <c r="A16" s="3" t="s">
        <v>8</v>
      </c>
      <c r="B16" s="4">
        <v>-58.0</v>
      </c>
      <c r="C16" s="5">
        <f t="shared" si="4"/>
        <v>1.584893192</v>
      </c>
      <c r="D16" s="5">
        <f t="shared" si="5"/>
        <v>0.01122018454</v>
      </c>
      <c r="E16" s="6">
        <f t="shared" si="6"/>
        <v>-19.5</v>
      </c>
    </row>
    <row r="17">
      <c r="A17" s="3" t="s">
        <v>9</v>
      </c>
      <c r="B17" s="4">
        <v>-53.5</v>
      </c>
      <c r="C17" s="5">
        <f t="shared" si="4"/>
        <v>4.466835922</v>
      </c>
      <c r="D17" s="5">
        <f t="shared" si="5"/>
        <v>0.0316227766</v>
      </c>
      <c r="E17" s="6">
        <f t="shared" si="6"/>
        <v>-15</v>
      </c>
    </row>
    <row r="18">
      <c r="A18" s="3" t="s">
        <v>10</v>
      </c>
      <c r="B18" s="4">
        <v>-63.0</v>
      </c>
      <c r="C18" s="5">
        <f t="shared" si="4"/>
        <v>0.5011872336</v>
      </c>
      <c r="D18" s="5">
        <f t="shared" si="5"/>
        <v>0.003548133892</v>
      </c>
      <c r="E18" s="6">
        <f t="shared" si="6"/>
        <v>-24.5</v>
      </c>
    </row>
    <row r="19">
      <c r="A19" s="3" t="s">
        <v>11</v>
      </c>
      <c r="B19" s="4">
        <v>-56.0</v>
      </c>
      <c r="C19" s="5">
        <f t="shared" si="4"/>
        <v>2.511886432</v>
      </c>
      <c r="D19" s="5">
        <f t="shared" si="5"/>
        <v>0.0177827941</v>
      </c>
      <c r="E19" s="6">
        <f t="shared" si="6"/>
        <v>-17.5</v>
      </c>
    </row>
    <row r="20">
      <c r="A20" s="3" t="s">
        <v>12</v>
      </c>
      <c r="B20" s="4">
        <v>-54.0</v>
      </c>
      <c r="C20" s="5">
        <f t="shared" si="4"/>
        <v>3.981071706</v>
      </c>
      <c r="D20" s="5">
        <f t="shared" si="5"/>
        <v>0.02818382931</v>
      </c>
      <c r="E20" s="6">
        <f t="shared" si="6"/>
        <v>-15.5</v>
      </c>
    </row>
    <row r="21">
      <c r="A21" s="3" t="s">
        <v>13</v>
      </c>
      <c r="B21" s="4">
        <v>-46.5</v>
      </c>
      <c r="C21" s="5">
        <f t="shared" si="4"/>
        <v>22.38721139</v>
      </c>
      <c r="D21" s="5">
        <f t="shared" si="5"/>
        <v>0.1584893192</v>
      </c>
      <c r="E21" s="6">
        <f t="shared" si="6"/>
        <v>-8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14</v>
      </c>
      <c r="B1" s="1" t="s">
        <v>1</v>
      </c>
      <c r="D1" s="7" t="s">
        <v>14</v>
      </c>
      <c r="E1" s="7" t="s">
        <v>15</v>
      </c>
      <c r="G1" s="7" t="s">
        <v>14</v>
      </c>
      <c r="H1" s="8" t="s">
        <v>1</v>
      </c>
      <c r="J1" s="7" t="s">
        <v>14</v>
      </c>
      <c r="K1" s="7" t="s">
        <v>15</v>
      </c>
      <c r="M1" s="7" t="s">
        <v>14</v>
      </c>
      <c r="N1" s="7" t="s">
        <v>15</v>
      </c>
    </row>
    <row r="2">
      <c r="A2" s="3">
        <v>900.0</v>
      </c>
      <c r="B2" s="6">
        <v>-47.2</v>
      </c>
      <c r="D2" s="9">
        <v>900.0</v>
      </c>
      <c r="E2" s="9">
        <v>-47.3</v>
      </c>
      <c r="G2" s="9">
        <v>900.0</v>
      </c>
      <c r="H2" s="9">
        <v>-52.0</v>
      </c>
      <c r="J2" s="9">
        <v>900.0</v>
      </c>
      <c r="K2" s="9">
        <v>-49.5</v>
      </c>
      <c r="M2" s="9">
        <v>900.0</v>
      </c>
      <c r="N2" s="9">
        <v>-48.1</v>
      </c>
    </row>
    <row r="3">
      <c r="A3" s="3">
        <v>925.0</v>
      </c>
      <c r="B3" s="6">
        <v>-52.2</v>
      </c>
      <c r="D3" s="9">
        <v>925.0</v>
      </c>
      <c r="E3" s="9">
        <v>-56.5</v>
      </c>
      <c r="G3" s="9">
        <v>925.0</v>
      </c>
      <c r="H3" s="9">
        <v>-42.5</v>
      </c>
      <c r="J3" s="9">
        <v>925.0</v>
      </c>
      <c r="K3" s="9">
        <v>-55.3</v>
      </c>
      <c r="M3" s="9">
        <v>925.0</v>
      </c>
      <c r="N3" s="9">
        <v>-53.2</v>
      </c>
    </row>
    <row r="4">
      <c r="A4" s="3">
        <v>950.0</v>
      </c>
      <c r="B4" s="6">
        <v>-49.0</v>
      </c>
      <c r="D4" s="9">
        <v>950.0</v>
      </c>
      <c r="E4" s="9">
        <v>-54.1</v>
      </c>
      <c r="G4" s="9">
        <v>950.0</v>
      </c>
      <c r="H4" s="9">
        <v>-53.0</v>
      </c>
      <c r="J4" s="9">
        <v>950.0</v>
      </c>
      <c r="K4" s="9">
        <v>-48.2</v>
      </c>
      <c r="M4" s="9">
        <v>950.0</v>
      </c>
      <c r="N4" s="9">
        <v>-47.3</v>
      </c>
    </row>
    <row r="5">
      <c r="A5" s="3">
        <v>975.0</v>
      </c>
      <c r="B5" s="6">
        <v>-48.7</v>
      </c>
      <c r="D5" s="9">
        <v>975.0</v>
      </c>
      <c r="E5" s="9">
        <v>-45.0</v>
      </c>
      <c r="G5" s="9">
        <v>975.0</v>
      </c>
      <c r="H5" s="9">
        <v>-42.4</v>
      </c>
      <c r="J5" s="9">
        <v>975.0</v>
      </c>
      <c r="K5" s="9">
        <v>-48.1</v>
      </c>
      <c r="M5" s="9">
        <v>975.0</v>
      </c>
      <c r="N5" s="9">
        <v>-45.0</v>
      </c>
    </row>
    <row r="6">
      <c r="A6" s="3">
        <v>1000.0</v>
      </c>
      <c r="B6" s="6">
        <v>-49.1</v>
      </c>
      <c r="D6" s="9">
        <v>1000.0</v>
      </c>
      <c r="E6" s="9">
        <v>-49.0</v>
      </c>
      <c r="G6" s="9">
        <v>1000.0</v>
      </c>
      <c r="H6" s="9">
        <v>-56.3</v>
      </c>
      <c r="J6" s="9">
        <v>1000.0</v>
      </c>
      <c r="K6" s="9">
        <v>-44.2</v>
      </c>
      <c r="M6" s="9">
        <v>1000.0</v>
      </c>
      <c r="N6" s="9">
        <v>-46.5</v>
      </c>
    </row>
    <row r="7">
      <c r="A7" s="3">
        <v>1025.0</v>
      </c>
      <c r="B7" s="6">
        <v>-59.5</v>
      </c>
      <c r="D7" s="9">
        <v>1025.0</v>
      </c>
      <c r="E7" s="9">
        <v>-55.5</v>
      </c>
      <c r="G7" s="9">
        <v>1025.0</v>
      </c>
      <c r="H7" s="9">
        <v>-47.2</v>
      </c>
      <c r="J7" s="9">
        <v>1025.0</v>
      </c>
      <c r="K7" s="9">
        <v>-51.1</v>
      </c>
      <c r="M7" s="9">
        <v>1025.0</v>
      </c>
      <c r="N7" s="9">
        <v>-48.8</v>
      </c>
    </row>
    <row r="8">
      <c r="A8" s="3">
        <v>1050.0</v>
      </c>
      <c r="B8" s="6">
        <v>-52.0</v>
      </c>
      <c r="D8" s="9">
        <v>1050.0</v>
      </c>
      <c r="E8" s="9">
        <v>-48.5</v>
      </c>
      <c r="G8" s="9">
        <v>1050.0</v>
      </c>
      <c r="H8" s="9">
        <v>-46.0</v>
      </c>
      <c r="J8" s="9">
        <v>1050.0</v>
      </c>
      <c r="K8" s="9">
        <v>-39.9</v>
      </c>
      <c r="M8" s="9">
        <v>1050.0</v>
      </c>
      <c r="N8" s="9">
        <v>-38.2</v>
      </c>
    </row>
    <row r="9">
      <c r="A9" s="3">
        <v>1075.0</v>
      </c>
      <c r="B9" s="6">
        <v>-47.0</v>
      </c>
      <c r="D9" s="9">
        <v>1075.0</v>
      </c>
      <c r="E9" s="9">
        <v>-45.7</v>
      </c>
      <c r="G9" s="9">
        <v>1075.0</v>
      </c>
      <c r="H9" s="9">
        <v>-45.0</v>
      </c>
      <c r="J9" s="9">
        <v>1075.0</v>
      </c>
      <c r="K9" s="9">
        <v>-51.1</v>
      </c>
      <c r="M9" s="9">
        <v>1075.0</v>
      </c>
      <c r="N9" s="9">
        <v>-53.7</v>
      </c>
    </row>
    <row r="10">
      <c r="A10" s="3">
        <v>1100.0</v>
      </c>
      <c r="B10" s="6">
        <v>-68.0</v>
      </c>
      <c r="D10" s="9">
        <v>1100.0</v>
      </c>
      <c r="E10" s="9">
        <v>-48.7</v>
      </c>
      <c r="G10" s="9">
        <v>1100.0</v>
      </c>
      <c r="H10" s="9">
        <v>-60.6</v>
      </c>
      <c r="J10" s="9">
        <v>1100.0</v>
      </c>
      <c r="K10" s="9">
        <v>-48.4</v>
      </c>
      <c r="M10" s="9">
        <v>1100.0</v>
      </c>
      <c r="N10" s="9">
        <v>-54.7</v>
      </c>
    </row>
    <row r="11">
      <c r="A11" s="10" t="s">
        <v>16</v>
      </c>
      <c r="B11" s="11"/>
      <c r="D11" s="12" t="s">
        <v>17</v>
      </c>
      <c r="G11" s="12" t="s">
        <v>18</v>
      </c>
      <c r="J11" s="12" t="s">
        <v>19</v>
      </c>
      <c r="M11" s="12" t="s">
        <v>20</v>
      </c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43"/>
    <col customWidth="1" min="2" max="2" width="23.29"/>
    <col customWidth="1" min="3" max="3" width="22.29"/>
    <col customWidth="1" min="4" max="4" width="21.57"/>
    <col customWidth="1" min="5" max="5" width="22.0"/>
    <col customWidth="1" min="6" max="26" width="8.71"/>
  </cols>
  <sheetData>
    <row r="1">
      <c r="A1" s="7" t="s">
        <v>0</v>
      </c>
      <c r="B1" s="7" t="s">
        <v>21</v>
      </c>
      <c r="C1" s="2" t="s">
        <v>2</v>
      </c>
      <c r="D1" s="2" t="s">
        <v>3</v>
      </c>
      <c r="E1" s="2" t="s">
        <v>4</v>
      </c>
    </row>
    <row r="2">
      <c r="A2" s="13" t="s">
        <v>5</v>
      </c>
      <c r="B2" s="14">
        <v>-49.0</v>
      </c>
      <c r="C2" s="15">
        <f t="shared" ref="C2:C10" si="1">10^((B2-30)/10) * 10^9</f>
        <v>12.58925412</v>
      </c>
      <c r="D2" s="15">
        <f t="shared" ref="D2:D10" si="2">C2 / $C$2</f>
        <v>1</v>
      </c>
      <c r="E2" s="16">
        <f t="shared" ref="E2:E10" si="3">10 * LOG10(D2:D10)</f>
        <v>0</v>
      </c>
      <c r="T2" s="12">
        <v>0.0</v>
      </c>
    </row>
    <row r="3">
      <c r="A3" s="17" t="s">
        <v>6</v>
      </c>
      <c r="B3" s="18">
        <v>-49.6</v>
      </c>
      <c r="C3" s="15">
        <f t="shared" si="1"/>
        <v>10.96478196</v>
      </c>
      <c r="D3" s="15">
        <f t="shared" si="2"/>
        <v>0.87096359</v>
      </c>
      <c r="E3" s="16">
        <f t="shared" si="3"/>
        <v>-0.6</v>
      </c>
      <c r="T3" s="12">
        <v>20.0</v>
      </c>
    </row>
    <row r="4">
      <c r="A4" s="13" t="s">
        <v>7</v>
      </c>
      <c r="B4" s="14">
        <v>-55.0</v>
      </c>
      <c r="C4" s="15">
        <f t="shared" si="1"/>
        <v>3.16227766</v>
      </c>
      <c r="D4" s="15">
        <f t="shared" si="2"/>
        <v>0.2511886432</v>
      </c>
      <c r="E4" s="16">
        <f t="shared" si="3"/>
        <v>-6</v>
      </c>
      <c r="T4" s="12">
        <v>40.0</v>
      </c>
    </row>
    <row r="5">
      <c r="A5" s="17" t="s">
        <v>8</v>
      </c>
      <c r="B5" s="18">
        <v>-52.3</v>
      </c>
      <c r="C5" s="15">
        <f t="shared" si="1"/>
        <v>5.888436554</v>
      </c>
      <c r="D5" s="15">
        <f t="shared" si="2"/>
        <v>0.4677351413</v>
      </c>
      <c r="E5" s="16">
        <f t="shared" si="3"/>
        <v>-3.3</v>
      </c>
      <c r="T5" s="12">
        <v>60.0</v>
      </c>
    </row>
    <row r="6">
      <c r="A6" s="13" t="s">
        <v>9</v>
      </c>
      <c r="B6" s="14">
        <v>-51.9</v>
      </c>
      <c r="C6" s="15">
        <f t="shared" si="1"/>
        <v>6.45654229</v>
      </c>
      <c r="D6" s="15">
        <f t="shared" si="2"/>
        <v>0.512861384</v>
      </c>
      <c r="E6" s="16">
        <f t="shared" si="3"/>
        <v>-2.9</v>
      </c>
      <c r="T6" s="12">
        <v>80.0</v>
      </c>
    </row>
    <row r="7">
      <c r="A7" s="17" t="s">
        <v>10</v>
      </c>
      <c r="B7" s="18">
        <v>-53.5</v>
      </c>
      <c r="C7" s="15">
        <f t="shared" si="1"/>
        <v>4.466835922</v>
      </c>
      <c r="D7" s="15">
        <f t="shared" si="2"/>
        <v>0.3548133892</v>
      </c>
      <c r="E7" s="16">
        <f t="shared" si="3"/>
        <v>-4.5</v>
      </c>
      <c r="T7" s="12">
        <v>100.0</v>
      </c>
    </row>
    <row r="8">
      <c r="A8" s="13" t="s">
        <v>11</v>
      </c>
      <c r="B8" s="14">
        <v>-53.9</v>
      </c>
      <c r="C8" s="15">
        <f t="shared" si="1"/>
        <v>4.073802778</v>
      </c>
      <c r="D8" s="15">
        <f t="shared" si="2"/>
        <v>0.3235936569</v>
      </c>
      <c r="E8" s="16">
        <f t="shared" si="3"/>
        <v>-4.9</v>
      </c>
      <c r="T8" s="12">
        <v>120.0</v>
      </c>
    </row>
    <row r="9">
      <c r="A9" s="17" t="s">
        <v>12</v>
      </c>
      <c r="B9" s="18">
        <v>-62.5</v>
      </c>
      <c r="C9" s="15">
        <f t="shared" si="1"/>
        <v>0.5623413252</v>
      </c>
      <c r="D9" s="15">
        <f t="shared" si="2"/>
        <v>0.04466835922</v>
      </c>
      <c r="E9" s="16">
        <f t="shared" si="3"/>
        <v>-13.5</v>
      </c>
      <c r="T9" s="12">
        <v>140.0</v>
      </c>
    </row>
    <row r="10">
      <c r="A10" s="19" t="s">
        <v>13</v>
      </c>
      <c r="B10" s="20">
        <v>-51.5</v>
      </c>
      <c r="C10" s="15">
        <f t="shared" si="1"/>
        <v>7.079457844</v>
      </c>
      <c r="D10" s="15">
        <f t="shared" si="2"/>
        <v>0.5623413252</v>
      </c>
      <c r="E10" s="16">
        <f t="shared" si="3"/>
        <v>-2.5</v>
      </c>
      <c r="T10" s="12">
        <v>160.0</v>
      </c>
    </row>
    <row r="11">
      <c r="T11" s="12">
        <v>180.0</v>
      </c>
    </row>
    <row r="12">
      <c r="A12" s="21" t="s">
        <v>14</v>
      </c>
      <c r="B12" s="22" t="s">
        <v>1</v>
      </c>
      <c r="T12" s="12">
        <v>200.0</v>
      </c>
    </row>
    <row r="13">
      <c r="A13" s="23">
        <v>900.0</v>
      </c>
      <c r="B13" s="24">
        <v>-47.2</v>
      </c>
      <c r="T13" s="12">
        <v>220.0</v>
      </c>
    </row>
    <row r="14">
      <c r="A14" s="25">
        <v>925.0</v>
      </c>
      <c r="B14" s="26">
        <v>-52.2</v>
      </c>
      <c r="T14" s="12">
        <v>240.0</v>
      </c>
    </row>
    <row r="15">
      <c r="A15" s="23">
        <v>950.0</v>
      </c>
      <c r="B15" s="24">
        <v>-49.0</v>
      </c>
      <c r="T15" s="12">
        <v>260.0</v>
      </c>
    </row>
    <row r="16">
      <c r="A16" s="25">
        <v>975.0</v>
      </c>
      <c r="B16" s="26">
        <v>-48.7</v>
      </c>
      <c r="T16" s="12">
        <v>280.0</v>
      </c>
    </row>
    <row r="17">
      <c r="A17" s="23">
        <v>1000.0</v>
      </c>
      <c r="B17" s="24">
        <v>-49.1</v>
      </c>
      <c r="T17" s="12">
        <v>300.0</v>
      </c>
    </row>
    <row r="18">
      <c r="A18" s="25">
        <v>1025.0</v>
      </c>
      <c r="B18" s="26">
        <v>-59.5</v>
      </c>
      <c r="T18" s="12">
        <v>320.0</v>
      </c>
    </row>
    <row r="19">
      <c r="A19" s="23">
        <v>1050.0</v>
      </c>
      <c r="B19" s="24">
        <v>-52.0</v>
      </c>
      <c r="T19" s="12">
        <v>340.0</v>
      </c>
    </row>
    <row r="20">
      <c r="A20" s="25">
        <v>1075.0</v>
      </c>
      <c r="B20" s="26">
        <v>-47.0</v>
      </c>
    </row>
    <row r="21" ht="15.75" customHeight="1">
      <c r="A21" s="27">
        <v>1100.0</v>
      </c>
      <c r="B21" s="28">
        <v>-68.0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B13:B21">
      <formula1>AND(ISNUMBER(B13),(NOT(OR(NOT(ISERROR(DATEVALUE(B13))), AND(ISNUMBER(B13), LEFT(CELL("format", B13))="D")))))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0</v>
      </c>
      <c r="B1" s="7" t="s">
        <v>21</v>
      </c>
      <c r="C1" s="2" t="s">
        <v>2</v>
      </c>
      <c r="D1" s="2" t="s">
        <v>3</v>
      </c>
      <c r="E1" s="2" t="s">
        <v>4</v>
      </c>
    </row>
    <row r="2">
      <c r="A2" s="9">
        <v>0.0</v>
      </c>
      <c r="B2" s="9">
        <v>-52.6</v>
      </c>
      <c r="C2" s="3">
        <f t="shared" ref="C2:C10" si="1">10^((B2-30)/10) * 10^9</f>
        <v>5.495408739</v>
      </c>
      <c r="D2" s="3">
        <f t="shared" ref="D2:D10" si="2">C2 / $C$2</f>
        <v>1</v>
      </c>
      <c r="E2" s="3">
        <f t="shared" ref="E2:E10" si="3">10 * LOG10(D2:D10)</f>
        <v>0</v>
      </c>
    </row>
    <row r="3">
      <c r="A3" s="9">
        <v>45.0</v>
      </c>
      <c r="B3" s="9">
        <v>-50.3</v>
      </c>
      <c r="C3" s="3">
        <f t="shared" si="1"/>
        <v>9.332543008</v>
      </c>
      <c r="D3" s="3">
        <f t="shared" si="2"/>
        <v>1.698243652</v>
      </c>
      <c r="E3" s="3">
        <f t="shared" si="3"/>
        <v>2.3</v>
      </c>
    </row>
    <row r="4">
      <c r="A4" s="9">
        <v>90.0</v>
      </c>
      <c r="B4" s="9">
        <v>-56.4</v>
      </c>
      <c r="C4" s="3">
        <f t="shared" si="1"/>
        <v>2.290867653</v>
      </c>
      <c r="D4" s="3">
        <f t="shared" si="2"/>
        <v>0.4168693835</v>
      </c>
      <c r="E4" s="3">
        <f t="shared" si="3"/>
        <v>-3.8</v>
      </c>
      <c r="G4" s="12" t="s">
        <v>22</v>
      </c>
    </row>
    <row r="5">
      <c r="A5" s="9">
        <v>135.0</v>
      </c>
      <c r="B5" s="9">
        <v>-58.4</v>
      </c>
      <c r="C5" s="3">
        <f t="shared" si="1"/>
        <v>1.445439771</v>
      </c>
      <c r="D5" s="3">
        <f t="shared" si="2"/>
        <v>0.2630267992</v>
      </c>
      <c r="E5" s="3">
        <f t="shared" si="3"/>
        <v>-5.8</v>
      </c>
      <c r="P5" s="12">
        <v>0.0</v>
      </c>
    </row>
    <row r="6">
      <c r="A6" s="9">
        <v>180.0</v>
      </c>
      <c r="B6" s="9">
        <v>-48.4</v>
      </c>
      <c r="C6" s="3">
        <f t="shared" si="1"/>
        <v>14.45439771</v>
      </c>
      <c r="D6" s="3">
        <f t="shared" si="2"/>
        <v>2.630267992</v>
      </c>
      <c r="E6" s="3">
        <f t="shared" si="3"/>
        <v>4.2</v>
      </c>
      <c r="P6" s="12">
        <v>20.0</v>
      </c>
    </row>
    <row r="7">
      <c r="A7" s="9">
        <v>225.0</v>
      </c>
      <c r="B7" s="9">
        <v>-47.2</v>
      </c>
      <c r="C7" s="3">
        <f t="shared" si="1"/>
        <v>19.05460718</v>
      </c>
      <c r="D7" s="3">
        <f t="shared" si="2"/>
        <v>3.467368505</v>
      </c>
      <c r="E7" s="3">
        <f t="shared" si="3"/>
        <v>5.4</v>
      </c>
      <c r="P7" s="12">
        <v>40.0</v>
      </c>
    </row>
    <row r="8">
      <c r="A8" s="9">
        <v>270.0</v>
      </c>
      <c r="B8" s="9">
        <v>-52.5</v>
      </c>
      <c r="C8" s="3">
        <f t="shared" si="1"/>
        <v>5.623413252</v>
      </c>
      <c r="D8" s="3">
        <f t="shared" si="2"/>
        <v>1.023292992</v>
      </c>
      <c r="E8" s="3">
        <f t="shared" si="3"/>
        <v>0.1</v>
      </c>
      <c r="P8" s="12">
        <v>60.0</v>
      </c>
    </row>
    <row r="9">
      <c r="A9" s="9">
        <v>315.0</v>
      </c>
      <c r="B9" s="9">
        <v>-51.5</v>
      </c>
      <c r="C9" s="3">
        <f t="shared" si="1"/>
        <v>7.079457844</v>
      </c>
      <c r="D9" s="3">
        <f t="shared" si="2"/>
        <v>1.288249552</v>
      </c>
      <c r="E9" s="3">
        <f t="shared" si="3"/>
        <v>1.1</v>
      </c>
      <c r="P9" s="12">
        <v>80.0</v>
      </c>
    </row>
    <row r="10">
      <c r="A10" s="9">
        <v>360.0</v>
      </c>
      <c r="B10" s="9">
        <v>-50.1</v>
      </c>
      <c r="C10" s="3">
        <f t="shared" si="1"/>
        <v>9.77237221</v>
      </c>
      <c r="D10" s="3">
        <f t="shared" si="2"/>
        <v>1.77827941</v>
      </c>
      <c r="E10" s="3">
        <f t="shared" si="3"/>
        <v>2.5</v>
      </c>
      <c r="P10" s="12">
        <v>100.0</v>
      </c>
    </row>
    <row r="11">
      <c r="P11" s="12">
        <v>120.0</v>
      </c>
    </row>
    <row r="12">
      <c r="A12" s="7" t="s">
        <v>14</v>
      </c>
      <c r="B12" s="7" t="s">
        <v>15</v>
      </c>
      <c r="P12" s="12">
        <v>140.0</v>
      </c>
    </row>
    <row r="13">
      <c r="A13" s="9">
        <v>900.0</v>
      </c>
      <c r="B13" s="9">
        <v>-47.3</v>
      </c>
      <c r="P13" s="12">
        <v>160.0</v>
      </c>
    </row>
    <row r="14">
      <c r="A14" s="9">
        <v>925.0</v>
      </c>
      <c r="B14" s="9">
        <v>-56.5</v>
      </c>
      <c r="P14" s="12">
        <v>180.0</v>
      </c>
    </row>
    <row r="15">
      <c r="A15" s="9">
        <v>950.0</v>
      </c>
      <c r="B15" s="9">
        <v>-54.1</v>
      </c>
      <c r="P15" s="12">
        <v>200.0</v>
      </c>
    </row>
    <row r="16">
      <c r="A16" s="9">
        <v>975.0</v>
      </c>
      <c r="B16" s="9">
        <v>-45.0</v>
      </c>
      <c r="P16" s="12">
        <v>220.0</v>
      </c>
    </row>
    <row r="17">
      <c r="A17" s="9">
        <v>1000.0</v>
      </c>
      <c r="B17" s="9">
        <v>-49.0</v>
      </c>
      <c r="P17" s="12">
        <v>240.0</v>
      </c>
    </row>
    <row r="18">
      <c r="A18" s="9">
        <v>1025.0</v>
      </c>
      <c r="B18" s="9">
        <v>-55.5</v>
      </c>
      <c r="P18" s="12">
        <v>260.0</v>
      </c>
    </row>
    <row r="19">
      <c r="A19" s="9">
        <v>1050.0</v>
      </c>
      <c r="B19" s="9">
        <v>-48.5</v>
      </c>
      <c r="P19" s="12">
        <v>280.0</v>
      </c>
    </row>
    <row r="20">
      <c r="A20" s="9">
        <v>1075.0</v>
      </c>
      <c r="B20" s="9">
        <v>-45.7</v>
      </c>
      <c r="P20" s="12">
        <v>300.0</v>
      </c>
    </row>
    <row r="21">
      <c r="A21" s="9">
        <v>1100.0</v>
      </c>
      <c r="B21" s="9">
        <v>-48.7</v>
      </c>
      <c r="P21" s="12">
        <v>320.0</v>
      </c>
    </row>
    <row r="22">
      <c r="P22" s="12">
        <v>340.0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71"/>
  </cols>
  <sheetData>
    <row r="1">
      <c r="A1" s="7" t="s">
        <v>0</v>
      </c>
      <c r="B1" s="7" t="s">
        <v>21</v>
      </c>
      <c r="C1" s="2" t="s">
        <v>2</v>
      </c>
      <c r="D1" s="2" t="s">
        <v>3</v>
      </c>
      <c r="E1" s="2" t="s">
        <v>4</v>
      </c>
      <c r="O1" s="12">
        <v>0.0</v>
      </c>
    </row>
    <row r="2">
      <c r="A2" s="9">
        <v>0.0</v>
      </c>
      <c r="B2" s="9">
        <v>-53.0</v>
      </c>
      <c r="C2" s="3">
        <f t="shared" ref="C2:C10" si="1">10^((B2-30)/10) * 10^9</f>
        <v>5.011872336</v>
      </c>
      <c r="D2" s="3">
        <f t="shared" ref="D2:D10" si="2">C2 / $C$2</f>
        <v>1</v>
      </c>
      <c r="E2" s="3">
        <f t="shared" ref="E2:E10" si="3">10 * LOG10(D2:D10)</f>
        <v>0</v>
      </c>
      <c r="O2" s="12">
        <v>20.0</v>
      </c>
    </row>
    <row r="3">
      <c r="A3" s="9">
        <v>45.0</v>
      </c>
      <c r="B3" s="9">
        <v>-48.9</v>
      </c>
      <c r="C3" s="3">
        <f t="shared" si="1"/>
        <v>12.88249552</v>
      </c>
      <c r="D3" s="3">
        <f t="shared" si="2"/>
        <v>2.570395783</v>
      </c>
      <c r="E3" s="3">
        <f t="shared" si="3"/>
        <v>4.1</v>
      </c>
      <c r="O3" s="12">
        <v>40.0</v>
      </c>
    </row>
    <row r="4">
      <c r="A4" s="9">
        <v>90.0</v>
      </c>
      <c r="B4" s="9">
        <v>-51.3</v>
      </c>
      <c r="C4" s="3">
        <f t="shared" si="1"/>
        <v>7.413102413</v>
      </c>
      <c r="D4" s="3">
        <f t="shared" si="2"/>
        <v>1.479108388</v>
      </c>
      <c r="E4" s="3">
        <f t="shared" si="3"/>
        <v>1.7</v>
      </c>
      <c r="O4" s="12">
        <v>60.0</v>
      </c>
    </row>
    <row r="5">
      <c r="A5" s="9">
        <v>135.0</v>
      </c>
      <c r="B5" s="9">
        <v>-65.9</v>
      </c>
      <c r="C5" s="3">
        <f t="shared" si="1"/>
        <v>0.2570395783</v>
      </c>
      <c r="D5" s="3">
        <f t="shared" si="2"/>
        <v>0.0512861384</v>
      </c>
      <c r="E5" s="3">
        <f t="shared" si="3"/>
        <v>-12.9</v>
      </c>
      <c r="I5" s="12" t="s">
        <v>23</v>
      </c>
      <c r="O5" s="12">
        <v>80.0</v>
      </c>
    </row>
    <row r="6">
      <c r="A6" s="9">
        <v>180.0</v>
      </c>
      <c r="B6" s="9">
        <v>-51.2</v>
      </c>
      <c r="C6" s="3">
        <f t="shared" si="1"/>
        <v>7.58577575</v>
      </c>
      <c r="D6" s="3">
        <f t="shared" si="2"/>
        <v>1.513561248</v>
      </c>
      <c r="E6" s="3">
        <f t="shared" si="3"/>
        <v>1.8</v>
      </c>
      <c r="O6" s="12">
        <v>100.0</v>
      </c>
    </row>
    <row r="7">
      <c r="A7" s="9">
        <v>225.0</v>
      </c>
      <c r="B7" s="9">
        <v>-51.3</v>
      </c>
      <c r="C7" s="3">
        <f t="shared" si="1"/>
        <v>7.413102413</v>
      </c>
      <c r="D7" s="3">
        <f t="shared" si="2"/>
        <v>1.479108388</v>
      </c>
      <c r="E7" s="3">
        <f t="shared" si="3"/>
        <v>1.7</v>
      </c>
      <c r="O7" s="12">
        <v>120.0</v>
      </c>
    </row>
    <row r="8">
      <c r="A8" s="9">
        <v>270.0</v>
      </c>
      <c r="B8" s="9">
        <v>-54.4</v>
      </c>
      <c r="C8" s="3">
        <f t="shared" si="1"/>
        <v>3.630780548</v>
      </c>
      <c r="D8" s="3">
        <f t="shared" si="2"/>
        <v>0.7244359601</v>
      </c>
      <c r="E8" s="3">
        <f t="shared" si="3"/>
        <v>-1.4</v>
      </c>
      <c r="O8" s="12">
        <v>140.0</v>
      </c>
    </row>
    <row r="9">
      <c r="A9" s="9">
        <v>315.0</v>
      </c>
      <c r="B9" s="9">
        <v>-54.6</v>
      </c>
      <c r="C9" s="3">
        <f t="shared" si="1"/>
        <v>3.467368505</v>
      </c>
      <c r="D9" s="3">
        <f t="shared" si="2"/>
        <v>0.6918309709</v>
      </c>
      <c r="E9" s="3">
        <f t="shared" si="3"/>
        <v>-1.6</v>
      </c>
      <c r="O9" s="12">
        <v>160.0</v>
      </c>
    </row>
    <row r="10">
      <c r="A10" s="9">
        <v>360.0</v>
      </c>
      <c r="B10" s="9">
        <v>-52.5</v>
      </c>
      <c r="C10" s="3">
        <f t="shared" si="1"/>
        <v>5.623413252</v>
      </c>
      <c r="D10" s="3">
        <f t="shared" si="2"/>
        <v>1.122018454</v>
      </c>
      <c r="E10" s="3">
        <f t="shared" si="3"/>
        <v>0.5</v>
      </c>
      <c r="O10" s="12">
        <v>180.0</v>
      </c>
    </row>
    <row r="11">
      <c r="O11" s="12">
        <v>200.0</v>
      </c>
    </row>
    <row r="12">
      <c r="A12" s="7" t="s">
        <v>14</v>
      </c>
      <c r="B12" s="8" t="s">
        <v>1</v>
      </c>
      <c r="O12" s="12">
        <v>220.0</v>
      </c>
    </row>
    <row r="13">
      <c r="A13" s="9">
        <v>900.0</v>
      </c>
      <c r="B13" s="9">
        <v>-52.0</v>
      </c>
      <c r="O13" s="12">
        <v>240.0</v>
      </c>
    </row>
    <row r="14">
      <c r="A14" s="9">
        <v>925.0</v>
      </c>
      <c r="B14" s="9">
        <v>-42.5</v>
      </c>
      <c r="O14" s="12">
        <v>260.0</v>
      </c>
    </row>
    <row r="15">
      <c r="A15" s="9">
        <v>950.0</v>
      </c>
      <c r="B15" s="9">
        <v>-53.0</v>
      </c>
      <c r="O15" s="12">
        <v>280.0</v>
      </c>
    </row>
    <row r="16">
      <c r="A16" s="9">
        <v>975.0</v>
      </c>
      <c r="B16" s="9">
        <v>-42.4</v>
      </c>
      <c r="O16" s="12">
        <v>300.0</v>
      </c>
    </row>
    <row r="17">
      <c r="A17" s="9">
        <v>1000.0</v>
      </c>
      <c r="B17" s="9">
        <v>-56.3</v>
      </c>
      <c r="O17" s="12">
        <v>320.0</v>
      </c>
    </row>
    <row r="18">
      <c r="A18" s="9">
        <v>1025.0</v>
      </c>
      <c r="B18" s="9">
        <v>-47.2</v>
      </c>
      <c r="O18" s="12">
        <v>340.0</v>
      </c>
    </row>
    <row r="19">
      <c r="A19" s="9">
        <v>1050.0</v>
      </c>
      <c r="B19" s="9">
        <v>-46.0</v>
      </c>
    </row>
    <row r="20">
      <c r="A20" s="9">
        <v>1075.0</v>
      </c>
      <c r="B20" s="9">
        <v>-45.0</v>
      </c>
    </row>
    <row r="21">
      <c r="A21" s="9">
        <v>1100.0</v>
      </c>
      <c r="B21" s="9">
        <v>-60.6</v>
      </c>
    </row>
    <row r="24">
      <c r="O24" s="12" t="s">
        <v>23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7" t="s">
        <v>0</v>
      </c>
      <c r="B1" s="7" t="s">
        <v>21</v>
      </c>
      <c r="C1" s="2" t="s">
        <v>2</v>
      </c>
      <c r="D1" s="2" t="s">
        <v>3</v>
      </c>
      <c r="E1" s="2" t="s">
        <v>4</v>
      </c>
    </row>
    <row r="2">
      <c r="A2" s="9">
        <v>0.0</v>
      </c>
      <c r="B2" s="9">
        <v>-43.1</v>
      </c>
      <c r="C2" s="3">
        <f t="shared" ref="C2:C10" si="1">10^((B2-30)/10) * 10^9</f>
        <v>48.97788194</v>
      </c>
      <c r="D2" s="3">
        <f t="shared" ref="D2:D10" si="2">C2 / $C$2</f>
        <v>1</v>
      </c>
      <c r="E2" s="3">
        <f t="shared" ref="E2:E10" si="3">10 * LOG10(D2:D10)</f>
        <v>0</v>
      </c>
    </row>
    <row r="3">
      <c r="A3" s="9">
        <v>45.0</v>
      </c>
      <c r="B3" s="9">
        <v>-49.2</v>
      </c>
      <c r="C3" s="3">
        <f t="shared" si="1"/>
        <v>12.02264435</v>
      </c>
      <c r="D3" s="3">
        <f t="shared" si="2"/>
        <v>0.2454708916</v>
      </c>
      <c r="E3" s="3">
        <f t="shared" si="3"/>
        <v>-6.1</v>
      </c>
    </row>
    <row r="4">
      <c r="A4" s="9">
        <v>90.0</v>
      </c>
      <c r="B4" s="9">
        <v>-58.0</v>
      </c>
      <c r="C4" s="3">
        <f t="shared" si="1"/>
        <v>1.584893192</v>
      </c>
      <c r="D4" s="3">
        <f t="shared" si="2"/>
        <v>0.03235936569</v>
      </c>
      <c r="E4" s="3">
        <f t="shared" si="3"/>
        <v>-14.9</v>
      </c>
    </row>
    <row r="5">
      <c r="A5" s="9">
        <v>135.0</v>
      </c>
      <c r="B5" s="9">
        <v>-57.6</v>
      </c>
      <c r="C5" s="3">
        <f t="shared" si="1"/>
        <v>1.737800829</v>
      </c>
      <c r="D5" s="3">
        <f t="shared" si="2"/>
        <v>0.03548133892</v>
      </c>
      <c r="E5" s="3">
        <f t="shared" si="3"/>
        <v>-14.5</v>
      </c>
    </row>
    <row r="6">
      <c r="A6" s="9">
        <v>180.0</v>
      </c>
      <c r="B6" s="9">
        <v>-50.1</v>
      </c>
      <c r="C6" s="3">
        <f t="shared" si="1"/>
        <v>9.77237221</v>
      </c>
      <c r="D6" s="3">
        <f t="shared" si="2"/>
        <v>0.1995262315</v>
      </c>
      <c r="E6" s="3">
        <f t="shared" si="3"/>
        <v>-7</v>
      </c>
    </row>
    <row r="7">
      <c r="A7" s="9">
        <v>225.0</v>
      </c>
      <c r="B7" s="9">
        <v>-55.8</v>
      </c>
      <c r="C7" s="3">
        <f t="shared" si="1"/>
        <v>2.630267992</v>
      </c>
      <c r="D7" s="3">
        <f t="shared" si="2"/>
        <v>0.05370317964</v>
      </c>
      <c r="E7" s="3">
        <f t="shared" si="3"/>
        <v>-12.7</v>
      </c>
    </row>
    <row r="8">
      <c r="A8" s="9">
        <v>270.0</v>
      </c>
      <c r="B8" s="9">
        <v>-58.6</v>
      </c>
      <c r="C8" s="3">
        <f t="shared" si="1"/>
        <v>1.380384265</v>
      </c>
      <c r="D8" s="3">
        <f t="shared" si="2"/>
        <v>0.02818382931</v>
      </c>
      <c r="E8" s="3">
        <f t="shared" si="3"/>
        <v>-15.5</v>
      </c>
    </row>
    <row r="9">
      <c r="A9" s="9">
        <v>315.0</v>
      </c>
      <c r="B9" s="9">
        <v>-51.0</v>
      </c>
      <c r="C9" s="3">
        <f t="shared" si="1"/>
        <v>7.943282347</v>
      </c>
      <c r="D9" s="3">
        <f t="shared" si="2"/>
        <v>0.1621810097</v>
      </c>
      <c r="E9" s="3">
        <f t="shared" si="3"/>
        <v>-7.9</v>
      </c>
    </row>
    <row r="10">
      <c r="A10" s="9">
        <v>360.0</v>
      </c>
      <c r="B10" s="9">
        <v>-43.4</v>
      </c>
      <c r="C10" s="3">
        <f t="shared" si="1"/>
        <v>45.70881896</v>
      </c>
      <c r="D10" s="3">
        <f t="shared" si="2"/>
        <v>0.9332543008</v>
      </c>
      <c r="E10" s="3">
        <f t="shared" si="3"/>
        <v>-0.3</v>
      </c>
    </row>
    <row r="13">
      <c r="A13" s="7" t="s">
        <v>14</v>
      </c>
      <c r="B13" s="7" t="s">
        <v>15</v>
      </c>
    </row>
    <row r="14">
      <c r="A14" s="9">
        <v>900.0</v>
      </c>
      <c r="B14" s="9">
        <v>-49.5</v>
      </c>
    </row>
    <row r="15">
      <c r="A15" s="9">
        <v>925.0</v>
      </c>
      <c r="B15" s="9">
        <v>-55.3</v>
      </c>
    </row>
    <row r="16">
      <c r="A16" s="9">
        <v>950.0</v>
      </c>
      <c r="B16" s="9">
        <v>-48.2</v>
      </c>
    </row>
    <row r="17">
      <c r="A17" s="9">
        <v>975.0</v>
      </c>
      <c r="B17" s="9">
        <v>-48.1</v>
      </c>
    </row>
    <row r="18">
      <c r="A18" s="9">
        <v>1000.0</v>
      </c>
      <c r="B18" s="9">
        <v>-44.2</v>
      </c>
    </row>
    <row r="19">
      <c r="A19" s="9">
        <v>1025.0</v>
      </c>
      <c r="B19" s="9">
        <v>-51.1</v>
      </c>
    </row>
    <row r="20">
      <c r="A20" s="9">
        <v>1050.0</v>
      </c>
      <c r="B20" s="9">
        <v>-39.9</v>
      </c>
    </row>
    <row r="21">
      <c r="A21" s="9">
        <v>1075.0</v>
      </c>
      <c r="B21" s="9">
        <v>-51.1</v>
      </c>
    </row>
    <row r="22">
      <c r="A22" s="9">
        <v>1100.0</v>
      </c>
      <c r="B22" s="9">
        <v>-48.4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</cols>
  <sheetData>
    <row r="1">
      <c r="A1" s="8" t="s">
        <v>24</v>
      </c>
      <c r="B1" s="8" t="s">
        <v>25</v>
      </c>
      <c r="C1" s="7" t="s">
        <v>26</v>
      </c>
      <c r="D1" s="7" t="s">
        <v>27</v>
      </c>
      <c r="E1" s="7" t="s">
        <v>28</v>
      </c>
      <c r="F1" s="7" t="s">
        <v>29</v>
      </c>
      <c r="G1" s="7" t="s">
        <v>30</v>
      </c>
    </row>
    <row r="2">
      <c r="A2" s="29" t="s">
        <v>31</v>
      </c>
      <c r="B2" s="9">
        <v>1.232</v>
      </c>
      <c r="C2" s="9">
        <v>3.554</v>
      </c>
      <c r="D2" s="9">
        <v>676.0</v>
      </c>
      <c r="E2" s="9">
        <v>3.556</v>
      </c>
      <c r="F2" s="9">
        <v>1884.0</v>
      </c>
      <c r="G2" s="9">
        <v>1208.0</v>
      </c>
    </row>
    <row r="3">
      <c r="A3" s="29" t="s">
        <v>32</v>
      </c>
      <c r="B3" s="9">
        <v>1.6</v>
      </c>
      <c r="C3" s="9">
        <v>3.289</v>
      </c>
      <c r="D3" s="9">
        <v>676.0</v>
      </c>
      <c r="E3" s="9">
        <v>3.289</v>
      </c>
      <c r="F3" s="9">
        <v>1646.0</v>
      </c>
      <c r="G3" s="9">
        <v>970.0</v>
      </c>
    </row>
    <row r="4">
      <c r="A4" s="29" t="s">
        <v>33</v>
      </c>
      <c r="B4" s="9">
        <v>1.805</v>
      </c>
      <c r="C4" s="9">
        <v>3.326</v>
      </c>
      <c r="D4" s="9">
        <v>740.0</v>
      </c>
      <c r="E4" s="9">
        <v>3.333</v>
      </c>
      <c r="F4" s="9">
        <v>2496.0</v>
      </c>
      <c r="G4" s="9">
        <v>1756.0</v>
      </c>
    </row>
    <row r="5">
      <c r="A5" s="30" t="s">
        <v>34</v>
      </c>
      <c r="B5" s="9">
        <v>2.025</v>
      </c>
      <c r="C5" s="9">
        <v>3.565</v>
      </c>
      <c r="D5" s="9">
        <v>640.0</v>
      </c>
      <c r="E5" s="9">
        <v>3.521</v>
      </c>
      <c r="F5" s="9">
        <v>2072.0</v>
      </c>
      <c r="G5" s="9">
        <v>1432.0</v>
      </c>
    </row>
    <row r="6">
      <c r="A6" s="30" t="s">
        <v>35</v>
      </c>
      <c r="B6" s="9">
        <v>1.895</v>
      </c>
      <c r="C6" s="9">
        <v>3.481</v>
      </c>
      <c r="D6" s="9">
        <v>668.0</v>
      </c>
      <c r="E6" s="9">
        <v>3.48</v>
      </c>
      <c r="F6" s="9">
        <v>2504.0</v>
      </c>
      <c r="G6" s="9">
        <v>1836.0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57"/>
    <col customWidth="1" min="2" max="2" width="20.71"/>
    <col customWidth="1" min="3" max="3" width="19.14"/>
    <col customWidth="1" min="4" max="4" width="19.29"/>
    <col customWidth="1" min="5" max="5" width="22.0"/>
  </cols>
  <sheetData>
    <row r="1">
      <c r="A1" s="31" t="s">
        <v>0</v>
      </c>
      <c r="B1" s="32" t="s">
        <v>21</v>
      </c>
      <c r="C1" s="33" t="s">
        <v>2</v>
      </c>
      <c r="D1" s="33" t="s">
        <v>3</v>
      </c>
      <c r="E1" s="34" t="s">
        <v>4</v>
      </c>
    </row>
    <row r="2">
      <c r="A2" s="35">
        <v>0.0</v>
      </c>
      <c r="B2" s="36">
        <v>-44.0</v>
      </c>
      <c r="C2" s="37">
        <f t="shared" ref="C2:C10" si="1">10^((B2-30)/10) * 10^9</f>
        <v>39.81071706</v>
      </c>
      <c r="D2" s="37">
        <f t="shared" ref="D2:D10" si="2">C2 / $C$2</f>
        <v>1</v>
      </c>
      <c r="E2" s="38">
        <f t="shared" ref="E2:E10" si="3">10 * LOG10(D2:D10)</f>
        <v>0</v>
      </c>
    </row>
    <row r="3">
      <c r="A3" s="39">
        <v>45.0</v>
      </c>
      <c r="B3" s="40">
        <v>-58.8</v>
      </c>
      <c r="C3" s="41">
        <f t="shared" si="1"/>
        <v>1.318256739</v>
      </c>
      <c r="D3" s="41">
        <f t="shared" si="2"/>
        <v>0.03311311215</v>
      </c>
      <c r="E3" s="42">
        <f t="shared" si="3"/>
        <v>-14.8</v>
      </c>
    </row>
    <row r="4">
      <c r="A4" s="35">
        <v>90.0</v>
      </c>
      <c r="B4" s="36">
        <v>-59.0</v>
      </c>
      <c r="C4" s="37">
        <f t="shared" si="1"/>
        <v>1.258925412</v>
      </c>
      <c r="D4" s="37">
        <f t="shared" si="2"/>
        <v>0.0316227766</v>
      </c>
      <c r="E4" s="38">
        <f t="shared" si="3"/>
        <v>-15</v>
      </c>
    </row>
    <row r="5">
      <c r="A5" s="39">
        <v>135.0</v>
      </c>
      <c r="B5" s="40">
        <v>-64.0</v>
      </c>
      <c r="C5" s="41">
        <f t="shared" si="1"/>
        <v>0.3981071706</v>
      </c>
      <c r="D5" s="41">
        <f t="shared" si="2"/>
        <v>0.01</v>
      </c>
      <c r="E5" s="42">
        <f t="shared" si="3"/>
        <v>-20</v>
      </c>
    </row>
    <row r="6">
      <c r="A6" s="35">
        <v>180.0</v>
      </c>
      <c r="B6" s="36">
        <v>-46.6</v>
      </c>
      <c r="C6" s="37">
        <f t="shared" si="1"/>
        <v>21.87761624</v>
      </c>
      <c r="D6" s="37">
        <f t="shared" si="2"/>
        <v>0.5495408739</v>
      </c>
      <c r="E6" s="38">
        <f t="shared" si="3"/>
        <v>-2.6</v>
      </c>
    </row>
    <row r="7">
      <c r="A7" s="39">
        <v>225.0</v>
      </c>
      <c r="B7" s="40">
        <v>-58.2</v>
      </c>
      <c r="C7" s="41">
        <f t="shared" si="1"/>
        <v>1.513561248</v>
      </c>
      <c r="D7" s="41">
        <f t="shared" si="2"/>
        <v>0.03801893963</v>
      </c>
      <c r="E7" s="42">
        <f t="shared" si="3"/>
        <v>-14.2</v>
      </c>
    </row>
    <row r="8">
      <c r="A8" s="35">
        <v>270.0</v>
      </c>
      <c r="B8" s="36">
        <v>-66.0</v>
      </c>
      <c r="C8" s="37">
        <f t="shared" si="1"/>
        <v>0.2511886432</v>
      </c>
      <c r="D8" s="37">
        <f t="shared" si="2"/>
        <v>0.006309573445</v>
      </c>
      <c r="E8" s="38">
        <f t="shared" si="3"/>
        <v>-22</v>
      </c>
    </row>
    <row r="9">
      <c r="A9" s="39">
        <v>315.0</v>
      </c>
      <c r="B9" s="40">
        <v>-54.5</v>
      </c>
      <c r="C9" s="41">
        <f t="shared" si="1"/>
        <v>3.548133892</v>
      </c>
      <c r="D9" s="41">
        <f t="shared" si="2"/>
        <v>0.08912509381</v>
      </c>
      <c r="E9" s="42">
        <f t="shared" si="3"/>
        <v>-10.5</v>
      </c>
    </row>
    <row r="10">
      <c r="A10" s="43">
        <v>360.0</v>
      </c>
      <c r="B10" s="44">
        <v>-45.5</v>
      </c>
      <c r="C10" s="45">
        <f t="shared" si="1"/>
        <v>28.18382931</v>
      </c>
      <c r="D10" s="45">
        <f t="shared" si="2"/>
        <v>0.7079457844</v>
      </c>
      <c r="E10" s="46">
        <f t="shared" si="3"/>
        <v>-1.5</v>
      </c>
    </row>
    <row r="12">
      <c r="A12" s="31" t="s">
        <v>14</v>
      </c>
      <c r="B12" s="47" t="s">
        <v>15</v>
      </c>
    </row>
    <row r="13">
      <c r="A13" s="48">
        <v>900.0</v>
      </c>
      <c r="B13" s="49">
        <v>-48.1</v>
      </c>
    </row>
    <row r="14">
      <c r="A14" s="50">
        <v>925.0</v>
      </c>
      <c r="B14" s="51">
        <v>-53.2</v>
      </c>
    </row>
    <row r="15">
      <c r="A15" s="48">
        <v>950.0</v>
      </c>
      <c r="B15" s="49">
        <v>-47.3</v>
      </c>
    </row>
    <row r="16">
      <c r="A16" s="50">
        <v>975.0</v>
      </c>
      <c r="B16" s="51">
        <v>-45.0</v>
      </c>
    </row>
    <row r="17">
      <c r="A17" s="48">
        <v>1000.0</v>
      </c>
      <c r="B17" s="49">
        <v>-46.5</v>
      </c>
    </row>
    <row r="18">
      <c r="A18" s="50">
        <v>1025.0</v>
      </c>
      <c r="B18" s="51">
        <v>-48.8</v>
      </c>
    </row>
    <row r="19">
      <c r="A19" s="48">
        <v>1050.0</v>
      </c>
      <c r="B19" s="49">
        <v>-38.2</v>
      </c>
    </row>
    <row r="20">
      <c r="A20" s="50">
        <v>1075.0</v>
      </c>
      <c r="B20" s="51">
        <v>-53.7</v>
      </c>
    </row>
    <row r="21">
      <c r="A21" s="52">
        <v>1100.0</v>
      </c>
      <c r="B21" s="53">
        <v>-54.7</v>
      </c>
    </row>
  </sheetData>
  <dataValidations>
    <dataValidation type="custom" allowBlank="1" showDropDown="1" sqref="A2:E10">
      <formula1>AND(ISNUMBER(A2),(NOT(OR(NOT(ISERROR(DATEVALUE(A2))), AND(ISNUMBER(A2), LEFT(CELL("format", A2))="D")))))</formula1>
    </dataValidation>
  </dataValidations>
  <drawing r:id="rId1"/>
  <tableParts count="2">
    <tablePart r:id="rId4"/>
    <tablePart r:id="rId5"/>
  </tableParts>
</worksheet>
</file>