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io Barros\Documents\GitHub\Hector\data\"/>
    </mc:Choice>
  </mc:AlternateContent>
  <bookViews>
    <workbookView xWindow="0" yWindow="0" windowWidth="19440" windowHeight="11760"/>
  </bookViews>
  <sheets>
    <sheet name="Regeneracao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F9" i="4" l="1"/>
  <c r="I7" i="4"/>
  <c r="Q4" i="4"/>
  <c r="Q5" i="4" s="1"/>
  <c r="Q6" i="4" s="1"/>
  <c r="Q7" i="4" s="1"/>
  <c r="Q8" i="4" s="1"/>
  <c r="Q9" i="4" s="1"/>
  <c r="Q10" i="4" s="1"/>
  <c r="Q11" i="4" s="1"/>
  <c r="Q12" i="4" s="1"/>
  <c r="Q13" i="4" s="1"/>
  <c r="C9" i="4" l="1"/>
  <c r="C8" i="4"/>
  <c r="F8" i="4" s="1"/>
  <c r="C7" i="4"/>
  <c r="K7" i="4" l="1"/>
  <c r="F7" i="4"/>
  <c r="J7" i="4"/>
  <c r="D7" i="4"/>
  <c r="D8" i="4" s="1"/>
  <c r="D9" i="4" s="1"/>
  <c r="G7" i="4" l="1"/>
  <c r="H8" i="4" s="1"/>
  <c r="G8" i="4" l="1"/>
  <c r="H9" i="4" s="1"/>
  <c r="I8" i="4"/>
  <c r="J8" i="4" s="1"/>
  <c r="K8" i="4" l="1"/>
  <c r="G9" i="4"/>
  <c r="I9" i="4"/>
  <c r="J9" i="4" s="1"/>
  <c r="K9" i="4" l="1"/>
  <c r="M7" i="4" s="1"/>
</calcChain>
</file>

<file path=xl/comments1.xml><?xml version="1.0" encoding="utf-8"?>
<comments xmlns="http://schemas.openxmlformats.org/spreadsheetml/2006/main">
  <authors>
    <author>Marcio Barros</author>
  </authors>
  <commentList>
    <comment ref="B6" authorId="0" shapeId="0">
      <text>
        <r>
          <rPr>
            <b/>
            <sz val="9"/>
            <color indexed="81"/>
            <rFont val="Segoe UI"/>
            <charset val="1"/>
          </rPr>
          <t>Marcio Barros:</t>
        </r>
        <r>
          <rPr>
            <sz val="9"/>
            <color indexed="81"/>
            <rFont val="Segoe UI"/>
            <charset val="1"/>
          </rPr>
          <t xml:space="preserve">
Estimated from Capers Jones</t>
        </r>
      </text>
    </comment>
  </commentList>
</comments>
</file>

<file path=xl/sharedStrings.xml><?xml version="1.0" encoding="utf-8"?>
<sst xmlns="http://schemas.openxmlformats.org/spreadsheetml/2006/main" count="17" uniqueCount="17">
  <si>
    <t>bugs acum</t>
  </si>
  <si>
    <t>% Esforço</t>
  </si>
  <si>
    <t>Bugs</t>
  </si>
  <si>
    <t>Parâmetros</t>
  </si>
  <si>
    <t>Erros/FP</t>
  </si>
  <si>
    <t>(Capers Jones: 2.4 erros/FP)</t>
  </si>
  <si>
    <t>Bugs Ac</t>
  </si>
  <si>
    <t>Active Bugs</t>
  </si>
  <si>
    <t>Active Ac</t>
  </si>
  <si>
    <t>Act Density</t>
  </si>
  <si>
    <t>New Errors</t>
  </si>
  <si>
    <t>Reg Factor</t>
  </si>
  <si>
    <t>Regeneration Factor:</t>
  </si>
  <si>
    <t>DESIGN</t>
  </si>
  <si>
    <t>REQS</t>
  </si>
  <si>
    <t>CODING</t>
  </si>
  <si>
    <t>%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</si>
</sst>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tabSelected="1" zoomScaleNormal="100" workbookViewId="0">
      <selection activeCell="B2" sqref="B2"/>
    </sheetView>
  </sheetViews>
  <sheetFormatPr defaultRowHeight="15" x14ac:dyDescent="0.25"/>
  <cols>
    <col min="1" max="1" width="11.140625" bestFit="1" customWidth="1"/>
    <col min="2" max="11" width="13.42578125" customWidth="1"/>
    <col min="12" max="14" width="9.7109375" customWidth="1"/>
    <col min="16" max="16" width="25.5703125" customWidth="1"/>
  </cols>
  <sheetData>
    <row r="1" spans="1:18" x14ac:dyDescent="0.25">
      <c r="A1" t="s">
        <v>3</v>
      </c>
    </row>
    <row r="2" spans="1:18" x14ac:dyDescent="0.25">
      <c r="A2" t="s">
        <v>4</v>
      </c>
      <c r="B2" s="2">
        <f>2.4*0.4466</f>
        <v>1.0718399999999999</v>
      </c>
      <c r="C2" t="s">
        <v>5</v>
      </c>
    </row>
    <row r="3" spans="1:18" x14ac:dyDescent="0.25">
      <c r="P3" t="s">
        <v>12</v>
      </c>
      <c r="Q3">
        <v>0</v>
      </c>
      <c r="R3">
        <v>1</v>
      </c>
    </row>
    <row r="4" spans="1:18" x14ac:dyDescent="0.25">
      <c r="Q4">
        <f>Q3+1</f>
        <v>1</v>
      </c>
      <c r="R4">
        <v>1.1000000000000001</v>
      </c>
    </row>
    <row r="5" spans="1:18" x14ac:dyDescent="0.25">
      <c r="Q5">
        <f t="shared" ref="Q5:Q13" si="0">Q4+1</f>
        <v>2</v>
      </c>
      <c r="R5">
        <v>1.2</v>
      </c>
    </row>
    <row r="6" spans="1:18" x14ac:dyDescent="0.25">
      <c r="B6" s="4" t="s">
        <v>1</v>
      </c>
      <c r="C6" s="5" t="s">
        <v>2</v>
      </c>
      <c r="D6" s="5" t="s">
        <v>6</v>
      </c>
      <c r="E6" s="5" t="s">
        <v>16</v>
      </c>
      <c r="F6" s="5" t="s">
        <v>7</v>
      </c>
      <c r="G6" s="5" t="s">
        <v>8</v>
      </c>
      <c r="H6" s="5" t="s">
        <v>9</v>
      </c>
      <c r="I6" s="5" t="s">
        <v>11</v>
      </c>
      <c r="J6" s="5" t="s">
        <v>10</v>
      </c>
      <c r="K6" s="5" t="s">
        <v>0</v>
      </c>
      <c r="Q6">
        <f t="shared" si="0"/>
        <v>3</v>
      </c>
      <c r="R6">
        <v>1.325</v>
      </c>
    </row>
    <row r="7" spans="1:18" x14ac:dyDescent="0.25">
      <c r="A7" t="s">
        <v>14</v>
      </c>
      <c r="B7" s="3">
        <v>7.8E-2</v>
      </c>
      <c r="C7" s="7">
        <f>$B$2*B7/(SUM($B$7:$B$9))</f>
        <v>0.14266812286689418</v>
      </c>
      <c r="D7" s="7">
        <f>C7</f>
        <v>0.14266812286689418</v>
      </c>
      <c r="E7" s="6">
        <v>0.85</v>
      </c>
      <c r="F7" s="7">
        <f>C7*E7</f>
        <v>0.12126790443686004</v>
      </c>
      <c r="G7" s="7">
        <f>F7</f>
        <v>0.12126790443686004</v>
      </c>
      <c r="H7" s="7">
        <v>0</v>
      </c>
      <c r="I7" s="7">
        <f>VLOOKUP(ROUND(11*H7,0),$Q$3:$R$13,2,FALSE)-1</f>
        <v>0</v>
      </c>
      <c r="J7" s="7">
        <f>I7*C7</f>
        <v>0</v>
      </c>
      <c r="K7" s="7">
        <f>C7</f>
        <v>0.14266812286689418</v>
      </c>
      <c r="M7">
        <f>D9/K9</f>
        <v>0.44660804618506422</v>
      </c>
      <c r="Q7">
        <f t="shared" si="0"/>
        <v>4</v>
      </c>
      <c r="R7">
        <v>1.45</v>
      </c>
    </row>
    <row r="8" spans="1:18" x14ac:dyDescent="0.25">
      <c r="A8" t="s">
        <v>13</v>
      </c>
      <c r="B8" s="3">
        <v>9.9000000000000005E-2</v>
      </c>
      <c r="C8" s="7">
        <f>$B$2*B8/(SUM($B$7:$B$9))</f>
        <v>0.18107877133105801</v>
      </c>
      <c r="D8" s="7">
        <f>D7+C8</f>
        <v>0.32374689419795222</v>
      </c>
      <c r="E8" s="6">
        <v>0.85</v>
      </c>
      <c r="F8" s="7">
        <f>C8*E8</f>
        <v>0.15391695563139932</v>
      </c>
      <c r="G8" s="7">
        <f>G7+F8</f>
        <v>0.27518486006825937</v>
      </c>
      <c r="H8" s="7">
        <f>G7/D7</f>
        <v>0.85</v>
      </c>
      <c r="I8" s="7">
        <f>VLOOKUP(ROUND(11*H8,0),$Q$3:$R$13,2,FALSE)-1</f>
        <v>3.3499999999999996</v>
      </c>
      <c r="J8" s="7">
        <f>I8*G7</f>
        <v>0.40624747986348109</v>
      </c>
      <c r="K8" s="7">
        <f>K7+C8+J8</f>
        <v>0.7299943740614333</v>
      </c>
      <c r="L8" s="1"/>
      <c r="M8" s="1"/>
      <c r="Q8">
        <f t="shared" si="0"/>
        <v>5</v>
      </c>
      <c r="R8">
        <v>1.6</v>
      </c>
    </row>
    <row r="9" spans="1:18" x14ac:dyDescent="0.25">
      <c r="A9" t="s">
        <v>15</v>
      </c>
      <c r="B9" s="3">
        <v>0.40899999999999997</v>
      </c>
      <c r="C9" s="7">
        <f>$B$2*B9/(SUM($B$7:$B$9))</f>
        <v>0.74809310580204769</v>
      </c>
      <c r="D9" s="7">
        <f>D8+C9</f>
        <v>1.0718399999999999</v>
      </c>
      <c r="E9" s="3">
        <v>0.32600000000000001</v>
      </c>
      <c r="F9" s="7">
        <f>0.326*E9</f>
        <v>0.10627600000000001</v>
      </c>
      <c r="G9" s="7">
        <f>G8+F9</f>
        <v>0.38146086006825941</v>
      </c>
      <c r="H9" s="7">
        <f>G8/D8</f>
        <v>0.85</v>
      </c>
      <c r="I9" s="7">
        <f>VLOOKUP(ROUND(11*H9,0),$Q$3:$R$13,2,FALSE)-1</f>
        <v>3.3499999999999996</v>
      </c>
      <c r="J9" s="7">
        <f>I9*G8</f>
        <v>0.92186928122866885</v>
      </c>
      <c r="K9" s="7">
        <f>K8+C9+J9</f>
        <v>2.3999567610921497</v>
      </c>
      <c r="L9" s="1"/>
      <c r="M9" s="1"/>
      <c r="Q9">
        <f t="shared" si="0"/>
        <v>6</v>
      </c>
      <c r="R9">
        <v>2</v>
      </c>
    </row>
    <row r="10" spans="1:18" x14ac:dyDescent="0.25">
      <c r="Q10">
        <f t="shared" si="0"/>
        <v>7</v>
      </c>
      <c r="R10">
        <v>2.5</v>
      </c>
    </row>
    <row r="11" spans="1:18" x14ac:dyDescent="0.25">
      <c r="F11" s="2"/>
      <c r="Q11">
        <f t="shared" si="0"/>
        <v>8</v>
      </c>
      <c r="R11">
        <v>3.25</v>
      </c>
    </row>
    <row r="12" spans="1:18" x14ac:dyDescent="0.25">
      <c r="Q12">
        <f t="shared" si="0"/>
        <v>9</v>
      </c>
      <c r="R12">
        <v>4.3499999999999996</v>
      </c>
    </row>
    <row r="13" spans="1:18" x14ac:dyDescent="0.25">
      <c r="Q13">
        <f t="shared" si="0"/>
        <v>10</v>
      </c>
      <c r="R13">
        <v>6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Regeneracao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 Barros</cp:lastModifiedBy>
  <dcterms:created xsi:type="dcterms:W3CDTF">2014-01-24T01:35:41Z</dcterms:created>
  <dcterms:modified xsi:type="dcterms:W3CDTF">2014-02-07T22:50:27Z</dcterms:modified>
</cp:coreProperties>
</file>