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Marcio Barros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" i="1" l="1"/>
  <c r="J3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" i="1"/>
  <c r="G30" i="1" l="1"/>
  <c r="G22" i="1"/>
  <c r="G18" i="1"/>
  <c r="G14" i="1"/>
  <c r="G10" i="1"/>
  <c r="G6" i="1"/>
  <c r="M30" i="1"/>
  <c r="M22" i="1"/>
  <c r="M18" i="1"/>
  <c r="M14" i="1"/>
  <c r="M9" i="1"/>
  <c r="M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" i="1"/>
  <c r="J32" i="1"/>
  <c r="D32" i="1"/>
  <c r="F4" i="1"/>
  <c r="N4" i="1" s="1"/>
  <c r="F5" i="1"/>
  <c r="F6" i="1"/>
  <c r="F7" i="1"/>
  <c r="F8" i="1"/>
  <c r="F9" i="1"/>
  <c r="N9" i="1" s="1"/>
  <c r="F10" i="1"/>
  <c r="F11" i="1"/>
  <c r="F12" i="1"/>
  <c r="N12" i="1" s="1"/>
  <c r="F13" i="1"/>
  <c r="F14" i="1"/>
  <c r="F15" i="1"/>
  <c r="F16" i="1"/>
  <c r="F17" i="1"/>
  <c r="N17" i="1" s="1"/>
  <c r="F18" i="1"/>
  <c r="F19" i="1"/>
  <c r="F20" i="1"/>
  <c r="N20" i="1" s="1"/>
  <c r="F21" i="1"/>
  <c r="F22" i="1"/>
  <c r="F23" i="1"/>
  <c r="F24" i="1"/>
  <c r="F25" i="1"/>
  <c r="N25" i="1" s="1"/>
  <c r="F26" i="1"/>
  <c r="F27" i="1"/>
  <c r="F28" i="1"/>
  <c r="N28" i="1" s="1"/>
  <c r="F29" i="1"/>
  <c r="F30" i="1"/>
  <c r="F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" i="1"/>
  <c r="D34" i="1" l="1"/>
  <c r="D36" i="1"/>
  <c r="N24" i="1"/>
  <c r="N16" i="1"/>
  <c r="N8" i="1"/>
  <c r="N29" i="1"/>
  <c r="N21" i="1"/>
  <c r="N23" i="1"/>
  <c r="N15" i="1"/>
  <c r="N7" i="1"/>
  <c r="Q28" i="1"/>
  <c r="Q20" i="1"/>
  <c r="Q12" i="1"/>
  <c r="Q4" i="1"/>
  <c r="N13" i="1"/>
  <c r="N5" i="1"/>
  <c r="Q25" i="1"/>
  <c r="Q17" i="1"/>
  <c r="Q9" i="1"/>
  <c r="Q26" i="1"/>
  <c r="Q18" i="1"/>
  <c r="Q10" i="1"/>
  <c r="L32" i="1"/>
  <c r="Q23" i="1"/>
  <c r="Q15" i="1"/>
  <c r="Q7" i="1"/>
  <c r="N30" i="1"/>
  <c r="N22" i="1"/>
  <c r="N14" i="1"/>
  <c r="N6" i="1"/>
  <c r="Q29" i="1"/>
  <c r="Q21" i="1"/>
  <c r="Q13" i="1"/>
  <c r="Q5" i="1"/>
  <c r="Q27" i="1"/>
  <c r="Q19" i="1"/>
  <c r="Q11" i="1"/>
  <c r="R32" i="1"/>
  <c r="Q24" i="1"/>
  <c r="Q16" i="1"/>
  <c r="Q8" i="1"/>
  <c r="N27" i="1"/>
  <c r="N19" i="1"/>
  <c r="N11" i="1"/>
  <c r="Q3" i="1"/>
  <c r="F32" i="1"/>
  <c r="N26" i="1"/>
  <c r="N18" i="1"/>
  <c r="N10" i="1"/>
  <c r="Q30" i="1"/>
  <c r="Q22" i="1"/>
  <c r="Q14" i="1"/>
  <c r="Q6" i="1"/>
  <c r="N3" i="1"/>
  <c r="O32" i="1"/>
  <c r="Q32" i="1" l="1"/>
</calcChain>
</file>

<file path=xl/sharedStrings.xml><?xml version="1.0" encoding="utf-8"?>
<sst xmlns="http://schemas.openxmlformats.org/spreadsheetml/2006/main" count="76" uniqueCount="41">
  <si>
    <t>Requisitos Usuários</t>
  </si>
  <si>
    <t>Projeto Usuários</t>
  </si>
  <si>
    <t>Codificacao Usuários</t>
  </si>
  <si>
    <t>Testes Usuários</t>
  </si>
  <si>
    <t>Requisitos Professores</t>
  </si>
  <si>
    <t>Projeto Professores</t>
  </si>
  <si>
    <t>Codificacao Professores</t>
  </si>
  <si>
    <t>Testes Professores</t>
  </si>
  <si>
    <t>Requisitos Áreas</t>
  </si>
  <si>
    <t>Projeto Áreas</t>
  </si>
  <si>
    <t>Codificacao Áreas</t>
  </si>
  <si>
    <t>Testes Áreas</t>
  </si>
  <si>
    <t>Requisitos Aluno</t>
  </si>
  <si>
    <t>Projeto Aluno</t>
  </si>
  <si>
    <t>Codificacao Aluno</t>
  </si>
  <si>
    <t>Testes Aluno</t>
  </si>
  <si>
    <t>Requisitos Disciplinas</t>
  </si>
  <si>
    <t>Projeto Disciplinas</t>
  </si>
  <si>
    <t>Codificacao Disciplinas</t>
  </si>
  <si>
    <t>Testes Disciplinas</t>
  </si>
  <si>
    <t>Requisitos Turmas</t>
  </si>
  <si>
    <t>Projeto Turmas</t>
  </si>
  <si>
    <t>Codificacao Turmas</t>
  </si>
  <si>
    <t>Testes Turmas</t>
  </si>
  <si>
    <t>Requisitos Inscrições</t>
  </si>
  <si>
    <t>Projeto Inscrições</t>
  </si>
  <si>
    <t>Codificacao Inscrições</t>
  </si>
  <si>
    <t>Testes Inscrições</t>
  </si>
  <si>
    <t>erros</t>
  </si>
  <si>
    <t>prod</t>
  </si>
  <si>
    <t>dias g</t>
  </si>
  <si>
    <t>dias p</t>
  </si>
  <si>
    <t>start</t>
  </si>
  <si>
    <t>finish</t>
  </si>
  <si>
    <t>bugs</t>
  </si>
  <si>
    <t>12 HR</t>
  </si>
  <si>
    <t>duration</t>
  </si>
  <si>
    <t>08 HR</t>
  </si>
  <si>
    <t>Horas</t>
  </si>
  <si>
    <t>Dias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</si>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</sst>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6" formatCode="_(* #,##0_);_(* \(#,##0\);_(* &quot;-&quot;??_);_(@_)"/>
    <numFmt numFmtId="168" formatCode="_(* #,##0_);_(* \(#,##0\);_(* &quot;-&quot;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164" fontId="0" fillId="0" borderId="0" xfId="0" applyNumberFormat="1"/>
    <xf numFmtId="2" fontId="0" fillId="0" borderId="0" xfId="0" applyNumberFormat="1" applyAlignment="1">
      <alignment horizontal="right"/>
    </xf>
    <xf numFmtId="0" fontId="0" fillId="2" borderId="0" xfId="0" applyFill="1"/>
    <xf numFmtId="9" fontId="0" fillId="0" borderId="0" xfId="1" applyFont="1" applyAlignment="1">
      <alignment horizontal="right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166" fontId="0" fillId="0" borderId="0" xfId="2" applyNumberFormat="1" applyFont="1"/>
    <xf numFmtId="168" fontId="0" fillId="0" borderId="0" xfId="0" applyNumberFormat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2:R36"/>
  <sheetViews>
    <sheetView tabSelected="1" workbookViewId="0">
      <selection activeCell="D9" sqref="D9"/>
    </sheetView>
  </sheetViews>
  <sheetFormatPr defaultRowHeight="15" x14ac:dyDescent="0.25"/>
  <cols>
    <col min="2" max="2" width="22.42578125" bestFit="1" customWidth="1"/>
    <col min="4" max="4" width="9.5703125" bestFit="1" customWidth="1"/>
    <col min="7" max="7" width="9.140625" style="9"/>
    <col min="8" max="8" width="22.42578125" bestFit="1" customWidth="1"/>
    <col min="13" max="13" width="9.140625" style="9"/>
    <col min="15" max="15" width="9.140625" style="3"/>
  </cols>
  <sheetData>
    <row r="2" spans="2:18" s="6" customFormat="1" x14ac:dyDescent="0.25">
      <c r="B2" s="6" t="s">
        <v>35</v>
      </c>
      <c r="C2" s="6" t="s">
        <v>32</v>
      </c>
      <c r="D2" s="6" t="s">
        <v>33</v>
      </c>
      <c r="E2" s="6" t="s">
        <v>34</v>
      </c>
      <c r="F2" s="6" t="s">
        <v>36</v>
      </c>
      <c r="G2" s="8"/>
      <c r="H2" s="6" t="s">
        <v>37</v>
      </c>
      <c r="I2" s="6" t="s">
        <v>32</v>
      </c>
      <c r="J2" s="6" t="s">
        <v>33</v>
      </c>
      <c r="K2" s="6" t="s">
        <v>34</v>
      </c>
      <c r="L2" s="6" t="s">
        <v>36</v>
      </c>
      <c r="M2" s="8"/>
      <c r="N2" s="6" t="s">
        <v>29</v>
      </c>
      <c r="O2" s="7" t="s">
        <v>28</v>
      </c>
      <c r="Q2" s="6" t="s">
        <v>30</v>
      </c>
      <c r="R2" s="6" t="s">
        <v>31</v>
      </c>
    </row>
    <row r="3" spans="2:18" x14ac:dyDescent="0.25">
      <c r="B3" t="s">
        <v>0</v>
      </c>
      <c r="C3">
        <v>6.1</v>
      </c>
      <c r="D3">
        <v>6.8</v>
      </c>
      <c r="E3" s="2">
        <v>8.6300000000000008</v>
      </c>
      <c r="F3" s="4">
        <f t="shared" ref="F3:F30" si="0">D3-C3</f>
        <v>0.70000000000000018</v>
      </c>
      <c r="H3" t="s">
        <v>0</v>
      </c>
      <c r="I3">
        <v>9.1</v>
      </c>
      <c r="J3">
        <v>10.199999999999999</v>
      </c>
      <c r="K3" s="2">
        <v>5.18</v>
      </c>
      <c r="L3" s="4">
        <f>J3-I3</f>
        <v>1.0999999999999996</v>
      </c>
      <c r="N3" s="1">
        <f t="shared" ref="N3:N30" si="1">1-F3/L3</f>
        <v>0.36363636363636331</v>
      </c>
      <c r="O3" s="5">
        <f t="shared" ref="O3:O30" si="2">IF(E3&gt;0, E3/K3-1, "n/a")</f>
        <v>0.66602316602316636</v>
      </c>
      <c r="Q3" s="2">
        <f t="shared" ref="Q3:Q30" si="3">L3-F3</f>
        <v>0.39999999999999947</v>
      </c>
      <c r="R3" s="2">
        <f>E3*0.13/1.5-K3*0.13</f>
        <v>7.4533333333333451E-2</v>
      </c>
    </row>
    <row r="4" spans="2:18" x14ac:dyDescent="0.25">
      <c r="B4" t="s">
        <v>1</v>
      </c>
      <c r="C4">
        <v>14.5</v>
      </c>
      <c r="D4">
        <v>15.4</v>
      </c>
      <c r="E4" s="2">
        <v>19.57</v>
      </c>
      <c r="F4" s="4">
        <f t="shared" si="0"/>
        <v>0.90000000000000036</v>
      </c>
      <c r="H4" t="s">
        <v>1</v>
      </c>
      <c r="I4">
        <v>21.7</v>
      </c>
      <c r="J4">
        <v>23</v>
      </c>
      <c r="K4" s="2">
        <v>11.74</v>
      </c>
      <c r="L4" s="4">
        <f t="shared" ref="L4:L30" si="4">J4-I4</f>
        <v>1.3000000000000007</v>
      </c>
      <c r="N4" s="1">
        <f t="shared" si="1"/>
        <v>0.30769230769230782</v>
      </c>
      <c r="O4" s="5">
        <f t="shared" si="2"/>
        <v>0.66695059625212938</v>
      </c>
      <c r="Q4" s="2">
        <f t="shared" si="3"/>
        <v>0.40000000000000036</v>
      </c>
      <c r="R4" s="2">
        <f t="shared" ref="R4:R30" si="5">E4*0.13/1.5-K4*0.13</f>
        <v>0.16986666666666683</v>
      </c>
    </row>
    <row r="5" spans="2:18" x14ac:dyDescent="0.25">
      <c r="B5" t="s">
        <v>2</v>
      </c>
      <c r="C5">
        <v>53.8</v>
      </c>
      <c r="D5">
        <v>57.5</v>
      </c>
      <c r="E5" s="2">
        <v>64.8</v>
      </c>
      <c r="F5" s="4">
        <f t="shared" si="0"/>
        <v>3.7000000000000028</v>
      </c>
      <c r="H5" t="s">
        <v>2</v>
      </c>
      <c r="I5">
        <v>70.599999999999994</v>
      </c>
      <c r="J5">
        <v>76.2</v>
      </c>
      <c r="K5" s="2">
        <v>38.880000000000003</v>
      </c>
      <c r="L5" s="4">
        <f t="shared" si="4"/>
        <v>5.6000000000000085</v>
      </c>
      <c r="N5" s="1">
        <f t="shared" si="1"/>
        <v>0.33928571428571475</v>
      </c>
      <c r="O5" s="5">
        <f t="shared" si="2"/>
        <v>0.66666666666666652</v>
      </c>
      <c r="Q5" s="2">
        <f t="shared" si="3"/>
        <v>1.9000000000000057</v>
      </c>
      <c r="R5" s="2">
        <f t="shared" si="5"/>
        <v>0.56159999999999943</v>
      </c>
    </row>
    <row r="6" spans="2:18" x14ac:dyDescent="0.25">
      <c r="B6" t="s">
        <v>3</v>
      </c>
      <c r="C6">
        <v>109.8</v>
      </c>
      <c r="D6">
        <v>118.2</v>
      </c>
      <c r="E6" s="2">
        <v>0</v>
      </c>
      <c r="F6" s="4">
        <f t="shared" si="0"/>
        <v>8.4000000000000057</v>
      </c>
      <c r="G6" s="9">
        <f>E5*0.13/1.5</f>
        <v>5.6159999999999997</v>
      </c>
      <c r="H6" t="s">
        <v>3</v>
      </c>
      <c r="I6">
        <v>119.4</v>
      </c>
      <c r="J6">
        <v>124.5</v>
      </c>
      <c r="K6" s="2">
        <v>0</v>
      </c>
      <c r="L6" s="4">
        <f t="shared" si="4"/>
        <v>5.0999999999999943</v>
      </c>
      <c r="M6" s="9">
        <f>K5*0.13</f>
        <v>5.0544000000000002</v>
      </c>
      <c r="N6" s="1">
        <f t="shared" si="1"/>
        <v>-0.64705882352941479</v>
      </c>
      <c r="O6" s="5" t="str">
        <f t="shared" si="2"/>
        <v>n/a</v>
      </c>
      <c r="Q6" s="2">
        <f t="shared" si="3"/>
        <v>-3.3000000000000114</v>
      </c>
      <c r="R6" s="2">
        <f t="shared" si="5"/>
        <v>0</v>
      </c>
    </row>
    <row r="7" spans="2:18" x14ac:dyDescent="0.25">
      <c r="B7" t="s">
        <v>4</v>
      </c>
      <c r="C7">
        <v>5.3</v>
      </c>
      <c r="D7">
        <v>6.1</v>
      </c>
      <c r="E7" s="2">
        <v>9.58</v>
      </c>
      <c r="F7" s="4">
        <f t="shared" si="0"/>
        <v>0.79999999999999982</v>
      </c>
      <c r="H7" t="s">
        <v>4</v>
      </c>
      <c r="I7">
        <v>7.9</v>
      </c>
      <c r="J7">
        <v>9.1</v>
      </c>
      <c r="K7" s="2">
        <v>5.75</v>
      </c>
      <c r="L7" s="4">
        <f t="shared" si="4"/>
        <v>1.1999999999999993</v>
      </c>
      <c r="N7" s="1">
        <f t="shared" si="1"/>
        <v>0.33333333333333304</v>
      </c>
      <c r="O7" s="5">
        <f t="shared" si="2"/>
        <v>0.6660869565217391</v>
      </c>
      <c r="Q7" s="2">
        <f t="shared" si="3"/>
        <v>0.39999999999999947</v>
      </c>
      <c r="R7" s="2">
        <f t="shared" si="5"/>
        <v>8.2766666666666655E-2</v>
      </c>
    </row>
    <row r="8" spans="2:18" x14ac:dyDescent="0.25">
      <c r="B8" t="s">
        <v>5</v>
      </c>
      <c r="C8">
        <v>13.5</v>
      </c>
      <c r="D8">
        <v>14.5</v>
      </c>
      <c r="E8" s="2">
        <v>21.75</v>
      </c>
      <c r="F8" s="4">
        <f t="shared" si="0"/>
        <v>1</v>
      </c>
      <c r="H8" t="s">
        <v>5</v>
      </c>
      <c r="I8">
        <v>20.2</v>
      </c>
      <c r="J8">
        <v>21.7</v>
      </c>
      <c r="K8" s="2">
        <v>13.05</v>
      </c>
      <c r="L8" s="4">
        <f t="shared" si="4"/>
        <v>1.5</v>
      </c>
      <c r="N8" s="1">
        <f t="shared" si="1"/>
        <v>0.33333333333333337</v>
      </c>
      <c r="O8" s="5">
        <f t="shared" si="2"/>
        <v>0.66666666666666652</v>
      </c>
      <c r="Q8" s="2">
        <f t="shared" si="3"/>
        <v>0.5</v>
      </c>
      <c r="R8" s="2">
        <f t="shared" si="5"/>
        <v>0.18849999999999989</v>
      </c>
    </row>
    <row r="9" spans="2:18" x14ac:dyDescent="0.25">
      <c r="B9" t="s">
        <v>6</v>
      </c>
      <c r="C9">
        <v>49.6</v>
      </c>
      <c r="D9">
        <v>53.8</v>
      </c>
      <c r="E9" s="2">
        <v>72</v>
      </c>
      <c r="F9" s="4">
        <f t="shared" si="0"/>
        <v>4.1999999999999957</v>
      </c>
      <c r="H9" t="s">
        <v>6</v>
      </c>
      <c r="I9">
        <v>64.400000000000006</v>
      </c>
      <c r="J9">
        <v>70.599999999999994</v>
      </c>
      <c r="K9" s="2">
        <v>43.2</v>
      </c>
      <c r="L9" s="4">
        <f t="shared" si="4"/>
        <v>6.1999999999999886</v>
      </c>
      <c r="M9" s="9">
        <f>K8*0.13</f>
        <v>1.6965000000000001</v>
      </c>
      <c r="N9" s="1">
        <f t="shared" si="1"/>
        <v>0.32258064516128981</v>
      </c>
      <c r="O9" s="5">
        <f t="shared" si="2"/>
        <v>0.66666666666666652</v>
      </c>
      <c r="Q9" s="2">
        <f t="shared" si="3"/>
        <v>1.9999999999999929</v>
      </c>
      <c r="R9" s="2">
        <f t="shared" si="5"/>
        <v>0.62399999999999878</v>
      </c>
    </row>
    <row r="10" spans="2:18" x14ac:dyDescent="0.25">
      <c r="B10" t="s">
        <v>7</v>
      </c>
      <c r="C10">
        <v>100.4</v>
      </c>
      <c r="D10">
        <v>109.8</v>
      </c>
      <c r="E10" s="2">
        <v>0</v>
      </c>
      <c r="F10" s="4">
        <f t="shared" si="0"/>
        <v>9.3999999999999915</v>
      </c>
      <c r="G10" s="10">
        <f>E9*0.13/1.5</f>
        <v>6.2399999999999993</v>
      </c>
      <c r="H10" t="s">
        <v>7</v>
      </c>
      <c r="I10">
        <v>113.8</v>
      </c>
      <c r="J10">
        <v>119.4</v>
      </c>
      <c r="K10" s="2">
        <v>0</v>
      </c>
      <c r="L10" s="4">
        <f t="shared" si="4"/>
        <v>5.6000000000000085</v>
      </c>
      <c r="M10" s="10"/>
      <c r="N10" s="1">
        <f t="shared" si="1"/>
        <v>-0.67857142857142438</v>
      </c>
      <c r="O10" s="5" t="str">
        <f t="shared" si="2"/>
        <v>n/a</v>
      </c>
      <c r="Q10" s="2">
        <f t="shared" si="3"/>
        <v>-3.7999999999999829</v>
      </c>
      <c r="R10" s="2">
        <f t="shared" si="5"/>
        <v>0</v>
      </c>
    </row>
    <row r="11" spans="2:18" x14ac:dyDescent="0.25">
      <c r="B11" t="s">
        <v>8</v>
      </c>
      <c r="C11">
        <v>4.4000000000000004</v>
      </c>
      <c r="D11">
        <v>5.3</v>
      </c>
      <c r="E11" s="2">
        <v>11.02</v>
      </c>
      <c r="F11" s="4">
        <f t="shared" si="0"/>
        <v>0.89999999999999947</v>
      </c>
      <c r="H11" t="s">
        <v>8</v>
      </c>
      <c r="I11">
        <v>6.6</v>
      </c>
      <c r="J11">
        <v>7.9</v>
      </c>
      <c r="K11" s="2">
        <v>6.61</v>
      </c>
      <c r="L11" s="4">
        <f t="shared" si="4"/>
        <v>1.3000000000000007</v>
      </c>
      <c r="N11" s="1">
        <f t="shared" si="1"/>
        <v>0.30769230769230849</v>
      </c>
      <c r="O11" s="5">
        <f t="shared" si="2"/>
        <v>0.66717095310136143</v>
      </c>
      <c r="Q11" s="2">
        <f t="shared" si="3"/>
        <v>0.40000000000000124</v>
      </c>
      <c r="R11" s="2">
        <f t="shared" si="5"/>
        <v>9.5766666666666667E-2</v>
      </c>
    </row>
    <row r="12" spans="2:18" x14ac:dyDescent="0.25">
      <c r="B12" t="s">
        <v>9</v>
      </c>
      <c r="C12">
        <v>12.3</v>
      </c>
      <c r="D12">
        <v>13.5</v>
      </c>
      <c r="E12" s="2">
        <v>25.01</v>
      </c>
      <c r="F12" s="4">
        <f t="shared" si="0"/>
        <v>1.1999999999999993</v>
      </c>
      <c r="H12" t="s">
        <v>9</v>
      </c>
      <c r="I12">
        <v>18.5</v>
      </c>
      <c r="J12">
        <v>20.2</v>
      </c>
      <c r="K12" s="2">
        <v>15.01</v>
      </c>
      <c r="L12" s="4">
        <f t="shared" si="4"/>
        <v>1.6999999999999993</v>
      </c>
      <c r="N12" s="1">
        <f t="shared" si="1"/>
        <v>0.29411764705882371</v>
      </c>
      <c r="O12" s="5">
        <f t="shared" si="2"/>
        <v>0.66622251832111945</v>
      </c>
      <c r="Q12" s="2">
        <f t="shared" si="3"/>
        <v>0.5</v>
      </c>
      <c r="R12" s="2">
        <f t="shared" si="5"/>
        <v>0.2162333333333335</v>
      </c>
    </row>
    <row r="13" spans="2:18" x14ac:dyDescent="0.25">
      <c r="B13" t="s">
        <v>10</v>
      </c>
      <c r="C13">
        <v>44.9</v>
      </c>
      <c r="D13">
        <v>49.6</v>
      </c>
      <c r="E13" s="2">
        <v>82.8</v>
      </c>
      <c r="F13" s="4">
        <f t="shared" si="0"/>
        <v>4.7000000000000028</v>
      </c>
      <c r="H13" t="s">
        <v>10</v>
      </c>
      <c r="I13">
        <v>57.3</v>
      </c>
      <c r="J13">
        <v>64.400000000000006</v>
      </c>
      <c r="K13" s="2">
        <v>49.68</v>
      </c>
      <c r="L13" s="4">
        <f t="shared" si="4"/>
        <v>7.1000000000000085</v>
      </c>
      <c r="N13" s="1">
        <f t="shared" si="1"/>
        <v>0.33802816901408494</v>
      </c>
      <c r="O13" s="5">
        <f t="shared" si="2"/>
        <v>0.66666666666666652</v>
      </c>
      <c r="Q13" s="2">
        <f t="shared" si="3"/>
        <v>2.4000000000000057</v>
      </c>
      <c r="R13" s="2">
        <f t="shared" si="5"/>
        <v>0.71759999999999913</v>
      </c>
    </row>
    <row r="14" spans="2:18" x14ac:dyDescent="0.25">
      <c r="B14" t="s">
        <v>11</v>
      </c>
      <c r="C14">
        <v>93.1</v>
      </c>
      <c r="D14">
        <v>100.4</v>
      </c>
      <c r="E14" s="2">
        <v>0</v>
      </c>
      <c r="F14" s="4">
        <f t="shared" si="0"/>
        <v>7.3000000000000114</v>
      </c>
      <c r="G14" s="9">
        <f>E13*0.13/1.5</f>
        <v>7.1759999999999993</v>
      </c>
      <c r="H14" t="s">
        <v>11</v>
      </c>
      <c r="I14">
        <v>107.4</v>
      </c>
      <c r="J14">
        <v>113.8</v>
      </c>
      <c r="K14" s="2">
        <v>0</v>
      </c>
      <c r="L14" s="4">
        <f t="shared" si="4"/>
        <v>6.3999999999999915</v>
      </c>
      <c r="M14" s="9">
        <f>K13*0.13</f>
        <v>6.4584000000000001</v>
      </c>
      <c r="N14" s="1">
        <f t="shared" si="1"/>
        <v>-0.14062500000000333</v>
      </c>
      <c r="O14" s="5" t="str">
        <f t="shared" si="2"/>
        <v>n/a</v>
      </c>
      <c r="Q14" s="2">
        <f t="shared" si="3"/>
        <v>-0.9000000000000199</v>
      </c>
      <c r="R14" s="2">
        <f t="shared" si="5"/>
        <v>0</v>
      </c>
    </row>
    <row r="15" spans="2:18" x14ac:dyDescent="0.25">
      <c r="B15" t="s">
        <v>12</v>
      </c>
      <c r="C15">
        <v>3.5</v>
      </c>
      <c r="D15">
        <v>4.4000000000000004</v>
      </c>
      <c r="E15" s="2">
        <v>11.02</v>
      </c>
      <c r="F15" s="4">
        <f t="shared" si="0"/>
        <v>0.90000000000000036</v>
      </c>
      <c r="H15" t="s">
        <v>12</v>
      </c>
      <c r="I15">
        <v>5.2</v>
      </c>
      <c r="J15">
        <v>6.6</v>
      </c>
      <c r="K15" s="2">
        <v>6.61</v>
      </c>
      <c r="L15" s="4">
        <f t="shared" si="4"/>
        <v>1.3999999999999995</v>
      </c>
      <c r="N15" s="1">
        <f t="shared" si="1"/>
        <v>0.35714285714285665</v>
      </c>
      <c r="O15" s="5">
        <f t="shared" si="2"/>
        <v>0.66717095310136143</v>
      </c>
      <c r="Q15" s="2">
        <f t="shared" si="3"/>
        <v>0.49999999999999911</v>
      </c>
      <c r="R15" s="2">
        <f t="shared" si="5"/>
        <v>9.5766666666666667E-2</v>
      </c>
    </row>
    <row r="16" spans="2:18" x14ac:dyDescent="0.25">
      <c r="B16" t="s">
        <v>13</v>
      </c>
      <c r="C16">
        <v>11.2</v>
      </c>
      <c r="D16">
        <v>12.3</v>
      </c>
      <c r="E16" s="2">
        <v>25.01</v>
      </c>
      <c r="F16" s="4">
        <f t="shared" si="0"/>
        <v>1.1000000000000014</v>
      </c>
      <c r="H16" t="s">
        <v>13</v>
      </c>
      <c r="I16">
        <v>16.8</v>
      </c>
      <c r="J16">
        <v>18.5</v>
      </c>
      <c r="K16" s="2">
        <v>15.01</v>
      </c>
      <c r="L16" s="4">
        <f t="shared" si="4"/>
        <v>1.6999999999999993</v>
      </c>
      <c r="N16" s="1">
        <f t="shared" si="1"/>
        <v>0.35294117647058709</v>
      </c>
      <c r="O16" s="5">
        <f t="shared" si="2"/>
        <v>0.66622251832111945</v>
      </c>
      <c r="Q16" s="2">
        <f t="shared" si="3"/>
        <v>0.59999999999999787</v>
      </c>
      <c r="R16" s="2">
        <f t="shared" si="5"/>
        <v>0.2162333333333335</v>
      </c>
    </row>
    <row r="17" spans="2:18" x14ac:dyDescent="0.25">
      <c r="B17" t="s">
        <v>14</v>
      </c>
      <c r="C17">
        <v>40.200000000000003</v>
      </c>
      <c r="D17">
        <v>44.9</v>
      </c>
      <c r="E17" s="2">
        <v>82.8</v>
      </c>
      <c r="F17" s="4">
        <f t="shared" si="0"/>
        <v>4.6999999999999957</v>
      </c>
      <c r="H17" t="s">
        <v>14</v>
      </c>
      <c r="I17">
        <v>50.2</v>
      </c>
      <c r="J17">
        <v>57.3</v>
      </c>
      <c r="K17" s="2">
        <v>49.68</v>
      </c>
      <c r="L17" s="4">
        <f t="shared" si="4"/>
        <v>7.0999999999999943</v>
      </c>
      <c r="N17" s="1">
        <f t="shared" si="1"/>
        <v>0.33802816901408461</v>
      </c>
      <c r="O17" s="5">
        <f t="shared" si="2"/>
        <v>0.66666666666666652</v>
      </c>
      <c r="Q17" s="2">
        <f t="shared" si="3"/>
        <v>2.3999999999999986</v>
      </c>
      <c r="R17" s="2">
        <f t="shared" si="5"/>
        <v>0.71759999999999913</v>
      </c>
    </row>
    <row r="18" spans="2:18" x14ac:dyDescent="0.25">
      <c r="B18" t="s">
        <v>15</v>
      </c>
      <c r="C18">
        <v>86</v>
      </c>
      <c r="D18">
        <v>93.1</v>
      </c>
      <c r="E18" s="2">
        <v>0</v>
      </c>
      <c r="F18" s="4">
        <f t="shared" si="0"/>
        <v>7.0999999999999943</v>
      </c>
      <c r="G18" s="9">
        <f>E17*0.13/1.5</f>
        <v>7.1759999999999993</v>
      </c>
      <c r="H18" t="s">
        <v>15</v>
      </c>
      <c r="I18">
        <v>100.9</v>
      </c>
      <c r="J18">
        <v>107.4</v>
      </c>
      <c r="K18" s="2">
        <v>0</v>
      </c>
      <c r="L18" s="4">
        <f t="shared" si="4"/>
        <v>6.5</v>
      </c>
      <c r="M18" s="9">
        <f>K17*0.13</f>
        <v>6.4584000000000001</v>
      </c>
      <c r="N18" s="1">
        <f t="shared" si="1"/>
        <v>-9.2307692307691536E-2</v>
      </c>
      <c r="O18" s="5" t="str">
        <f t="shared" si="2"/>
        <v>n/a</v>
      </c>
      <c r="Q18" s="2">
        <f t="shared" si="3"/>
        <v>-0.59999999999999432</v>
      </c>
      <c r="R18" s="2">
        <f t="shared" si="5"/>
        <v>0</v>
      </c>
    </row>
    <row r="19" spans="2:18" x14ac:dyDescent="0.25">
      <c r="B19" t="s">
        <v>16</v>
      </c>
      <c r="C19">
        <v>2.7</v>
      </c>
      <c r="D19">
        <v>3.5</v>
      </c>
      <c r="E19" s="2">
        <v>9.58</v>
      </c>
      <c r="F19" s="4">
        <f t="shared" si="0"/>
        <v>0.79999999999999982</v>
      </c>
      <c r="H19" t="s">
        <v>16</v>
      </c>
      <c r="I19">
        <v>4.0999999999999996</v>
      </c>
      <c r="J19">
        <v>5.2</v>
      </c>
      <c r="K19" s="2">
        <v>5.75</v>
      </c>
      <c r="L19" s="4">
        <f t="shared" si="4"/>
        <v>1.1000000000000005</v>
      </c>
      <c r="N19" s="1">
        <f t="shared" si="1"/>
        <v>0.27272727272727326</v>
      </c>
      <c r="O19" s="5">
        <f t="shared" si="2"/>
        <v>0.6660869565217391</v>
      </c>
      <c r="Q19" s="2">
        <f t="shared" si="3"/>
        <v>0.30000000000000071</v>
      </c>
      <c r="R19" s="2">
        <f t="shared" si="5"/>
        <v>8.2766666666666655E-2</v>
      </c>
    </row>
    <row r="20" spans="2:18" x14ac:dyDescent="0.25">
      <c r="B20" t="s">
        <v>17</v>
      </c>
      <c r="C20">
        <v>10.199999999999999</v>
      </c>
      <c r="D20">
        <v>11.2</v>
      </c>
      <c r="E20" s="2">
        <v>21.75</v>
      </c>
      <c r="F20" s="4">
        <f t="shared" si="0"/>
        <v>1</v>
      </c>
      <c r="H20" t="s">
        <v>17</v>
      </c>
      <c r="I20">
        <v>15.3</v>
      </c>
      <c r="J20">
        <v>16.8</v>
      </c>
      <c r="K20" s="2">
        <v>13.05</v>
      </c>
      <c r="L20" s="4">
        <f t="shared" si="4"/>
        <v>1.5</v>
      </c>
      <c r="N20" s="1">
        <f t="shared" si="1"/>
        <v>0.33333333333333337</v>
      </c>
      <c r="O20" s="5">
        <f t="shared" si="2"/>
        <v>0.66666666666666652</v>
      </c>
      <c r="Q20" s="2">
        <f t="shared" si="3"/>
        <v>0.5</v>
      </c>
      <c r="R20" s="2">
        <f t="shared" si="5"/>
        <v>0.18849999999999989</v>
      </c>
    </row>
    <row r="21" spans="2:18" x14ac:dyDescent="0.25">
      <c r="B21" t="s">
        <v>18</v>
      </c>
      <c r="C21">
        <v>34.1</v>
      </c>
      <c r="D21">
        <v>40.200000000000003</v>
      </c>
      <c r="E21" s="2">
        <v>52.5</v>
      </c>
      <c r="F21" s="4">
        <f t="shared" si="0"/>
        <v>6.1000000000000014</v>
      </c>
      <c r="H21" t="s">
        <v>18</v>
      </c>
      <c r="I21">
        <v>44.1</v>
      </c>
      <c r="J21">
        <v>50.2</v>
      </c>
      <c r="K21" s="2">
        <v>43.2</v>
      </c>
      <c r="L21" s="4">
        <f t="shared" si="4"/>
        <v>6.1000000000000014</v>
      </c>
      <c r="N21" s="1">
        <f t="shared" si="1"/>
        <v>0</v>
      </c>
      <c r="O21" s="5">
        <f t="shared" si="2"/>
        <v>0.21527777777777768</v>
      </c>
      <c r="Q21" s="2">
        <f t="shared" si="3"/>
        <v>0</v>
      </c>
      <c r="R21" s="2">
        <f t="shared" si="5"/>
        <v>-1.0660000000000007</v>
      </c>
    </row>
    <row r="22" spans="2:18" x14ac:dyDescent="0.25">
      <c r="B22" t="s">
        <v>19</v>
      </c>
      <c r="C22">
        <v>81.400000000000006</v>
      </c>
      <c r="D22">
        <v>86</v>
      </c>
      <c r="E22" s="2">
        <v>0</v>
      </c>
      <c r="F22" s="4">
        <f t="shared" si="0"/>
        <v>4.5999999999999943</v>
      </c>
      <c r="G22" s="9">
        <f>E21*0.13/1.5</f>
        <v>4.55</v>
      </c>
      <c r="H22" t="s">
        <v>19</v>
      </c>
      <c r="I22">
        <v>95.3</v>
      </c>
      <c r="J22">
        <v>100.9</v>
      </c>
      <c r="K22" s="2">
        <v>0</v>
      </c>
      <c r="L22" s="4">
        <f t="shared" si="4"/>
        <v>5.6000000000000085</v>
      </c>
      <c r="M22" s="9">
        <f>K21*0.13</f>
        <v>5.6160000000000005</v>
      </c>
      <c r="N22" s="1">
        <f t="shared" si="1"/>
        <v>0.17857142857143082</v>
      </c>
      <c r="O22" s="5" t="str">
        <f t="shared" si="2"/>
        <v>n/a</v>
      </c>
      <c r="Q22" s="2">
        <f t="shared" si="3"/>
        <v>1.0000000000000142</v>
      </c>
      <c r="R22" s="2">
        <f t="shared" si="5"/>
        <v>0</v>
      </c>
    </row>
    <row r="23" spans="2:18" x14ac:dyDescent="0.25">
      <c r="B23" t="s">
        <v>20</v>
      </c>
      <c r="C23">
        <v>1.1000000000000001</v>
      </c>
      <c r="D23">
        <v>2.7</v>
      </c>
      <c r="E23" s="2">
        <v>19.649999999999999</v>
      </c>
      <c r="F23" s="4">
        <f t="shared" si="0"/>
        <v>1.6</v>
      </c>
      <c r="H23" t="s">
        <v>20</v>
      </c>
      <c r="I23">
        <v>1.6</v>
      </c>
      <c r="J23">
        <v>4.0999999999999996</v>
      </c>
      <c r="K23" s="2">
        <v>11.79</v>
      </c>
      <c r="L23" s="4">
        <f t="shared" si="4"/>
        <v>2.4999999999999996</v>
      </c>
      <c r="N23" s="1">
        <f t="shared" si="1"/>
        <v>0.35999999999999988</v>
      </c>
      <c r="O23" s="5">
        <f t="shared" si="2"/>
        <v>0.66666666666666674</v>
      </c>
      <c r="Q23" s="2">
        <f t="shared" si="3"/>
        <v>0.89999999999999947</v>
      </c>
      <c r="R23" s="2">
        <f t="shared" si="5"/>
        <v>0.17030000000000012</v>
      </c>
    </row>
    <row r="24" spans="2:18" x14ac:dyDescent="0.25">
      <c r="B24" t="s">
        <v>21</v>
      </c>
      <c r="C24">
        <v>8.1999999999999993</v>
      </c>
      <c r="D24">
        <v>10.199999999999999</v>
      </c>
      <c r="E24" s="2">
        <v>44.58</v>
      </c>
      <c r="F24" s="4">
        <f t="shared" si="0"/>
        <v>2</v>
      </c>
      <c r="H24" t="s">
        <v>21</v>
      </c>
      <c r="I24">
        <v>12.2</v>
      </c>
      <c r="J24">
        <v>15.3</v>
      </c>
      <c r="K24" s="2">
        <v>26.75</v>
      </c>
      <c r="L24" s="4">
        <f t="shared" si="4"/>
        <v>3.1000000000000014</v>
      </c>
      <c r="N24" s="1">
        <f t="shared" si="1"/>
        <v>0.35483870967741971</v>
      </c>
      <c r="O24" s="5">
        <f t="shared" si="2"/>
        <v>0.66654205607476635</v>
      </c>
      <c r="Q24" s="2">
        <f t="shared" si="3"/>
        <v>1.1000000000000014</v>
      </c>
      <c r="R24" s="2">
        <f t="shared" si="5"/>
        <v>0.38609999999999989</v>
      </c>
    </row>
    <row r="25" spans="2:18" x14ac:dyDescent="0.25">
      <c r="B25" t="s">
        <v>22</v>
      </c>
      <c r="C25">
        <v>21.4</v>
      </c>
      <c r="D25">
        <v>34.1</v>
      </c>
      <c r="E25" s="2">
        <v>106.39</v>
      </c>
      <c r="F25" s="4">
        <f t="shared" si="0"/>
        <v>12.700000000000003</v>
      </c>
      <c r="H25" t="s">
        <v>22</v>
      </c>
      <c r="I25">
        <v>31.4</v>
      </c>
      <c r="J25">
        <v>44.1</v>
      </c>
      <c r="K25" s="2">
        <v>88.56</v>
      </c>
      <c r="L25" s="4">
        <f t="shared" si="4"/>
        <v>12.700000000000003</v>
      </c>
      <c r="N25" s="1">
        <f t="shared" si="1"/>
        <v>0</v>
      </c>
      <c r="O25" s="5">
        <f t="shared" si="2"/>
        <v>0.20133242999096645</v>
      </c>
      <c r="Q25" s="2">
        <f t="shared" si="3"/>
        <v>0</v>
      </c>
      <c r="R25" s="2">
        <f t="shared" si="5"/>
        <v>-2.2923333333333336</v>
      </c>
    </row>
    <row r="26" spans="2:18" x14ac:dyDescent="0.25">
      <c r="B26" t="s">
        <v>23</v>
      </c>
      <c r="C26">
        <v>68.3</v>
      </c>
      <c r="D26">
        <v>81.400000000000006</v>
      </c>
      <c r="E26" s="2">
        <v>0</v>
      </c>
      <c r="F26" s="4">
        <f t="shared" si="0"/>
        <v>13.100000000000009</v>
      </c>
      <c r="H26" t="s">
        <v>23</v>
      </c>
      <c r="I26">
        <v>83.8</v>
      </c>
      <c r="J26">
        <v>95.3</v>
      </c>
      <c r="K26" s="2">
        <v>0</v>
      </c>
      <c r="L26" s="4">
        <f t="shared" si="4"/>
        <v>11.5</v>
      </c>
      <c r="N26" s="1">
        <f t="shared" si="1"/>
        <v>-0.13913043478260945</v>
      </c>
      <c r="O26" s="5" t="str">
        <f t="shared" si="2"/>
        <v>n/a</v>
      </c>
      <c r="Q26" s="2">
        <f t="shared" si="3"/>
        <v>-1.6000000000000085</v>
      </c>
      <c r="R26" s="2">
        <f t="shared" si="5"/>
        <v>0</v>
      </c>
    </row>
    <row r="27" spans="2:18" x14ac:dyDescent="0.25">
      <c r="B27" t="s">
        <v>24</v>
      </c>
      <c r="C27">
        <v>0.1</v>
      </c>
      <c r="D27">
        <v>1.1000000000000001</v>
      </c>
      <c r="E27" s="2">
        <v>12.94</v>
      </c>
      <c r="F27" s="4">
        <f t="shared" si="0"/>
        <v>1</v>
      </c>
      <c r="H27" t="s">
        <v>24</v>
      </c>
      <c r="I27">
        <v>0.1</v>
      </c>
      <c r="J27">
        <v>1.6</v>
      </c>
      <c r="K27" s="2">
        <v>7.76</v>
      </c>
      <c r="L27" s="4">
        <f t="shared" si="4"/>
        <v>1.5</v>
      </c>
      <c r="N27" s="1">
        <f t="shared" si="1"/>
        <v>0.33333333333333337</v>
      </c>
      <c r="O27" s="5">
        <f t="shared" si="2"/>
        <v>0.66752577319587636</v>
      </c>
      <c r="Q27" s="2">
        <f t="shared" si="3"/>
        <v>0.5</v>
      </c>
      <c r="R27" s="2">
        <f t="shared" si="5"/>
        <v>0.11266666666666669</v>
      </c>
    </row>
    <row r="28" spans="2:18" x14ac:dyDescent="0.25">
      <c r="B28" t="s">
        <v>25</v>
      </c>
      <c r="C28">
        <v>6.8</v>
      </c>
      <c r="D28">
        <v>8.1999999999999993</v>
      </c>
      <c r="E28" s="2">
        <v>29.36</v>
      </c>
      <c r="F28" s="4">
        <f t="shared" si="0"/>
        <v>1.3999999999999995</v>
      </c>
      <c r="H28" t="s">
        <v>25</v>
      </c>
      <c r="I28">
        <v>10.199999999999999</v>
      </c>
      <c r="J28">
        <v>12.2</v>
      </c>
      <c r="K28" s="2">
        <v>17.62</v>
      </c>
      <c r="L28" s="4">
        <f t="shared" si="4"/>
        <v>2</v>
      </c>
      <c r="N28" s="1">
        <f t="shared" si="1"/>
        <v>0.30000000000000027</v>
      </c>
      <c r="O28" s="5">
        <f t="shared" si="2"/>
        <v>0.66628830874006795</v>
      </c>
      <c r="Q28" s="2">
        <f t="shared" si="3"/>
        <v>0.60000000000000053</v>
      </c>
      <c r="R28" s="2">
        <f t="shared" si="5"/>
        <v>0.2539333333333329</v>
      </c>
    </row>
    <row r="29" spans="2:18" x14ac:dyDescent="0.25">
      <c r="B29" t="s">
        <v>26</v>
      </c>
      <c r="C29">
        <v>15.4</v>
      </c>
      <c r="D29">
        <v>21.4</v>
      </c>
      <c r="E29" s="2">
        <v>92.84</v>
      </c>
      <c r="F29" s="4">
        <f t="shared" si="0"/>
        <v>5.9999999999999982</v>
      </c>
      <c r="H29" t="s">
        <v>26</v>
      </c>
      <c r="I29">
        <v>23</v>
      </c>
      <c r="J29">
        <v>31.4</v>
      </c>
      <c r="K29" s="2">
        <v>58.32</v>
      </c>
      <c r="L29" s="4">
        <f t="shared" si="4"/>
        <v>8.3999999999999986</v>
      </c>
      <c r="N29" s="1">
        <f t="shared" si="1"/>
        <v>0.28571428571428581</v>
      </c>
      <c r="O29" s="5">
        <f t="shared" si="2"/>
        <v>0.59190672153635115</v>
      </c>
      <c r="Q29" s="2">
        <f t="shared" si="3"/>
        <v>2.4000000000000004</v>
      </c>
      <c r="R29" s="2">
        <f t="shared" si="5"/>
        <v>0.46453333333333369</v>
      </c>
    </row>
    <row r="30" spans="2:18" x14ac:dyDescent="0.25">
      <c r="B30" t="s">
        <v>27</v>
      </c>
      <c r="C30">
        <v>57.5</v>
      </c>
      <c r="D30">
        <v>68.3</v>
      </c>
      <c r="E30" s="2">
        <v>0</v>
      </c>
      <c r="F30" s="4">
        <f t="shared" si="0"/>
        <v>10.799999999999997</v>
      </c>
      <c r="G30" s="9">
        <f>E29*0.13/1.5</f>
        <v>8.0461333333333336</v>
      </c>
      <c r="H30" t="s">
        <v>27</v>
      </c>
      <c r="I30">
        <v>76.2</v>
      </c>
      <c r="J30">
        <v>83.8</v>
      </c>
      <c r="K30" s="2">
        <v>0</v>
      </c>
      <c r="L30" s="4">
        <f t="shared" si="4"/>
        <v>7.5999999999999943</v>
      </c>
      <c r="M30" s="9">
        <f>K29*0.13</f>
        <v>7.5815999999999999</v>
      </c>
      <c r="N30" s="1">
        <f t="shared" si="1"/>
        <v>-0.42105263157894801</v>
      </c>
      <c r="O30" s="5" t="str">
        <f t="shared" si="2"/>
        <v>n/a</v>
      </c>
      <c r="Q30" s="2">
        <f t="shared" si="3"/>
        <v>-3.2000000000000028</v>
      </c>
      <c r="R30" s="2">
        <f t="shared" si="5"/>
        <v>0</v>
      </c>
    </row>
    <row r="32" spans="2:18" x14ac:dyDescent="0.25">
      <c r="C32" t="s">
        <v>39</v>
      </c>
      <c r="D32" s="11">
        <f>MAX(D3:D30)</f>
        <v>118.2</v>
      </c>
      <c r="F32" s="2">
        <f>SUM(F3:F30)</f>
        <v>118.10000000000001</v>
      </c>
      <c r="I32" t="s">
        <v>39</v>
      </c>
      <c r="J32" s="11">
        <f>MAX(J3:J30)</f>
        <v>124.5</v>
      </c>
      <c r="L32" s="2">
        <f>SUM(L3:L30)</f>
        <v>124.4</v>
      </c>
      <c r="O32" s="3">
        <f>AVERAGE(O3:O30)</f>
        <v>0.61940354057839087</v>
      </c>
      <c r="Q32" s="2">
        <f>SUM(Q3:Q30)</f>
        <v>6.2999999999999972</v>
      </c>
      <c r="R32" s="2">
        <f>SUM(R3:R30)</f>
        <v>2.0609333333333288</v>
      </c>
    </row>
    <row r="33" spans="3:10" x14ac:dyDescent="0.25">
      <c r="D33" s="11"/>
      <c r="J33" s="11"/>
    </row>
    <row r="34" spans="3:10" x14ac:dyDescent="0.25">
      <c r="C34" t="s">
        <v>38</v>
      </c>
      <c r="D34" s="11">
        <f>D32*12</f>
        <v>1418.4</v>
      </c>
      <c r="I34" s="1" t="s">
        <v>38</v>
      </c>
      <c r="J34" s="11">
        <f>J32*8</f>
        <v>996</v>
      </c>
    </row>
    <row r="36" spans="3:10" x14ac:dyDescent="0.25">
      <c r="C36" t="s">
        <v>40</v>
      </c>
      <c r="D36" s="12">
        <f>D32*8+D32*4*1.5</f>
        <v>1654.8000000000002</v>
      </c>
      <c r="I36" t="s">
        <v>40</v>
      </c>
      <c r="J36" s="12">
        <f>J32*8</f>
        <v>996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Barros</dc:creator>
  <cp:lastModifiedBy>Marcio Barros</cp:lastModifiedBy>
  <dcterms:created xsi:type="dcterms:W3CDTF">2014-01-24T01:35:41Z</dcterms:created>
  <dcterms:modified xsi:type="dcterms:W3CDTF">2014-01-24T02:38:33Z</dcterms:modified>
</cp:coreProperties>
</file>