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mbarcados\Lab01\"/>
    </mc:Choice>
  </mc:AlternateContent>
  <xr:revisionPtr revIDLastSave="0" documentId="13_ncr:1_{5128954C-9E46-48FC-804C-DEEF2A40017F}" xr6:coauthVersionLast="36" xr6:coauthVersionMax="36" xr10:uidLastSave="{00000000-0000-0000-0000-000000000000}"/>
  <bookViews>
    <workbookView xWindow="0" yWindow="0" windowWidth="20490" windowHeight="8130" activeTab="1" xr2:uid="{927074C4-A7AA-48ED-989D-47943C430217}"/>
  </bookViews>
  <sheets>
    <sheet name="Estatisticas de Erro PLL 24MHz" sheetId="1" r:id="rId1"/>
    <sheet name="Estatisticas de Erro PLL 120MHz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H22" i="2"/>
  <c r="H23" i="2"/>
  <c r="H24" i="2"/>
  <c r="H25" i="2"/>
  <c r="H26" i="2"/>
  <c r="H27" i="2"/>
  <c r="H20" i="2"/>
  <c r="H19" i="2"/>
  <c r="C21" i="2"/>
  <c r="C22" i="2"/>
  <c r="C23" i="2"/>
  <c r="C24" i="2"/>
  <c r="C25" i="2"/>
  <c r="C26" i="2"/>
  <c r="C27" i="2"/>
  <c r="B20" i="2"/>
  <c r="C20" i="2" s="1"/>
  <c r="B18" i="2"/>
  <c r="C18" i="2" s="1"/>
  <c r="B13" i="2"/>
  <c r="C13" i="2" s="1"/>
  <c r="B11" i="2"/>
  <c r="C11" i="2" s="1"/>
  <c r="C19" i="2"/>
  <c r="H18" i="2"/>
  <c r="H17" i="2"/>
  <c r="C17" i="2"/>
  <c r="H16" i="2"/>
  <c r="C16" i="2"/>
  <c r="H15" i="2"/>
  <c r="C15" i="2"/>
  <c r="H14" i="2"/>
  <c r="B14" i="2"/>
  <c r="C14" i="2" s="1"/>
  <c r="H13" i="2"/>
  <c r="H12" i="2"/>
  <c r="B12" i="2"/>
  <c r="C12" i="2" s="1"/>
  <c r="H11" i="2"/>
  <c r="H10" i="2"/>
  <c r="C10" i="2"/>
  <c r="H9" i="2"/>
  <c r="C9" i="2"/>
  <c r="H8" i="2"/>
  <c r="C8" i="2"/>
  <c r="H7" i="2"/>
  <c r="C7" i="2"/>
  <c r="H6" i="2"/>
  <c r="C6" i="2"/>
  <c r="H5" i="2"/>
  <c r="C5" i="2"/>
  <c r="H22" i="1"/>
  <c r="H20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C22" i="1"/>
  <c r="B19" i="1"/>
  <c r="C19" i="1" s="1"/>
  <c r="B16" i="1"/>
  <c r="C16" i="1" s="1"/>
  <c r="B15" i="1"/>
  <c r="C15" i="1" s="1"/>
  <c r="B12" i="1"/>
  <c r="C12" i="1" s="1"/>
  <c r="B13" i="1"/>
  <c r="C13" i="1" s="1"/>
  <c r="B14" i="1"/>
  <c r="C14" i="1" s="1"/>
  <c r="B11" i="1"/>
  <c r="C11" i="1" s="1"/>
  <c r="C6" i="1"/>
  <c r="C7" i="1"/>
  <c r="C8" i="1"/>
  <c r="C9" i="1"/>
  <c r="C10" i="1"/>
  <c r="C17" i="1"/>
  <c r="C18" i="1"/>
  <c r="C20" i="1"/>
  <c r="C21" i="1"/>
  <c r="C5" i="1"/>
</calcChain>
</file>

<file path=xl/sharedStrings.xml><?xml version="1.0" encoding="utf-8"?>
<sst xmlns="http://schemas.openxmlformats.org/spreadsheetml/2006/main" count="104" uniqueCount="16">
  <si>
    <t xml:space="preserve">Valor Lido </t>
  </si>
  <si>
    <t>Escala Hz</t>
  </si>
  <si>
    <t>Erro (%)</t>
  </si>
  <si>
    <t>OBS</t>
  </si>
  <si>
    <t>variação de 1 unidade a cada 5 leituras</t>
  </si>
  <si>
    <t>variação de 1 unidade a cada 2 leituras</t>
  </si>
  <si>
    <t>variação de 1 unidade a cada 4 leituras</t>
  </si>
  <si>
    <t>variação de 1 unidade a cada 3 leituras</t>
  </si>
  <si>
    <t>Constante</t>
  </si>
  <si>
    <t>Grande variação no dígito da centena</t>
  </si>
  <si>
    <t>Escala kHz</t>
  </si>
  <si>
    <t>Freq [kHz]</t>
  </si>
  <si>
    <t>Freq [Hz]</t>
  </si>
  <si>
    <t>Valor de repetições do loop de 1 s -&gt; 4.444.382</t>
  </si>
  <si>
    <t>variação no digito da dezena</t>
  </si>
  <si>
    <t>Valor de repetições do loop de 1 s -&gt; 923.073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</si>
</sst>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6" fontId="0" fillId="0" borderId="0" xfId="0" applyNumberFormat="1"/>
    <xf numFmtId="166" fontId="1" fillId="0" borderId="14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8C9C-0657-4522-A510-08768586E078}">
  <dimension ref="A1:I22"/>
  <sheetViews>
    <sheetView workbookViewId="0">
      <selection activeCell="E7" sqref="E7"/>
    </sheetView>
  </sheetViews>
  <sheetFormatPr defaultRowHeight="15" x14ac:dyDescent="0.25"/>
  <cols>
    <col min="1" max="1" width="9" style="1" bestFit="1" customWidth="1"/>
    <col min="2" max="3" width="12" style="1" bestFit="1" customWidth="1"/>
    <col min="4" max="4" width="35.42578125" style="1" bestFit="1" customWidth="1"/>
    <col min="5" max="5" width="9.140625" style="1"/>
    <col min="6" max="6" width="10" style="1" bestFit="1" customWidth="1"/>
    <col min="7" max="8" width="12" style="1" bestFit="1" customWidth="1"/>
    <col min="9" max="9" width="35.42578125" style="1" bestFit="1" customWidth="1"/>
    <col min="10" max="16384" width="9.140625" style="1"/>
  </cols>
  <sheetData>
    <row r="1" spans="1:9" ht="15.75" thickBot="1" x14ac:dyDescent="0.3">
      <c r="A1" s="31" t="s">
        <v>15</v>
      </c>
      <c r="B1" s="32"/>
      <c r="C1" s="32"/>
      <c r="D1" s="32"/>
      <c r="E1" s="32"/>
      <c r="F1" s="32"/>
      <c r="G1" s="32"/>
      <c r="H1" s="32"/>
      <c r="I1" s="33"/>
    </row>
    <row r="2" spans="1:9" ht="15.75" thickBot="1" x14ac:dyDescent="0.3"/>
    <row r="3" spans="1:9" ht="15.75" thickBot="1" x14ac:dyDescent="0.3">
      <c r="A3" s="28" t="s">
        <v>1</v>
      </c>
      <c r="B3" s="29"/>
      <c r="C3" s="29"/>
      <c r="D3" s="30"/>
      <c r="F3" s="28" t="s">
        <v>10</v>
      </c>
      <c r="G3" s="29"/>
      <c r="H3" s="29"/>
      <c r="I3" s="30"/>
    </row>
    <row r="4" spans="1:9" ht="15.75" thickBot="1" x14ac:dyDescent="0.3">
      <c r="A4" s="14" t="s">
        <v>12</v>
      </c>
      <c r="B4" s="15" t="s">
        <v>0</v>
      </c>
      <c r="C4" s="15" t="s">
        <v>2</v>
      </c>
      <c r="D4" s="16" t="s">
        <v>3</v>
      </c>
      <c r="F4" s="14" t="s">
        <v>11</v>
      </c>
      <c r="G4" s="15" t="s">
        <v>0</v>
      </c>
      <c r="H4" s="15" t="s">
        <v>2</v>
      </c>
      <c r="I4" s="16" t="s">
        <v>3</v>
      </c>
    </row>
    <row r="5" spans="1:9" x14ac:dyDescent="0.25">
      <c r="A5" s="8">
        <v>1</v>
      </c>
      <c r="B5" s="9">
        <v>1</v>
      </c>
      <c r="C5" s="9">
        <f>100*ABS(B5-A5)/A5</f>
        <v>0</v>
      </c>
      <c r="D5" s="10" t="s">
        <v>8</v>
      </c>
      <c r="F5" s="17">
        <v>0.1</v>
      </c>
      <c r="G5" s="18">
        <v>0</v>
      </c>
      <c r="H5" s="18">
        <f>100*ABS(G5-F5)/F5</f>
        <v>100</v>
      </c>
      <c r="I5" s="19" t="s">
        <v>8</v>
      </c>
    </row>
    <row r="6" spans="1:9" x14ac:dyDescent="0.25">
      <c r="A6" s="3">
        <v>5</v>
      </c>
      <c r="B6" s="2">
        <v>5</v>
      </c>
      <c r="C6" s="2">
        <f t="shared" ref="C6:C22" si="0">100*ABS(B6-A6)/A6</f>
        <v>0</v>
      </c>
      <c r="D6" s="4" t="s">
        <v>8</v>
      </c>
      <c r="F6" s="3">
        <v>0.5</v>
      </c>
      <c r="G6" s="2">
        <v>0</v>
      </c>
      <c r="H6" s="2">
        <f t="shared" ref="H6:H22" si="1">100*ABS(G6-F6)/F6</f>
        <v>100</v>
      </c>
      <c r="I6" s="4" t="s">
        <v>8</v>
      </c>
    </row>
    <row r="7" spans="1:9" x14ac:dyDescent="0.25">
      <c r="A7" s="3">
        <v>10</v>
      </c>
      <c r="B7" s="2">
        <v>10</v>
      </c>
      <c r="C7" s="2">
        <f t="shared" si="0"/>
        <v>0</v>
      </c>
      <c r="D7" s="4" t="s">
        <v>8</v>
      </c>
      <c r="F7" s="3">
        <v>1</v>
      </c>
      <c r="G7" s="2">
        <v>1</v>
      </c>
      <c r="H7" s="2">
        <f t="shared" si="1"/>
        <v>0</v>
      </c>
      <c r="I7" s="4" t="s">
        <v>8</v>
      </c>
    </row>
    <row r="8" spans="1:9" x14ac:dyDescent="0.25">
      <c r="A8" s="3">
        <v>50</v>
      </c>
      <c r="B8" s="2">
        <v>50</v>
      </c>
      <c r="C8" s="2">
        <f t="shared" si="0"/>
        <v>0</v>
      </c>
      <c r="D8" s="4" t="s">
        <v>8</v>
      </c>
      <c r="F8" s="3">
        <v>2</v>
      </c>
      <c r="G8" s="2">
        <v>2</v>
      </c>
      <c r="H8" s="2">
        <f t="shared" si="1"/>
        <v>0</v>
      </c>
      <c r="I8" s="4" t="s">
        <v>8</v>
      </c>
    </row>
    <row r="9" spans="1:9" x14ac:dyDescent="0.25">
      <c r="A9" s="3">
        <v>100</v>
      </c>
      <c r="B9" s="2">
        <v>100</v>
      </c>
      <c r="C9" s="2">
        <f t="shared" si="0"/>
        <v>0</v>
      </c>
      <c r="D9" s="4" t="s">
        <v>8</v>
      </c>
      <c r="F9" s="3">
        <v>5</v>
      </c>
      <c r="G9" s="2">
        <v>5</v>
      </c>
      <c r="H9" s="2">
        <f t="shared" si="1"/>
        <v>0</v>
      </c>
      <c r="I9" s="4" t="s">
        <v>8</v>
      </c>
    </row>
    <row r="10" spans="1:9" x14ac:dyDescent="0.25">
      <c r="A10" s="3">
        <v>250</v>
      </c>
      <c r="B10" s="2">
        <v>250</v>
      </c>
      <c r="C10" s="2">
        <f t="shared" si="0"/>
        <v>0</v>
      </c>
      <c r="D10" s="4" t="s">
        <v>8</v>
      </c>
      <c r="F10" s="3">
        <v>10</v>
      </c>
      <c r="G10" s="2">
        <v>10</v>
      </c>
      <c r="H10" s="2">
        <f t="shared" si="1"/>
        <v>0</v>
      </c>
      <c r="I10" s="4" t="s">
        <v>8</v>
      </c>
    </row>
    <row r="11" spans="1:9" x14ac:dyDescent="0.25">
      <c r="A11" s="3">
        <v>500</v>
      </c>
      <c r="B11" s="2">
        <f>500 +1/5</f>
        <v>500.2</v>
      </c>
      <c r="C11" s="2">
        <f t="shared" si="0"/>
        <v>3.9999999999997725E-2</v>
      </c>
      <c r="D11" s="4" t="s">
        <v>4</v>
      </c>
      <c r="F11" s="3">
        <v>25</v>
      </c>
      <c r="G11" s="2">
        <v>25</v>
      </c>
      <c r="H11" s="2">
        <f t="shared" si="1"/>
        <v>0</v>
      </c>
      <c r="I11" s="4" t="s">
        <v>8</v>
      </c>
    </row>
    <row r="12" spans="1:9" x14ac:dyDescent="0.25">
      <c r="A12" s="3">
        <v>1000</v>
      </c>
      <c r="B12" s="2">
        <f>1000 + 1/2</f>
        <v>1000.5</v>
      </c>
      <c r="C12" s="2">
        <f t="shared" si="0"/>
        <v>0.05</v>
      </c>
      <c r="D12" s="4" t="s">
        <v>5</v>
      </c>
      <c r="F12" s="3">
        <v>50</v>
      </c>
      <c r="G12" s="2">
        <v>50</v>
      </c>
      <c r="H12" s="2">
        <f t="shared" si="1"/>
        <v>0</v>
      </c>
      <c r="I12" s="4" t="s">
        <v>8</v>
      </c>
    </row>
    <row r="13" spans="1:9" x14ac:dyDescent="0.25">
      <c r="A13" s="3">
        <v>2500</v>
      </c>
      <c r="B13" s="2">
        <f>2500+ 1/2</f>
        <v>2500.5</v>
      </c>
      <c r="C13" s="2">
        <f t="shared" si="0"/>
        <v>0.02</v>
      </c>
      <c r="D13" s="4" t="s">
        <v>5</v>
      </c>
      <c r="F13" s="3">
        <v>100</v>
      </c>
      <c r="G13" s="2">
        <v>100</v>
      </c>
      <c r="H13" s="2">
        <f t="shared" si="1"/>
        <v>0</v>
      </c>
      <c r="I13" s="4" t="s">
        <v>8</v>
      </c>
    </row>
    <row r="14" spans="1:9" x14ac:dyDescent="0.25">
      <c r="A14" s="3">
        <v>5000</v>
      </c>
      <c r="B14" s="2">
        <f>5000 + 1/3</f>
        <v>5000.333333333333</v>
      </c>
      <c r="C14" s="2">
        <f t="shared" si="0"/>
        <v>6.6666666666606034E-3</v>
      </c>
      <c r="D14" s="4" t="s">
        <v>7</v>
      </c>
      <c r="F14" s="3">
        <v>200</v>
      </c>
      <c r="G14" s="2">
        <v>200</v>
      </c>
      <c r="H14" s="2">
        <f t="shared" si="1"/>
        <v>0</v>
      </c>
      <c r="I14" s="4" t="s">
        <v>8</v>
      </c>
    </row>
    <row r="15" spans="1:9" x14ac:dyDescent="0.25">
      <c r="A15" s="3">
        <v>10000</v>
      </c>
      <c r="B15" s="2">
        <f>10000+1/5</f>
        <v>10000.200000000001</v>
      </c>
      <c r="C15" s="2">
        <f t="shared" si="0"/>
        <v>2.0000000000072759E-3</v>
      </c>
      <c r="D15" s="4" t="s">
        <v>4</v>
      </c>
      <c r="F15" s="3">
        <v>300</v>
      </c>
      <c r="G15" s="2">
        <v>300</v>
      </c>
      <c r="H15" s="2">
        <f t="shared" si="1"/>
        <v>0</v>
      </c>
      <c r="I15" s="4" t="s">
        <v>8</v>
      </c>
    </row>
    <row r="16" spans="1:9" x14ac:dyDescent="0.25">
      <c r="A16" s="3">
        <v>25000</v>
      </c>
      <c r="B16" s="2">
        <f>25000+1/2</f>
        <v>25000.5</v>
      </c>
      <c r="C16" s="2">
        <f t="shared" si="0"/>
        <v>2E-3</v>
      </c>
      <c r="D16" s="4" t="s">
        <v>5</v>
      </c>
      <c r="F16" s="3">
        <v>400</v>
      </c>
      <c r="G16" s="2">
        <v>400</v>
      </c>
      <c r="H16" s="2">
        <f t="shared" si="1"/>
        <v>0</v>
      </c>
      <c r="I16" s="4" t="s">
        <v>8</v>
      </c>
    </row>
    <row r="17" spans="1:9" x14ac:dyDescent="0.25">
      <c r="A17" s="3">
        <v>50000</v>
      </c>
      <c r="B17" s="2">
        <v>50001</v>
      </c>
      <c r="C17" s="2">
        <f t="shared" si="0"/>
        <v>2E-3</v>
      </c>
      <c r="D17" s="4" t="s">
        <v>8</v>
      </c>
      <c r="F17" s="3">
        <v>425</v>
      </c>
      <c r="G17" s="2">
        <v>425</v>
      </c>
      <c r="H17" s="2">
        <f t="shared" si="1"/>
        <v>0</v>
      </c>
      <c r="I17" s="4" t="s">
        <v>8</v>
      </c>
    </row>
    <row r="18" spans="1:9" x14ac:dyDescent="0.25">
      <c r="A18" s="3">
        <v>100000</v>
      </c>
      <c r="B18" s="2">
        <v>100001</v>
      </c>
      <c r="C18" s="2">
        <f t="shared" si="0"/>
        <v>1E-3</v>
      </c>
      <c r="D18" s="4" t="s">
        <v>8</v>
      </c>
      <c r="F18" s="3">
        <v>450</v>
      </c>
      <c r="G18" s="2">
        <v>450</v>
      </c>
      <c r="H18" s="2">
        <f t="shared" si="1"/>
        <v>0</v>
      </c>
      <c r="I18" s="4" t="s">
        <v>8</v>
      </c>
    </row>
    <row r="19" spans="1:9" x14ac:dyDescent="0.25">
      <c r="A19" s="3">
        <v>250000</v>
      </c>
      <c r="B19" s="2">
        <f>250002+1/2</f>
        <v>250002.5</v>
      </c>
      <c r="C19" s="2">
        <f t="shared" si="0"/>
        <v>1E-3</v>
      </c>
      <c r="D19" s="4" t="s">
        <v>5</v>
      </c>
      <c r="F19" s="3">
        <v>460</v>
      </c>
      <c r="G19" s="2">
        <v>460</v>
      </c>
      <c r="H19" s="2">
        <f t="shared" si="1"/>
        <v>0</v>
      </c>
      <c r="I19" s="4" t="s">
        <v>8</v>
      </c>
    </row>
    <row r="20" spans="1:9" x14ac:dyDescent="0.25">
      <c r="A20" s="3">
        <v>450000</v>
      </c>
      <c r="B20" s="2">
        <v>450004</v>
      </c>
      <c r="C20" s="2">
        <f t="shared" si="0"/>
        <v>8.8888888888888893E-4</v>
      </c>
      <c r="D20" s="4" t="s">
        <v>8</v>
      </c>
      <c r="F20" s="3">
        <v>462</v>
      </c>
      <c r="G20" s="2">
        <v>460</v>
      </c>
      <c r="H20" s="2">
        <f t="shared" ref="H20" si="2">100*ABS(G20-F20)/F20</f>
        <v>0.4329004329004329</v>
      </c>
      <c r="I20" s="4" t="s">
        <v>8</v>
      </c>
    </row>
    <row r="21" spans="1:9" x14ac:dyDescent="0.25">
      <c r="A21" s="3">
        <v>460000</v>
      </c>
      <c r="B21" s="2">
        <v>460004</v>
      </c>
      <c r="C21" s="2">
        <f t="shared" si="0"/>
        <v>8.6956521739130438E-4</v>
      </c>
      <c r="D21" s="4" t="s">
        <v>8</v>
      </c>
      <c r="F21" s="3">
        <v>464</v>
      </c>
      <c r="G21" s="2">
        <v>459</v>
      </c>
      <c r="H21" s="2">
        <f t="shared" si="1"/>
        <v>1.0775862068965518</v>
      </c>
      <c r="I21" s="4" t="s">
        <v>8</v>
      </c>
    </row>
    <row r="22" spans="1:9" ht="15.75" thickBot="1" x14ac:dyDescent="0.3">
      <c r="A22" s="5">
        <v>461000</v>
      </c>
      <c r="B22" s="6">
        <v>460852</v>
      </c>
      <c r="C22" s="6">
        <f t="shared" si="0"/>
        <v>3.2104121475054231E-2</v>
      </c>
      <c r="D22" s="7" t="s">
        <v>9</v>
      </c>
      <c r="F22" s="5">
        <v>465</v>
      </c>
      <c r="G22" s="6">
        <v>458</v>
      </c>
      <c r="H22" s="6">
        <f t="shared" si="1"/>
        <v>1.5053763440860215</v>
      </c>
      <c r="I22" s="7" t="s">
        <v>8</v>
      </c>
    </row>
  </sheetData>
  <mergeCells count="3">
    <mergeCell ref="A3:D3"/>
    <mergeCell ref="F3:I3"/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55DB-EF3E-4D0C-81F2-B0CC181B1003}">
  <dimension ref="A1:I27"/>
  <sheetViews>
    <sheetView tabSelected="1" workbookViewId="0">
      <selection activeCell="G9" sqref="G9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12.28515625" style="26" bestFit="1" customWidth="1"/>
    <col min="4" max="4" width="35.42578125" bestFit="1" customWidth="1"/>
    <col min="6" max="6" width="10" bestFit="1" customWidth="1"/>
    <col min="7" max="7" width="10.28515625" bestFit="1" customWidth="1"/>
    <col min="8" max="8" width="12" bestFit="1" customWidth="1"/>
    <col min="9" max="9" width="19" customWidth="1"/>
  </cols>
  <sheetData>
    <row r="1" spans="1:9" ht="15.75" thickBot="1" x14ac:dyDescent="0.3">
      <c r="A1" s="31" t="s">
        <v>13</v>
      </c>
      <c r="B1" s="32"/>
      <c r="C1" s="32"/>
      <c r="D1" s="32"/>
      <c r="E1" s="32"/>
      <c r="F1" s="32"/>
      <c r="G1" s="32"/>
      <c r="H1" s="32"/>
      <c r="I1" s="33"/>
    </row>
    <row r="2" spans="1:9" ht="15.75" thickBot="1" x14ac:dyDescent="0.3"/>
    <row r="3" spans="1:9" ht="15.75" thickBot="1" x14ac:dyDescent="0.3">
      <c r="A3" s="11" t="s">
        <v>1</v>
      </c>
      <c r="B3" s="12"/>
      <c r="C3" s="12"/>
      <c r="D3" s="13"/>
      <c r="E3" s="1"/>
      <c r="F3" s="11" t="s">
        <v>10</v>
      </c>
      <c r="G3" s="12"/>
      <c r="H3" s="12"/>
      <c r="I3" s="13"/>
    </row>
    <row r="4" spans="1:9" ht="15.75" thickBot="1" x14ac:dyDescent="0.3">
      <c r="A4" s="14" t="s">
        <v>12</v>
      </c>
      <c r="B4" s="15" t="s">
        <v>0</v>
      </c>
      <c r="C4" s="27" t="s">
        <v>2</v>
      </c>
      <c r="D4" s="16" t="s">
        <v>3</v>
      </c>
      <c r="E4" s="1"/>
      <c r="F4" s="14" t="s">
        <v>11</v>
      </c>
      <c r="G4" s="15" t="s">
        <v>0</v>
      </c>
      <c r="H4" s="15" t="s">
        <v>2</v>
      </c>
      <c r="I4" s="16" t="s">
        <v>3</v>
      </c>
    </row>
    <row r="5" spans="1:9" x14ac:dyDescent="0.25">
      <c r="A5" s="8">
        <v>1</v>
      </c>
      <c r="B5" s="23">
        <v>1</v>
      </c>
      <c r="C5" s="20">
        <f>100*ABS(B5-A5)/A5</f>
        <v>0</v>
      </c>
      <c r="D5" s="10" t="s">
        <v>8</v>
      </c>
      <c r="E5" s="1"/>
      <c r="F5" s="17">
        <v>0.1</v>
      </c>
      <c r="G5" s="18">
        <v>0</v>
      </c>
      <c r="H5" s="18">
        <f>100*ABS(G5-F5)/F5</f>
        <v>100</v>
      </c>
      <c r="I5" s="19" t="s">
        <v>8</v>
      </c>
    </row>
    <row r="6" spans="1:9" x14ac:dyDescent="0.25">
      <c r="A6" s="3">
        <v>5</v>
      </c>
      <c r="B6" s="24">
        <v>5</v>
      </c>
      <c r="C6" s="21">
        <f t="shared" ref="C6:C27" si="0">100*ABS(B6-A6)/A6</f>
        <v>0</v>
      </c>
      <c r="D6" s="4" t="s">
        <v>8</v>
      </c>
      <c r="E6" s="1"/>
      <c r="F6" s="3">
        <v>0.5</v>
      </c>
      <c r="G6" s="2">
        <v>0</v>
      </c>
      <c r="H6" s="2">
        <f t="shared" ref="H6:H27" si="1">100*ABS(G6-F6)/F6</f>
        <v>100</v>
      </c>
      <c r="I6" s="4" t="s">
        <v>8</v>
      </c>
    </row>
    <row r="7" spans="1:9" x14ac:dyDescent="0.25">
      <c r="A7" s="3">
        <v>10</v>
      </c>
      <c r="B7" s="24">
        <v>10</v>
      </c>
      <c r="C7" s="21">
        <f t="shared" si="0"/>
        <v>0</v>
      </c>
      <c r="D7" s="4" t="s">
        <v>8</v>
      </c>
      <c r="E7" s="1"/>
      <c r="F7" s="3">
        <v>1</v>
      </c>
      <c r="G7" s="2">
        <v>1</v>
      </c>
      <c r="H7" s="2">
        <f t="shared" si="1"/>
        <v>0</v>
      </c>
      <c r="I7" s="4" t="s">
        <v>8</v>
      </c>
    </row>
    <row r="8" spans="1:9" x14ac:dyDescent="0.25">
      <c r="A8" s="3">
        <v>50</v>
      </c>
      <c r="B8" s="24">
        <v>50</v>
      </c>
      <c r="C8" s="21">
        <f t="shared" si="0"/>
        <v>0</v>
      </c>
      <c r="D8" s="4" t="s">
        <v>8</v>
      </c>
      <c r="E8" s="1"/>
      <c r="F8" s="3">
        <v>2</v>
      </c>
      <c r="G8" s="2">
        <v>2</v>
      </c>
      <c r="H8" s="2">
        <f t="shared" si="1"/>
        <v>0</v>
      </c>
      <c r="I8" s="4" t="s">
        <v>8</v>
      </c>
    </row>
    <row r="9" spans="1:9" x14ac:dyDescent="0.25">
      <c r="A9" s="3">
        <v>100</v>
      </c>
      <c r="B9" s="24">
        <v>100</v>
      </c>
      <c r="C9" s="21">
        <f t="shared" si="0"/>
        <v>0</v>
      </c>
      <c r="D9" s="4" t="s">
        <v>8</v>
      </c>
      <c r="E9" s="1"/>
      <c r="F9" s="3">
        <v>5</v>
      </c>
      <c r="G9" s="2">
        <v>5</v>
      </c>
      <c r="H9" s="2">
        <f t="shared" si="1"/>
        <v>0</v>
      </c>
      <c r="I9" s="4" t="s">
        <v>8</v>
      </c>
    </row>
    <row r="10" spans="1:9" x14ac:dyDescent="0.25">
      <c r="A10" s="3">
        <v>250</v>
      </c>
      <c r="B10" s="24">
        <v>250</v>
      </c>
      <c r="C10" s="21">
        <f t="shared" si="0"/>
        <v>0</v>
      </c>
      <c r="D10" s="4" t="s">
        <v>8</v>
      </c>
      <c r="E10" s="1"/>
      <c r="F10" s="3">
        <v>10</v>
      </c>
      <c r="G10" s="2">
        <v>10</v>
      </c>
      <c r="H10" s="2">
        <f t="shared" si="1"/>
        <v>0</v>
      </c>
      <c r="I10" s="4" t="s">
        <v>8</v>
      </c>
    </row>
    <row r="11" spans="1:9" x14ac:dyDescent="0.25">
      <c r="A11" s="3">
        <v>500</v>
      </c>
      <c r="B11" s="24">
        <f>500+1/4</f>
        <v>500.25</v>
      </c>
      <c r="C11" s="21">
        <f t="shared" si="0"/>
        <v>0.05</v>
      </c>
      <c r="D11" s="4" t="s">
        <v>6</v>
      </c>
      <c r="E11" s="1"/>
      <c r="F11" s="3">
        <v>25</v>
      </c>
      <c r="G11" s="2">
        <v>25</v>
      </c>
      <c r="H11" s="2">
        <f t="shared" si="1"/>
        <v>0</v>
      </c>
      <c r="I11" s="4" t="s">
        <v>8</v>
      </c>
    </row>
    <row r="12" spans="1:9" x14ac:dyDescent="0.25">
      <c r="A12" s="3">
        <v>1000</v>
      </c>
      <c r="B12" s="24">
        <f>1000 + 1/2</f>
        <v>1000.5</v>
      </c>
      <c r="C12" s="21">
        <f t="shared" si="0"/>
        <v>0.05</v>
      </c>
      <c r="D12" s="4" t="s">
        <v>5</v>
      </c>
      <c r="E12" s="1"/>
      <c r="F12" s="3">
        <v>50</v>
      </c>
      <c r="G12" s="2">
        <v>50</v>
      </c>
      <c r="H12" s="2">
        <f t="shared" si="1"/>
        <v>0</v>
      </c>
      <c r="I12" s="4" t="s">
        <v>8</v>
      </c>
    </row>
    <row r="13" spans="1:9" x14ac:dyDescent="0.25">
      <c r="A13" s="3">
        <v>2500</v>
      </c>
      <c r="B13" s="24">
        <f>2500+ 1/3</f>
        <v>2500.3333333333335</v>
      </c>
      <c r="C13" s="21">
        <f t="shared" si="0"/>
        <v>1.3333333333339397E-2</v>
      </c>
      <c r="D13" s="4" t="s">
        <v>7</v>
      </c>
      <c r="E13" s="1"/>
      <c r="F13" s="3">
        <v>100</v>
      </c>
      <c r="G13" s="2">
        <v>100</v>
      </c>
      <c r="H13" s="2">
        <f t="shared" si="1"/>
        <v>0</v>
      </c>
      <c r="I13" s="4" t="s">
        <v>8</v>
      </c>
    </row>
    <row r="14" spans="1:9" x14ac:dyDescent="0.25">
      <c r="A14" s="3">
        <v>5000</v>
      </c>
      <c r="B14" s="24">
        <f>5000 + 1/3</f>
        <v>5000.333333333333</v>
      </c>
      <c r="C14" s="21">
        <f t="shared" si="0"/>
        <v>6.6666666666606034E-3</v>
      </c>
      <c r="D14" s="4" t="s">
        <v>7</v>
      </c>
      <c r="E14" s="1"/>
      <c r="F14" s="3">
        <v>200</v>
      </c>
      <c r="G14" s="2">
        <v>200</v>
      </c>
      <c r="H14" s="2">
        <f t="shared" si="1"/>
        <v>0</v>
      </c>
      <c r="I14" s="4" t="s">
        <v>8</v>
      </c>
    </row>
    <row r="15" spans="1:9" x14ac:dyDescent="0.25">
      <c r="A15" s="3">
        <v>10000</v>
      </c>
      <c r="B15" s="24">
        <v>10000</v>
      </c>
      <c r="C15" s="21">
        <f t="shared" si="0"/>
        <v>0</v>
      </c>
      <c r="D15" s="4" t="s">
        <v>8</v>
      </c>
      <c r="E15" s="1"/>
      <c r="F15" s="3">
        <v>300</v>
      </c>
      <c r="G15" s="2">
        <v>300</v>
      </c>
      <c r="H15" s="2">
        <f t="shared" si="1"/>
        <v>0</v>
      </c>
      <c r="I15" s="4" t="s">
        <v>8</v>
      </c>
    </row>
    <row r="16" spans="1:9" x14ac:dyDescent="0.25">
      <c r="A16" s="3">
        <v>25000</v>
      </c>
      <c r="B16" s="24">
        <v>25000</v>
      </c>
      <c r="C16" s="21">
        <f t="shared" si="0"/>
        <v>0</v>
      </c>
      <c r="D16" s="4" t="s">
        <v>8</v>
      </c>
      <c r="E16" s="1"/>
      <c r="F16" s="3">
        <v>400</v>
      </c>
      <c r="G16" s="2">
        <v>400</v>
      </c>
      <c r="H16" s="2">
        <f t="shared" si="1"/>
        <v>0</v>
      </c>
      <c r="I16" s="4" t="s">
        <v>8</v>
      </c>
    </row>
    <row r="17" spans="1:9" x14ac:dyDescent="0.25">
      <c r="A17" s="3">
        <v>50000</v>
      </c>
      <c r="B17" s="24">
        <v>50000</v>
      </c>
      <c r="C17" s="21">
        <f t="shared" si="0"/>
        <v>0</v>
      </c>
      <c r="D17" s="4" t="s">
        <v>8</v>
      </c>
      <c r="E17" s="1"/>
      <c r="F17" s="3">
        <v>425</v>
      </c>
      <c r="G17" s="2">
        <v>425</v>
      </c>
      <c r="H17" s="2">
        <f t="shared" si="1"/>
        <v>0</v>
      </c>
      <c r="I17" s="4" t="s">
        <v>8</v>
      </c>
    </row>
    <row r="18" spans="1:9" x14ac:dyDescent="0.25">
      <c r="A18" s="3">
        <v>100000</v>
      </c>
      <c r="B18" s="24">
        <f>100000+1/5</f>
        <v>100000.2</v>
      </c>
      <c r="C18" s="21">
        <f t="shared" si="0"/>
        <v>1.999999999970896E-4</v>
      </c>
      <c r="D18" s="4" t="s">
        <v>4</v>
      </c>
      <c r="E18" s="1"/>
      <c r="F18" s="3">
        <v>500</v>
      </c>
      <c r="G18" s="2">
        <v>500</v>
      </c>
      <c r="H18" s="2">
        <f t="shared" si="1"/>
        <v>0</v>
      </c>
      <c r="I18" s="4" t="s">
        <v>8</v>
      </c>
    </row>
    <row r="19" spans="1:9" x14ac:dyDescent="0.25">
      <c r="A19" s="3">
        <v>250000</v>
      </c>
      <c r="B19" s="24">
        <v>250000</v>
      </c>
      <c r="C19" s="21">
        <f t="shared" si="0"/>
        <v>0</v>
      </c>
      <c r="D19" s="4" t="s">
        <v>8</v>
      </c>
      <c r="E19" s="1"/>
      <c r="F19" s="3">
        <v>1000</v>
      </c>
      <c r="G19" s="2">
        <v>1000</v>
      </c>
      <c r="H19" s="2">
        <f t="shared" si="1"/>
        <v>0</v>
      </c>
      <c r="I19" s="4" t="s">
        <v>8</v>
      </c>
    </row>
    <row r="20" spans="1:9" x14ac:dyDescent="0.25">
      <c r="A20" s="3">
        <v>500000</v>
      </c>
      <c r="B20" s="24">
        <f>500000+1/3</f>
        <v>500000.33333333331</v>
      </c>
      <c r="C20" s="21">
        <f t="shared" si="0"/>
        <v>6.6666666662786161E-5</v>
      </c>
      <c r="D20" s="4" t="s">
        <v>7</v>
      </c>
      <c r="E20" s="1"/>
      <c r="F20" s="3">
        <v>1500</v>
      </c>
      <c r="G20" s="2">
        <v>1500</v>
      </c>
      <c r="H20" s="2">
        <f t="shared" si="1"/>
        <v>0</v>
      </c>
      <c r="I20" s="4" t="s">
        <v>8</v>
      </c>
    </row>
    <row r="21" spans="1:9" x14ac:dyDescent="0.25">
      <c r="A21" s="3">
        <v>1000000</v>
      </c>
      <c r="B21" s="3">
        <v>1000001</v>
      </c>
      <c r="C21" s="21">
        <f t="shared" si="0"/>
        <v>1E-4</v>
      </c>
      <c r="D21" s="4" t="s">
        <v>8</v>
      </c>
      <c r="E21" s="1"/>
      <c r="F21" s="3">
        <v>2000</v>
      </c>
      <c r="G21" s="2">
        <v>2000</v>
      </c>
      <c r="H21" s="2">
        <f t="shared" si="1"/>
        <v>0</v>
      </c>
      <c r="I21" s="4" t="s">
        <v>8</v>
      </c>
    </row>
    <row r="22" spans="1:9" x14ac:dyDescent="0.25">
      <c r="A22" s="3">
        <v>1500000</v>
      </c>
      <c r="B22" s="24">
        <v>1500001</v>
      </c>
      <c r="C22" s="21">
        <f t="shared" si="0"/>
        <v>6.666666666666667E-5</v>
      </c>
      <c r="D22" s="4" t="s">
        <v>8</v>
      </c>
      <c r="E22" s="1"/>
      <c r="F22" s="3">
        <v>2100</v>
      </c>
      <c r="G22" s="2">
        <v>2100</v>
      </c>
      <c r="H22" s="2">
        <f t="shared" si="1"/>
        <v>0</v>
      </c>
      <c r="I22" s="4" t="s">
        <v>8</v>
      </c>
    </row>
    <row r="23" spans="1:9" x14ac:dyDescent="0.25">
      <c r="A23" s="3">
        <v>2000000</v>
      </c>
      <c r="B23" s="24">
        <v>2000001</v>
      </c>
      <c r="C23" s="21">
        <f t="shared" si="0"/>
        <v>5.0000000000000002E-5</v>
      </c>
      <c r="D23" s="4" t="s">
        <v>8</v>
      </c>
      <c r="F23" s="3">
        <v>2150</v>
      </c>
      <c r="G23" s="2">
        <v>2150</v>
      </c>
      <c r="H23" s="2">
        <f t="shared" si="1"/>
        <v>0</v>
      </c>
      <c r="I23" s="4" t="s">
        <v>8</v>
      </c>
    </row>
    <row r="24" spans="1:9" x14ac:dyDescent="0.25">
      <c r="A24" s="3">
        <v>2100000</v>
      </c>
      <c r="B24" s="24">
        <v>2100001</v>
      </c>
      <c r="C24" s="21">
        <f t="shared" si="0"/>
        <v>4.761904761904762E-5</v>
      </c>
      <c r="D24" s="4" t="s">
        <v>8</v>
      </c>
      <c r="F24" s="3">
        <v>2200</v>
      </c>
      <c r="G24" s="2">
        <v>2200</v>
      </c>
      <c r="H24" s="2">
        <f t="shared" si="1"/>
        <v>0</v>
      </c>
      <c r="I24" s="4" t="s">
        <v>8</v>
      </c>
    </row>
    <row r="25" spans="1:9" x14ac:dyDescent="0.25">
      <c r="A25" s="3">
        <v>2200000</v>
      </c>
      <c r="B25" s="24">
        <v>2200001</v>
      </c>
      <c r="C25" s="21">
        <f t="shared" si="0"/>
        <v>4.5454545454545452E-5</v>
      </c>
      <c r="D25" s="4" t="s">
        <v>8</v>
      </c>
      <c r="F25" s="3">
        <v>2250</v>
      </c>
      <c r="G25" s="2">
        <v>2194</v>
      </c>
      <c r="H25" s="2">
        <f t="shared" si="1"/>
        <v>2.4888888888888889</v>
      </c>
      <c r="I25" s="4" t="s">
        <v>8</v>
      </c>
    </row>
    <row r="26" spans="1:9" x14ac:dyDescent="0.25">
      <c r="A26" s="3">
        <v>2210000</v>
      </c>
      <c r="B26" s="24">
        <v>2206835</v>
      </c>
      <c r="C26" s="21">
        <f t="shared" si="0"/>
        <v>0.14321266968325791</v>
      </c>
      <c r="D26" s="4" t="s">
        <v>14</v>
      </c>
      <c r="F26" s="3">
        <v>2300</v>
      </c>
      <c r="G26" s="2">
        <v>2144</v>
      </c>
      <c r="H26" s="2">
        <f t="shared" si="1"/>
        <v>6.7826086956521738</v>
      </c>
      <c r="I26" s="4" t="s">
        <v>8</v>
      </c>
    </row>
    <row r="27" spans="1:9" ht="15.75" thickBot="1" x14ac:dyDescent="0.3">
      <c r="A27" s="5">
        <v>2220000</v>
      </c>
      <c r="B27" s="25">
        <v>2206894</v>
      </c>
      <c r="C27" s="22">
        <f t="shared" si="0"/>
        <v>0.59036036036036033</v>
      </c>
      <c r="D27" s="7" t="s">
        <v>14</v>
      </c>
      <c r="F27" s="5">
        <v>2500</v>
      </c>
      <c r="G27" s="6">
        <v>1944</v>
      </c>
      <c r="H27" s="6">
        <f t="shared" si="1"/>
        <v>22.24</v>
      </c>
      <c r="I27" s="7" t="s">
        <v>8</v>
      </c>
    </row>
  </sheetData>
  <mergeCells count="3">
    <mergeCell ref="A3:D3"/>
    <mergeCell ref="F3:I3"/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Estatisticas de Erro PLL 24MHz</vt:lpstr>
      <vt:lpstr>Estatisticas de Erro PLL 120MHz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2019-04-25T20:49:01Z</dcterms:created>
  <dcterms:modified xsi:type="dcterms:W3CDTF">2019-04-25T21:55:31Z</dcterms:modified>
</cp:coreProperties>
</file>