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cbr-my.sharepoint.com/personal/luizcarlosm_alu_ufc_br/Documents/Desktop/UFC 2023.1/03 CONCRETO I/"/>
    </mc:Choice>
  </mc:AlternateContent>
  <xr:revisionPtr revIDLastSave="33" documentId="8_{35F1DFA1-8F47-4F85-A6FC-57A0014AC022}" xr6:coauthVersionLast="47" xr6:coauthVersionMax="47" xr10:uidLastSave="{C82C696D-3B0E-4ADD-8F91-0EA18024FEF2}"/>
  <bookViews>
    <workbookView xWindow="-108" yWindow="-108" windowWidth="23256" windowHeight="12576" xr2:uid="{84555241-1D6F-4691-BD14-4B71E0457E0C}"/>
  </bookViews>
  <sheets>
    <sheet name="momento" sheetId="1" r:id="rId1"/>
    <sheet name="armadu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C20" i="1"/>
  <c r="B20" i="1"/>
  <c r="K19" i="1"/>
  <c r="C19" i="1"/>
  <c r="B19" i="1"/>
  <c r="K18" i="1"/>
  <c r="C18" i="1"/>
  <c r="B18" i="1"/>
  <c r="K17" i="1"/>
  <c r="C17" i="1"/>
  <c r="B17" i="1"/>
  <c r="K16" i="1"/>
  <c r="C16" i="1"/>
  <c r="B16" i="1"/>
  <c r="K15" i="1"/>
  <c r="C15" i="1"/>
  <c r="B15" i="1"/>
  <c r="K14" i="1"/>
  <c r="C14" i="1"/>
  <c r="B14" i="1"/>
  <c r="K13" i="1"/>
  <c r="C13" i="1"/>
  <c r="B13" i="1"/>
  <c r="K12" i="1"/>
  <c r="C12" i="1"/>
  <c r="B12" i="1"/>
  <c r="K11" i="1"/>
  <c r="C11" i="1"/>
  <c r="B11" i="1"/>
  <c r="K10" i="1"/>
  <c r="C10" i="1"/>
  <c r="B10" i="1"/>
  <c r="K9" i="1"/>
  <c r="C9" i="1"/>
  <c r="B9" i="1"/>
  <c r="K8" i="1"/>
  <c r="C8" i="1"/>
  <c r="B8" i="1"/>
  <c r="K7" i="1"/>
  <c r="C7" i="1"/>
  <c r="B7" i="1"/>
  <c r="K6" i="1"/>
  <c r="C6" i="1"/>
  <c r="B6" i="1"/>
  <c r="K5" i="1"/>
  <c r="C5" i="1"/>
  <c r="B5" i="1"/>
  <c r="K4" i="1"/>
  <c r="C4" i="1"/>
  <c r="B4" i="1"/>
  <c r="K3" i="1"/>
  <c r="C3" i="1"/>
  <c r="B3" i="1"/>
  <c r="K2" i="1"/>
  <c r="C2" i="1"/>
  <c r="B2" i="1"/>
</calcChain>
</file>

<file path=xl/sharedStrings.xml><?xml version="1.0" encoding="utf-8"?>
<sst xmlns="http://schemas.openxmlformats.org/spreadsheetml/2006/main" count="30" uniqueCount="30">
  <si>
    <t>L1</t>
  </si>
  <si>
    <t>tipo (Marcus)</t>
  </si>
  <si>
    <t>LAJE</t>
  </si>
  <si>
    <t>Lx (m)</t>
  </si>
  <si>
    <t>Ly (m)</t>
  </si>
  <si>
    <t>αx</t>
  </si>
  <si>
    <t>αy</t>
  </si>
  <si>
    <t>L2</t>
  </si>
  <si>
    <t>h (cm)</t>
  </si>
  <si>
    <t>Carga Peso Próprio + Revestimento (kN/m²)</t>
  </si>
  <si>
    <t>Carga Alvenaria  (kN/m²)</t>
  </si>
  <si>
    <t>Carga Acidental  (kN/m²)</t>
  </si>
  <si>
    <t>P (kN/m²)</t>
  </si>
  <si>
    <t>L4</t>
  </si>
  <si>
    <t>L5</t>
  </si>
  <si>
    <t>L7</t>
  </si>
  <si>
    <t>L8 S</t>
  </si>
  <si>
    <t>L8 I</t>
  </si>
  <si>
    <t>L3 S</t>
  </si>
  <si>
    <t>L3 D</t>
  </si>
  <si>
    <t>L6</t>
  </si>
  <si>
    <t>L9</t>
  </si>
  <si>
    <t>L10</t>
  </si>
  <si>
    <t>L11</t>
  </si>
  <si>
    <t>L12</t>
  </si>
  <si>
    <t>L13</t>
  </si>
  <si>
    <t>L14</t>
  </si>
  <si>
    <t>L15</t>
  </si>
  <si>
    <t>L16 I</t>
  </si>
  <si>
    <t>L16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</si>
</sst>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91E4-01B3-4E1B-846D-5760E4AF058F}">
  <dimension ref="A1:K20"/>
  <sheetViews>
    <sheetView tabSelected="1" workbookViewId="0">
      <selection sqref="A1:K20"/>
    </sheetView>
  </sheetViews>
  <sheetFormatPr defaultRowHeight="14.4" x14ac:dyDescent="0.3"/>
  <cols>
    <col min="1" max="1" width="13.5546875" style="1" bestFit="1" customWidth="1"/>
    <col min="2" max="7" width="10.21875" style="1" customWidth="1"/>
    <col min="8" max="8" width="23.88671875" style="1" customWidth="1"/>
    <col min="9" max="9" width="17.77734375" style="1" customWidth="1"/>
    <col min="10" max="10" width="17" style="1" customWidth="1"/>
    <col min="11" max="11" width="11.44140625" style="1" bestFit="1" customWidth="1"/>
    <col min="12" max="16384" width="8.88671875" style="1"/>
  </cols>
  <sheetData>
    <row r="1" spans="1:11" ht="31.2" x14ac:dyDescent="0.3">
      <c r="A1" s="2" t="s">
        <v>2</v>
      </c>
      <c r="B1" s="2" t="s">
        <v>3</v>
      </c>
      <c r="C1" s="2" t="s">
        <v>4</v>
      </c>
      <c r="D1" s="2" t="s">
        <v>8</v>
      </c>
      <c r="E1" s="3" t="s">
        <v>1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ht="15.6" x14ac:dyDescent="0.3">
      <c r="A2" s="4" t="s">
        <v>0</v>
      </c>
      <c r="B2" s="5">
        <f>4.2+0.14</f>
        <v>4.34</v>
      </c>
      <c r="C2" s="5">
        <f>5.24+0.14</f>
        <v>5.38</v>
      </c>
      <c r="D2" s="6">
        <v>14.93</v>
      </c>
      <c r="E2" s="6">
        <v>1</v>
      </c>
      <c r="F2" s="7">
        <v>5</v>
      </c>
      <c r="G2" s="7">
        <v>5</v>
      </c>
      <c r="H2" s="5">
        <v>3.5872781065089998</v>
      </c>
      <c r="I2" s="5">
        <v>2.5929196717659999</v>
      </c>
      <c r="J2" s="5">
        <v>2.5</v>
      </c>
      <c r="K2" s="5">
        <f>SUM(H2:J2)</f>
        <v>8.6801977782749997</v>
      </c>
    </row>
    <row r="3" spans="1:11" ht="15.6" x14ac:dyDescent="0.3">
      <c r="A3" s="4" t="s">
        <v>7</v>
      </c>
      <c r="B3" s="5">
        <f>4.65+(0.13+0.14)/2</f>
        <v>4.7850000000000001</v>
      </c>
      <c r="C3" s="5">
        <f>6.97+0.14</f>
        <v>7.1099999999999994</v>
      </c>
      <c r="D3" s="6">
        <v>14.93</v>
      </c>
      <c r="E3" s="6">
        <v>1</v>
      </c>
      <c r="F3" s="7">
        <v>5</v>
      </c>
      <c r="G3" s="7">
        <v>5</v>
      </c>
      <c r="H3" s="5">
        <v>3.5872781065089998</v>
      </c>
      <c r="I3" s="5">
        <v>1.624629240168</v>
      </c>
      <c r="J3" s="5">
        <v>1.5</v>
      </c>
      <c r="K3" s="5">
        <f t="shared" ref="K3:K20" si="0">SUM(H3:J3)</f>
        <v>6.7119073466770001</v>
      </c>
    </row>
    <row r="4" spans="1:11" ht="15.6" x14ac:dyDescent="0.3">
      <c r="A4" s="4" t="s">
        <v>18</v>
      </c>
      <c r="B4" s="5">
        <f>0.83+0.14</f>
        <v>0.97</v>
      </c>
      <c r="C4" s="5">
        <f>7.82+(0.3+0.14)/2</f>
        <v>8.0400000000000009</v>
      </c>
      <c r="D4" s="6">
        <v>14.93</v>
      </c>
      <c r="E4" s="6">
        <v>1</v>
      </c>
      <c r="F4" s="7">
        <v>5</v>
      </c>
      <c r="G4" s="7">
        <v>5</v>
      </c>
      <c r="H4" s="5">
        <v>3.5872781065089998</v>
      </c>
      <c r="I4" s="5">
        <v>1.8766169154229999</v>
      </c>
      <c r="J4" s="5">
        <v>3</v>
      </c>
      <c r="K4" s="5">
        <f t="shared" si="0"/>
        <v>8.4638950219320002</v>
      </c>
    </row>
    <row r="5" spans="1:11" ht="15.6" x14ac:dyDescent="0.3">
      <c r="A5" s="4" t="s">
        <v>19</v>
      </c>
      <c r="B5" s="5">
        <f>0.76+0.14</f>
        <v>0.9</v>
      </c>
      <c r="C5" s="5">
        <f>10.21+(0.25+0.14)/2</f>
        <v>10.405000000000001</v>
      </c>
      <c r="D5" s="6">
        <v>14.93</v>
      </c>
      <c r="E5" s="6">
        <v>1</v>
      </c>
      <c r="F5" s="7">
        <v>5</v>
      </c>
      <c r="G5" s="7">
        <v>5</v>
      </c>
      <c r="H5" s="5">
        <v>3.5872781065089998</v>
      </c>
      <c r="I5" s="5">
        <v>1.9407250787550001</v>
      </c>
      <c r="J5" s="5">
        <v>3</v>
      </c>
      <c r="K5" s="5">
        <f t="shared" si="0"/>
        <v>8.5280031852639997</v>
      </c>
    </row>
    <row r="6" spans="1:11" ht="15.6" x14ac:dyDescent="0.3">
      <c r="A6" s="4" t="s">
        <v>13</v>
      </c>
      <c r="B6" s="5">
        <f>4.445+0.14</f>
        <v>4.585</v>
      </c>
      <c r="C6" s="5">
        <f>6.05+0.14</f>
        <v>6.1899999999999995</v>
      </c>
      <c r="D6" s="6">
        <v>14.93</v>
      </c>
      <c r="E6" s="6">
        <v>1</v>
      </c>
      <c r="F6" s="7">
        <v>5</v>
      </c>
      <c r="G6" s="7">
        <v>5</v>
      </c>
      <c r="H6" s="5">
        <v>3.5872781065089998</v>
      </c>
      <c r="I6" s="5">
        <v>2.608765324872</v>
      </c>
      <c r="J6" s="5">
        <v>3</v>
      </c>
      <c r="K6" s="5">
        <f t="shared" si="0"/>
        <v>9.1960434313809998</v>
      </c>
    </row>
    <row r="7" spans="1:11" ht="15.6" x14ac:dyDescent="0.3">
      <c r="A7" s="4" t="s">
        <v>14</v>
      </c>
      <c r="B7" s="5">
        <f>3.83+0.14</f>
        <v>3.97</v>
      </c>
      <c r="C7" s="5">
        <f>5.485+0.14</f>
        <v>5.625</v>
      </c>
      <c r="D7" s="6">
        <v>14.93</v>
      </c>
      <c r="E7" s="6">
        <v>1</v>
      </c>
      <c r="F7" s="7">
        <v>5</v>
      </c>
      <c r="G7" s="7">
        <v>5</v>
      </c>
      <c r="H7" s="5">
        <v>3.5872781065089998</v>
      </c>
      <c r="I7" s="5">
        <v>0.56530646515500005</v>
      </c>
      <c r="J7" s="5">
        <v>1.5</v>
      </c>
      <c r="K7" s="5">
        <f t="shared" si="0"/>
        <v>5.6525845716639997</v>
      </c>
    </row>
    <row r="8" spans="1:11" ht="15.6" x14ac:dyDescent="0.3">
      <c r="A8" s="4" t="s">
        <v>20</v>
      </c>
      <c r="B8" s="5">
        <f>1.15+(0.14+0.2)/2</f>
        <v>1.3199999999999998</v>
      </c>
      <c r="C8" s="5">
        <f>5.235+0.3</f>
        <v>5.5350000000000001</v>
      </c>
      <c r="D8" s="6">
        <v>14.93</v>
      </c>
      <c r="E8" s="6">
        <v>1</v>
      </c>
      <c r="F8" s="7">
        <v>5</v>
      </c>
      <c r="G8" s="7">
        <v>5</v>
      </c>
      <c r="H8" s="5">
        <v>3.5872781065089998</v>
      </c>
      <c r="I8" s="5">
        <v>0.49243656072899999</v>
      </c>
      <c r="J8" s="5">
        <v>2.5</v>
      </c>
      <c r="K8" s="5">
        <f t="shared" si="0"/>
        <v>6.579714667238</v>
      </c>
    </row>
    <row r="9" spans="1:11" ht="15.6" x14ac:dyDescent="0.3">
      <c r="A9" s="4" t="s">
        <v>15</v>
      </c>
      <c r="B9" s="5">
        <f>1.69+0.14</f>
        <v>1.83</v>
      </c>
      <c r="C9" s="5">
        <f>3.24+0.14</f>
        <v>3.3800000000000003</v>
      </c>
      <c r="D9" s="6">
        <v>14.93</v>
      </c>
      <c r="E9" s="6">
        <v>1</v>
      </c>
      <c r="F9" s="7">
        <v>5</v>
      </c>
      <c r="G9" s="7">
        <v>5</v>
      </c>
      <c r="H9" s="5">
        <v>3.5872781065089998</v>
      </c>
      <c r="I9" s="5">
        <v>0</v>
      </c>
      <c r="J9" s="5">
        <v>3</v>
      </c>
      <c r="K9" s="5">
        <f t="shared" si="0"/>
        <v>6.5872781065090003</v>
      </c>
    </row>
    <row r="10" spans="1:11" ht="15.6" x14ac:dyDescent="0.3">
      <c r="A10" s="4" t="s">
        <v>16</v>
      </c>
      <c r="B10" s="5">
        <f>1.15+(0.14+0.2)/2</f>
        <v>1.3199999999999998</v>
      </c>
      <c r="C10" s="5">
        <f>1.34+0.14</f>
        <v>1.48</v>
      </c>
      <c r="D10" s="6">
        <v>14.93</v>
      </c>
      <c r="E10" s="6">
        <v>1</v>
      </c>
      <c r="F10" s="7">
        <v>5</v>
      </c>
      <c r="G10" s="7">
        <v>5</v>
      </c>
      <c r="H10" s="5">
        <v>3.5872781065089998</v>
      </c>
      <c r="I10" s="5">
        <v>2.153972153972</v>
      </c>
      <c r="J10" s="5">
        <v>3</v>
      </c>
      <c r="K10" s="5">
        <f t="shared" si="0"/>
        <v>8.7412502604809994</v>
      </c>
    </row>
    <row r="11" spans="1:11" ht="15.6" x14ac:dyDescent="0.3">
      <c r="A11" s="4" t="s">
        <v>17</v>
      </c>
      <c r="B11" s="5">
        <f>1.8+0.2</f>
        <v>2</v>
      </c>
      <c r="C11" s="5">
        <f>1.825+(0.15+0.07)</f>
        <v>2.0449999999999999</v>
      </c>
      <c r="D11" s="6">
        <v>14.93</v>
      </c>
      <c r="E11" s="6">
        <v>1</v>
      </c>
      <c r="F11" s="7">
        <v>5</v>
      </c>
      <c r="G11" s="7">
        <v>5</v>
      </c>
      <c r="H11" s="5">
        <v>3.5872781065089998</v>
      </c>
      <c r="I11" s="5">
        <v>2.0577017114910001</v>
      </c>
      <c r="J11" s="5">
        <v>3</v>
      </c>
      <c r="K11" s="5">
        <f t="shared" si="0"/>
        <v>8.6449798179999995</v>
      </c>
    </row>
    <row r="12" spans="1:11" ht="15.6" x14ac:dyDescent="0.3">
      <c r="A12" s="4" t="s">
        <v>21</v>
      </c>
      <c r="B12" s="5">
        <f>1.525+0.14</f>
        <v>1.665</v>
      </c>
      <c r="C12" s="5">
        <f>1.8+0.17</f>
        <v>1.97</v>
      </c>
      <c r="D12" s="6">
        <v>14.93</v>
      </c>
      <c r="E12" s="6">
        <v>1</v>
      </c>
      <c r="F12" s="7">
        <v>5</v>
      </c>
      <c r="G12" s="7">
        <v>5</v>
      </c>
      <c r="H12" s="5">
        <v>3.5872781065089998</v>
      </c>
      <c r="I12" s="5">
        <v>2.745421563696</v>
      </c>
      <c r="J12" s="5">
        <v>3</v>
      </c>
      <c r="K12" s="5">
        <f t="shared" si="0"/>
        <v>9.3326996702049989</v>
      </c>
    </row>
    <row r="13" spans="1:11" ht="15.6" x14ac:dyDescent="0.3">
      <c r="A13" s="4" t="s">
        <v>22</v>
      </c>
      <c r="B13" s="5">
        <f>1.18+0.14</f>
        <v>1.3199999999999998</v>
      </c>
      <c r="C13" s="5">
        <f>2.17+0.17</f>
        <v>2.34</v>
      </c>
      <c r="D13" s="6">
        <v>14.93</v>
      </c>
      <c r="E13" s="6">
        <v>1</v>
      </c>
      <c r="F13" s="7">
        <v>5</v>
      </c>
      <c r="G13" s="7">
        <v>5</v>
      </c>
      <c r="H13" s="5">
        <v>3.5872781065089998</v>
      </c>
      <c r="I13" s="5">
        <v>4.087024087024</v>
      </c>
      <c r="J13" s="5">
        <v>3</v>
      </c>
      <c r="K13" s="5">
        <f t="shared" si="0"/>
        <v>10.674302193533</v>
      </c>
    </row>
    <row r="14" spans="1:11" ht="15.6" x14ac:dyDescent="0.3">
      <c r="A14" s="4" t="s">
        <v>23</v>
      </c>
      <c r="B14" s="5">
        <f>5.405+0.17</f>
        <v>5.5750000000000002</v>
      </c>
      <c r="C14" s="5">
        <f>6.05+0.14</f>
        <v>6.1899999999999995</v>
      </c>
      <c r="D14" s="6">
        <v>14.93</v>
      </c>
      <c r="E14" s="6">
        <v>1</v>
      </c>
      <c r="F14" s="7">
        <v>5</v>
      </c>
      <c r="G14" s="7">
        <v>5</v>
      </c>
      <c r="H14" s="5">
        <v>3.5872781065089998</v>
      </c>
      <c r="I14" s="5">
        <v>3.750822750422</v>
      </c>
      <c r="J14" s="5">
        <v>3</v>
      </c>
      <c r="K14" s="5">
        <f t="shared" si="0"/>
        <v>10.338100856931</v>
      </c>
    </row>
    <row r="15" spans="1:11" ht="15.6" x14ac:dyDescent="0.3">
      <c r="A15" s="4" t="s">
        <v>24</v>
      </c>
      <c r="B15" s="5">
        <f>3.83+0.14</f>
        <v>3.97</v>
      </c>
      <c r="C15" s="5">
        <f>5.485+0.135</f>
        <v>5.62</v>
      </c>
      <c r="D15" s="6">
        <v>14.93</v>
      </c>
      <c r="E15" s="6">
        <v>1</v>
      </c>
      <c r="F15" s="7">
        <v>5</v>
      </c>
      <c r="G15" s="7">
        <v>5</v>
      </c>
      <c r="H15" s="5">
        <v>3.5872781065089998</v>
      </c>
      <c r="I15" s="5">
        <v>0.16125568095199999</v>
      </c>
      <c r="J15" s="5">
        <v>1.5</v>
      </c>
      <c r="K15" s="5">
        <f t="shared" si="0"/>
        <v>5.2485337874609996</v>
      </c>
    </row>
    <row r="16" spans="1:11" ht="15.6" x14ac:dyDescent="0.3">
      <c r="A16" s="4" t="s">
        <v>25</v>
      </c>
      <c r="B16" s="5">
        <f>1.15+(0.14+0.2)/2</f>
        <v>1.3199999999999998</v>
      </c>
      <c r="C16" s="5">
        <f>5.235+0.3</f>
        <v>5.5350000000000001</v>
      </c>
      <c r="D16" s="6">
        <v>14.93</v>
      </c>
      <c r="E16" s="6">
        <v>1</v>
      </c>
      <c r="F16" s="7">
        <v>5</v>
      </c>
      <c r="G16" s="7">
        <v>5</v>
      </c>
      <c r="H16" s="5">
        <v>3.5872781065089998</v>
      </c>
      <c r="I16" s="5">
        <v>0.49243656072899999</v>
      </c>
      <c r="J16" s="5">
        <v>2.5</v>
      </c>
      <c r="K16" s="5">
        <f t="shared" si="0"/>
        <v>6.579714667238</v>
      </c>
    </row>
    <row r="17" spans="1:11" ht="15.6" x14ac:dyDescent="0.3">
      <c r="A17" s="4" t="s">
        <v>26</v>
      </c>
      <c r="B17" s="5">
        <f>4.2+0.14</f>
        <v>4.34</v>
      </c>
      <c r="C17" s="5">
        <f>5.24+0.14</f>
        <v>5.38</v>
      </c>
      <c r="D17" s="6">
        <v>14.93</v>
      </c>
      <c r="E17" s="6">
        <v>1</v>
      </c>
      <c r="F17" s="7">
        <v>5</v>
      </c>
      <c r="G17" s="7">
        <v>5</v>
      </c>
      <c r="H17" s="5">
        <v>3.5872781065089998</v>
      </c>
      <c r="I17" s="5">
        <v>2.620403268634</v>
      </c>
      <c r="J17" s="5">
        <v>2.5</v>
      </c>
      <c r="K17" s="5">
        <f t="shared" si="0"/>
        <v>8.7076813751430002</v>
      </c>
    </row>
    <row r="18" spans="1:11" ht="15.6" x14ac:dyDescent="0.3">
      <c r="A18" s="4" t="s">
        <v>27</v>
      </c>
      <c r="B18" s="5">
        <f>4.65+0.135</f>
        <v>4.7850000000000001</v>
      </c>
      <c r="C18" s="5">
        <f>6.97+0.14</f>
        <v>7.1099999999999994</v>
      </c>
      <c r="D18" s="6">
        <v>14.93</v>
      </c>
      <c r="E18" s="6">
        <v>1</v>
      </c>
      <c r="F18" s="7">
        <v>5</v>
      </c>
      <c r="G18" s="7">
        <v>5</v>
      </c>
      <c r="H18" s="5">
        <v>3.5872781065089998</v>
      </c>
      <c r="I18" s="5">
        <v>1.6277214161110001</v>
      </c>
      <c r="J18" s="5">
        <v>1.5</v>
      </c>
      <c r="K18" s="5">
        <f t="shared" si="0"/>
        <v>6.7149995226199994</v>
      </c>
    </row>
    <row r="19" spans="1:11" ht="15.6" x14ac:dyDescent="0.3">
      <c r="A19" s="4" t="s">
        <v>28</v>
      </c>
      <c r="B19" s="5">
        <f>0.83+0.14</f>
        <v>0.97</v>
      </c>
      <c r="C19" s="5">
        <f>7.82+(0.3+0.14)/2</f>
        <v>8.0400000000000009</v>
      </c>
      <c r="D19" s="6">
        <v>14.93</v>
      </c>
      <c r="E19" s="6">
        <v>1</v>
      </c>
      <c r="F19" s="7">
        <v>5</v>
      </c>
      <c r="G19" s="7">
        <v>5</v>
      </c>
      <c r="H19" s="5">
        <v>3.5872781065089998</v>
      </c>
      <c r="I19" s="5">
        <v>1.8766169154229999</v>
      </c>
      <c r="J19" s="5">
        <v>3</v>
      </c>
      <c r="K19" s="5">
        <f t="shared" si="0"/>
        <v>8.4638950219320002</v>
      </c>
    </row>
    <row r="20" spans="1:11" ht="15.6" x14ac:dyDescent="0.3">
      <c r="A20" s="4" t="s">
        <v>29</v>
      </c>
      <c r="B20" s="5">
        <f>0.76+0.14</f>
        <v>0.9</v>
      </c>
      <c r="C20" s="5">
        <f>10.21+(0.25+0.14)/2</f>
        <v>10.405000000000001</v>
      </c>
      <c r="D20" s="6">
        <v>14.93</v>
      </c>
      <c r="E20" s="6">
        <v>1</v>
      </c>
      <c r="F20" s="7">
        <v>5</v>
      </c>
      <c r="G20" s="7">
        <v>5</v>
      </c>
      <c r="H20" s="5">
        <v>3.5872781065089998</v>
      </c>
      <c r="I20" s="5">
        <v>1.9407250787550001</v>
      </c>
      <c r="J20" s="5">
        <v>3</v>
      </c>
      <c r="K20" s="5">
        <f t="shared" si="0"/>
        <v>8.5280031852639997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04F-409F-478D-855A-B38F37845DD9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momento</vt:lpstr>
      <vt:lpstr>armadura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</dc:creator>
  <cp:lastModifiedBy>Luiz Carlos</cp:lastModifiedBy>
  <dcterms:created xsi:type="dcterms:W3CDTF">2023-05-21T17:40:10Z</dcterms:created>
  <dcterms:modified xsi:type="dcterms:W3CDTF">2023-05-22T22:39:07Z</dcterms:modified>
</cp:coreProperties>
</file>