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ostas" sheetId="1" r:id="rId4"/>
    <sheet state="visible" name="Document Studio Logs"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W1">
      <text>
        <t xml:space="preserve">For workflow #form_890025668
Respostas (Google Form)
Created by luizeleno@usp.br on 2021-06-29 17:45</t>
      </text>
    </comment>
    <comment authorId="0" ref="DX1">
      <text>
        <t xml:space="preserve">For workflow #form_890025668
Respostas (Google Form)
Created by luizeleno@usp.br on 2021-06-29 17:45</t>
      </text>
    </comment>
    <comment authorId="0" ref="DY1">
      <text>
        <t xml:space="preserve">For workflow #form_890025668
Respostas (Google Form)
Created by luizeleno@usp.br on 2021-06-29 17:45</t>
      </text>
    </comment>
    <comment authorId="0" ref="DT8">
      <text>
        <t xml:space="preserve">Updated on 2021-06-29 17:46 by luizeleno@usp.br</t>
      </text>
    </comment>
    <comment authorId="0" ref="DU8">
      <text>
        <t xml:space="preserve">Updated on 2021-06-29 17:46 by luizeleno@usp.br</t>
      </text>
    </comment>
    <comment authorId="0" ref="DV8">
      <text>
        <t xml:space="preserve">Updated on 2021-06-29 17:46 by luizeleno@usp.br</t>
      </text>
    </comment>
    <comment authorId="0" ref="DW8">
      <text>
        <t xml:space="preserve">Updated on 2021-06-29 17:45 by luizeleno@usp.br</t>
      </text>
    </comment>
    <comment authorId="0" ref="DX8">
      <text>
        <t xml:space="preserve">Updated on 2021-06-29 17:45 by luizeleno@usp.br</t>
      </text>
    </comment>
    <comment authorId="0" ref="DY8">
      <text>
        <t xml:space="preserve">Updated on 2021-06-29 17:45 by luizeleno@usp.br</t>
      </text>
    </comment>
    <comment authorId="0" ref="DT9">
      <text>
        <t xml:space="preserve">Updated on 2021-07-23 12:42 by luizeleno@usp.br</t>
      </text>
    </comment>
    <comment authorId="0" ref="DU9">
      <text>
        <t xml:space="preserve">Updated on 2021-07-23 12:42 by luizeleno@usp.br</t>
      </text>
    </comment>
    <comment authorId="0" ref="DV9">
      <text>
        <t xml:space="preserve">Updated on 2021-07-23 12:42 by luizeleno@usp.br</t>
      </text>
    </comment>
    <comment authorId="0" ref="DW9">
      <text>
        <t xml:space="preserve">Updated on 2021-07-23 12:42 by luizeleno@usp.br</t>
      </text>
    </comment>
    <comment authorId="0" ref="DX9">
      <text>
        <t xml:space="preserve">Updated on 2021-07-23 12:42 by luizeleno@usp.br</t>
      </text>
    </comment>
    <comment authorId="0" ref="DY9">
      <text>
        <t xml:space="preserve">Updated on 2021-07-23 12:42 by luizeleno@usp.br</t>
      </text>
    </comment>
    <comment authorId="0" ref="DT10">
      <text>
        <t xml:space="preserve">Updated on 2021-08-26 23:08 by luizeleno@usp.br</t>
      </text>
    </comment>
    <comment authorId="0" ref="DU10">
      <text>
        <t xml:space="preserve">Updated on 2021-08-26 23:08 by luizeleno@usp.br</t>
      </text>
    </comment>
    <comment authorId="0" ref="DV10">
      <text>
        <t xml:space="preserve">Updated on 2021-08-26 23:08 by luizeleno@usp.br</t>
      </text>
    </comment>
    <comment authorId="0" ref="DW10">
      <text>
        <t xml:space="preserve">Updated on 2021-08-26 23:08 by luizeleno@usp.br</t>
      </text>
    </comment>
    <comment authorId="0" ref="DX10">
      <text>
        <t xml:space="preserve">Updated on 2021-08-26 23:08 by luizeleno@usp.br</t>
      </text>
    </comment>
    <comment authorId="0" ref="DY10">
      <text>
        <t xml:space="preserve">Updated on 2021-08-26 23:08 by luizeleno@usp.br</t>
      </text>
    </comment>
    <comment authorId="0" ref="DT11">
      <text>
        <t xml:space="preserve">Updated on 2021-10-28 11:25 by luizeleno@usp.br</t>
      </text>
    </comment>
    <comment authorId="0" ref="DU11">
      <text>
        <t xml:space="preserve">Updated on 2021-10-28 11:25 by luizeleno@usp.br</t>
      </text>
    </comment>
    <comment authorId="0" ref="DV11">
      <text>
        <t xml:space="preserve">Updated on 2021-10-28 11:25 by luizeleno@usp.br</t>
      </text>
    </comment>
    <comment authorId="0" ref="DW11">
      <text>
        <t xml:space="preserve">Updated on 2021-10-28 11:25 by luizeleno@usp.br</t>
      </text>
    </comment>
    <comment authorId="0" ref="DX11">
      <text>
        <t xml:space="preserve">Updated on 2021-10-28 11:25 by luizeleno@usp.br</t>
      </text>
    </comment>
    <comment authorId="0" ref="DY11">
      <text>
        <t xml:space="preserve">Updated on 2021-10-28 11:25 by luizeleno@usp.br</t>
      </text>
    </comment>
    <comment authorId="0" ref="DT12">
      <text>
        <t xml:space="preserve">Updated on 2021-11-09 15:33 by luizeleno@usp.br</t>
      </text>
    </comment>
    <comment authorId="0" ref="DU12">
      <text>
        <t xml:space="preserve">Updated on 2021-11-09 15:33 by luizeleno@usp.br</t>
      </text>
    </comment>
    <comment authorId="0" ref="DV12">
      <text>
        <t xml:space="preserve">Updated on 2021-11-09 15:33 by luizeleno@usp.br</t>
      </text>
    </comment>
    <comment authorId="0" ref="DW12">
      <text>
        <t xml:space="preserve">Updated on 2021-11-09 15:32 by luizeleno@usp.br</t>
      </text>
    </comment>
    <comment authorId="0" ref="DX12">
      <text>
        <t xml:space="preserve">Updated on 2021-11-09 15:32 by luizeleno@usp.br</t>
      </text>
    </comment>
    <comment authorId="0" ref="DY12">
      <text>
        <t xml:space="preserve">Updated on 2021-11-09 15:32 by luizeleno@usp.br</t>
      </text>
    </comment>
    <comment authorId="0" ref="DT13">
      <text>
        <t xml:space="preserve">Updated on 2021-11-11 16:17 by luizeleno@usp.br</t>
      </text>
    </comment>
    <comment authorId="0" ref="DU13">
      <text>
        <t xml:space="preserve">Updated on 2021-11-11 16:17 by luizeleno@usp.br</t>
      </text>
    </comment>
    <comment authorId="0" ref="DV13">
      <text>
        <t xml:space="preserve">Updated on 2021-11-11 16:17 by luizeleno@usp.br</t>
      </text>
    </comment>
    <comment authorId="0" ref="DW13">
      <text>
        <t xml:space="preserve">Updated on 2021-11-11 16:17 by luizeleno@usp.br</t>
      </text>
    </comment>
    <comment authorId="0" ref="DX13">
      <text>
        <t xml:space="preserve">Updated on 2021-11-11 16:17 by luizeleno@usp.br</t>
      </text>
    </comment>
    <comment authorId="0" ref="DY13">
      <text>
        <t xml:space="preserve">Updated on 2021-11-11 16:17 by luizeleno@usp.br</t>
      </text>
    </comment>
    <comment authorId="0" ref="DT14">
      <text>
        <t xml:space="preserve">Updated on 28-Mar-2022 06:12 PM</t>
      </text>
    </comment>
    <comment authorId="0" ref="DU14">
      <text>
        <t xml:space="preserve">Updated on 28-Mar-2022 06:12 PM</t>
      </text>
    </comment>
    <comment authorId="0" ref="DV14">
      <text>
        <t xml:space="preserve">Updated on 28-Mar-2022 06:12 PM</t>
      </text>
    </comment>
    <comment authorId="0" ref="DW14">
      <text>
        <t xml:space="preserve">Updated on 28-Mar-2022 06:12 PM</t>
      </text>
    </comment>
    <comment authorId="0" ref="DX14">
      <text>
        <t xml:space="preserve">Updated on 28-Mar-2022 06:12 PM</t>
      </text>
    </comment>
    <comment authorId="0" ref="DT15">
      <text>
        <t xml:space="preserve">Updated on 29-Mar-2022 08:15 AM</t>
      </text>
    </comment>
    <comment authorId="0" ref="DU15">
      <text>
        <t xml:space="preserve">Updated on 29-Mar-2022 08:15 AM</t>
      </text>
    </comment>
    <comment authorId="0" ref="DV15">
      <text>
        <t xml:space="preserve">Updated on 29-Mar-2022 08:15 AM</t>
      </text>
    </comment>
    <comment authorId="0" ref="DW15">
      <text>
        <t xml:space="preserve">Updated on 29-Mar-2022 08:14 AM</t>
      </text>
    </comment>
    <comment authorId="0" ref="DX15">
      <text>
        <t xml:space="preserve">Updated on 29-Mar-2022 08:14 AM</t>
      </text>
    </comment>
    <comment authorId="0" ref="DT16">
      <text>
        <t xml:space="preserve">Updated on 14-Jul-2022 05:21 PM</t>
      </text>
    </comment>
    <comment authorId="0" ref="DU16">
      <text>
        <t xml:space="preserve">Updated on 14-Jul-2022 05:21 PM</t>
      </text>
    </comment>
    <comment authorId="0" ref="DV16">
      <text>
        <t xml:space="preserve">Updated on 14-Jul-2022 05:21 PM</t>
      </text>
    </comment>
    <comment authorId="0" ref="DW16">
      <text>
        <t xml:space="preserve">Updated on 14-Jul-2022 05:21 PM</t>
      </text>
    </comment>
    <comment authorId="0" ref="DX16">
      <text>
        <t xml:space="preserve">Updated on 14-Jul-2022 05:21 PM</t>
      </text>
    </comment>
    <comment authorId="0" ref="DT17">
      <text>
        <t xml:space="preserve">Updated on 15-Jul-2022 04:27 PM</t>
      </text>
    </comment>
    <comment authorId="0" ref="DU17">
      <text>
        <t xml:space="preserve">Updated on 15-Jul-2022 04:27 PM</t>
      </text>
    </comment>
    <comment authorId="0" ref="DV17">
      <text>
        <t xml:space="preserve">Updated on 15-Jul-2022 04:27 PM</t>
      </text>
    </comment>
    <comment authorId="0" ref="DW17">
      <text>
        <t xml:space="preserve">Updated on 15-Jul-2022 04:27 PM</t>
      </text>
    </comment>
    <comment authorId="0" ref="DX17">
      <text>
        <t xml:space="preserve">Updated on 15-Jul-2022 04:27 PM</t>
      </text>
    </comment>
    <comment authorId="0" ref="DT18">
      <text>
        <t xml:space="preserve">Updated on 28-Jul-2022 12:01 PM</t>
      </text>
    </comment>
    <comment authorId="0" ref="DU18">
      <text>
        <t xml:space="preserve">Updated on 28-Jul-2022 12:01 PM</t>
      </text>
    </comment>
    <comment authorId="0" ref="DV18">
      <text>
        <t xml:space="preserve">Updated on 28-Jul-2022 12:01 PM</t>
      </text>
    </comment>
    <comment authorId="0" ref="DW18">
      <text>
        <t xml:space="preserve">Updated on 28-Jul-2022 12:01 PM</t>
      </text>
    </comment>
    <comment authorId="0" ref="DX18">
      <text>
        <t xml:space="preserve">Updated on 28-Jul-2022 12:01 PM</t>
      </text>
    </comment>
    <comment authorId="0" ref="DT19">
      <text>
        <t xml:space="preserve">Updated on 11-Aug-2022 08:57 PM</t>
      </text>
    </comment>
    <comment authorId="0" ref="DU19">
      <text>
        <t xml:space="preserve">Updated on 11-Aug-2022 08:57 PM</t>
      </text>
    </comment>
    <comment authorId="0" ref="DV19">
      <text>
        <t xml:space="preserve">Updated on 11-Aug-2022 08:57 PM</t>
      </text>
    </comment>
    <comment authorId="0" ref="DW19">
      <text>
        <t xml:space="preserve">Updated on 11-Aug-2022 08:56 PM</t>
      </text>
    </comment>
    <comment authorId="0" ref="DX19">
      <text>
        <t xml:space="preserve">Updated on 11-Aug-2022 08:56 PM</t>
      </text>
    </comment>
    <comment authorId="0" ref="DT20">
      <text>
        <t xml:space="preserve">Updated on 26-Sep-2022 06:24 PM</t>
      </text>
    </comment>
    <comment authorId="0" ref="DU20">
      <text>
        <t xml:space="preserve">Updated on 26-Sep-2022 06:24 PM</t>
      </text>
    </comment>
    <comment authorId="0" ref="DV20">
      <text>
        <t xml:space="preserve">Updated on 26-Sep-2022 06:24 PM</t>
      </text>
    </comment>
    <comment authorId="0" ref="DW20">
      <text>
        <t xml:space="preserve">Updated on 26-Sep-2022 06:24 PM</t>
      </text>
    </comment>
    <comment authorId="0" ref="DX20">
      <text>
        <t xml:space="preserve">Updated on 26-Sep-2022 06:24 PM</t>
      </text>
    </comment>
    <comment authorId="0" ref="DT21">
      <text>
        <t xml:space="preserve">Updated on 19-Oct-2022 04:39 PM</t>
      </text>
    </comment>
    <comment authorId="0" ref="DU21">
      <text>
        <t xml:space="preserve">Updated on 19-Oct-2022 04:39 PM</t>
      </text>
    </comment>
    <comment authorId="0" ref="DV21">
      <text>
        <t xml:space="preserve">Updated on 19-Oct-2022 04:40 PM</t>
      </text>
    </comment>
    <comment authorId="0" ref="DW21">
      <text>
        <t xml:space="preserve">Updated on 19-Oct-2022 04:39 PM</t>
      </text>
    </comment>
    <comment authorId="0" ref="DX21">
      <text>
        <t xml:space="preserve">Updated on 19-Oct-2022 04:39 PM</t>
      </text>
    </comment>
    <comment authorId="0" ref="DT22">
      <text>
        <t xml:space="preserve">Updated on 19-Oct-2022 05:01 PM</t>
      </text>
    </comment>
    <comment authorId="0" ref="DU22">
      <text>
        <t xml:space="preserve">Updated on 19-Oct-2022 05:01 PM</t>
      </text>
    </comment>
    <comment authorId="0" ref="DV22">
      <text>
        <t xml:space="preserve">Updated on 19-Oct-2022 05:01 PM</t>
      </text>
    </comment>
    <comment authorId="0" ref="DW22">
      <text>
        <t xml:space="preserve">Updated on 19-Oct-2022 05:01 PM</t>
      </text>
    </comment>
    <comment authorId="0" ref="DX22">
      <text>
        <t xml:space="preserve">Updated on 19-Oct-2022 05:01 PM</t>
      </text>
    </comment>
    <comment authorId="0" ref="DT23">
      <text>
        <t xml:space="preserve">Updated on 02-Nov-2022 09:18 AM</t>
      </text>
    </comment>
    <comment authorId="0" ref="DU23">
      <text>
        <t xml:space="preserve">Updated on 02-Nov-2022 09:18 AM</t>
      </text>
    </comment>
    <comment authorId="0" ref="DV23">
      <text>
        <t xml:space="preserve">Updated on 02-Nov-2022 09:18 AM</t>
      </text>
    </comment>
    <comment authorId="0" ref="DW23">
      <text>
        <t xml:space="preserve">Updated on 02-Nov-2022 09:18 AM</t>
      </text>
    </comment>
    <comment authorId="0" ref="DX23">
      <text>
        <t xml:space="preserve">Updated on 02-Nov-2022 09:18 AM</t>
      </text>
    </comment>
    <comment authorId="0" ref="DT24">
      <text>
        <t xml:space="preserve">Updated on 25-May-2023 03:49 PM</t>
      </text>
    </comment>
    <comment authorId="0" ref="DU24">
      <text>
        <t xml:space="preserve">Updated on 25-May-2023 03:49 PM</t>
      </text>
    </comment>
    <comment authorId="0" ref="DV24">
      <text>
        <t xml:space="preserve">Updated on 25-May-2023 03:49 PM</t>
      </text>
    </comment>
    <comment authorId="0" ref="DW24">
      <text>
        <t xml:space="preserve">Updated on 25-May-2023 03:48 PM</t>
      </text>
    </comment>
    <comment authorId="0" ref="DX24">
      <text>
        <t xml:space="preserve">Updated on 25-May-2023 03:48 PM</t>
      </text>
    </comment>
    <comment authorId="0" ref="DT25">
      <text>
        <t xml:space="preserve">Updated on 01-Jun-2023 02:44 PM</t>
      </text>
    </comment>
    <comment authorId="0" ref="DU25">
      <text>
        <t xml:space="preserve">Updated on 01-Jun-2023 02:44 PM</t>
      </text>
    </comment>
    <comment authorId="0" ref="DV25">
      <text>
        <t xml:space="preserve">Updated on 01-Jun-2023 02:44 PM</t>
      </text>
    </comment>
    <comment authorId="0" ref="DW25">
      <text>
        <t xml:space="preserve">Updated on 01-Jun-2023 02:43 PM</t>
      </text>
    </comment>
    <comment authorId="0" ref="DX25">
      <text>
        <t xml:space="preserve">Updated on 01-Jun-2023 02:43 PM</t>
      </text>
    </comment>
    <comment authorId="0" ref="DT26">
      <text>
        <t xml:space="preserve">Updated on 30-Oct-2023 10:26 AM</t>
      </text>
    </comment>
    <comment authorId="0" ref="DU26">
      <text>
        <t xml:space="preserve">Updated on 30-Oct-2023 10:26 AM</t>
      </text>
    </comment>
    <comment authorId="0" ref="DV26">
      <text>
        <t xml:space="preserve">Updated on 30-Oct-2023 10:26 AM</t>
      </text>
    </comment>
    <comment authorId="0" ref="DW26">
      <text>
        <t xml:space="preserve">Updated on 30-Oct-2023 10:26 AM</t>
      </text>
    </comment>
    <comment authorId="0" ref="DX26">
      <text>
        <t xml:space="preserve">Updated on 30-Oct-2023 10:26 AM</t>
      </text>
    </comment>
    <comment authorId="0" ref="DT27">
      <text>
        <t xml:space="preserve">Updated on 30-Oct-2023 06:10 PM</t>
      </text>
    </comment>
    <comment authorId="0" ref="DU27">
      <text>
        <t xml:space="preserve">Updated on 30-Oct-2023 06:10 PM</t>
      </text>
    </comment>
    <comment authorId="0" ref="DV27">
      <text>
        <t xml:space="preserve">Updated on 30-Oct-2023 06:10 PM</t>
      </text>
    </comment>
    <comment authorId="0" ref="DW27">
      <text>
        <t xml:space="preserve">Updated on 30-Oct-2023 06:10 PM</t>
      </text>
    </comment>
    <comment authorId="0" ref="DX27">
      <text>
        <t xml:space="preserve">Updated on 30-Oct-2023 06:10 PM</t>
      </text>
    </comment>
    <comment authorId="0" ref="DT28">
      <text>
        <t xml:space="preserve">Updated on 31-Oct-2023 07:12 PM</t>
      </text>
    </comment>
    <comment authorId="0" ref="DU28">
      <text>
        <t xml:space="preserve">Updated on 31-Oct-2023 07:12 PM</t>
      </text>
    </comment>
    <comment authorId="0" ref="DV28">
      <text>
        <t xml:space="preserve">Updated on 31-Oct-2023 07:12 PM</t>
      </text>
    </comment>
    <comment authorId="0" ref="DW28">
      <text>
        <t xml:space="preserve">Updated on 31-Oct-2023 07:11 PM</t>
      </text>
    </comment>
    <comment authorId="0" ref="DX28">
      <text>
        <t xml:space="preserve">Updated on 31-Oct-2023 07:11 PM</t>
      </text>
    </comment>
    <comment authorId="0" ref="DT29">
      <text>
        <t xml:space="preserve">Updated on 26-Feb-2024 10:21 AM</t>
      </text>
    </comment>
    <comment authorId="0" ref="DU29">
      <text>
        <t xml:space="preserve">Updated on 26-Feb-2024 10:21 AM</t>
      </text>
    </comment>
    <comment authorId="0" ref="DV29">
      <text>
        <t xml:space="preserve">Updated on 26-Feb-2024 10:21 AM</t>
      </text>
    </comment>
    <comment authorId="0" ref="DW29">
      <text>
        <t xml:space="preserve">Updated on 26-Feb-2024 10:20 AM</t>
      </text>
    </comment>
    <comment authorId="0" ref="DX29">
      <text>
        <t xml:space="preserve">Updated on 26-Feb-2024 10:20 AM</t>
      </text>
    </comment>
    <comment authorId="0" ref="DT30">
      <text>
        <t xml:space="preserve">Updated on 26-Feb-2024 10:55 AM</t>
      </text>
    </comment>
    <comment authorId="0" ref="DU30">
      <text>
        <t xml:space="preserve">Updated on 26-Feb-2024 10:55 AM</t>
      </text>
    </comment>
    <comment authorId="0" ref="DV30">
      <text>
        <t xml:space="preserve">Updated on 26-Feb-2024 10:55 AM</t>
      </text>
    </comment>
    <comment authorId="0" ref="DW30">
      <text>
        <t xml:space="preserve">Updated on 26-Feb-2024 10:55 AM</t>
      </text>
    </comment>
    <comment authorId="0" ref="DX30">
      <text>
        <t xml:space="preserve">Updated on 26-Feb-2024 10:55 AM</t>
      </text>
    </comment>
    <comment authorId="0" ref="DT31">
      <text>
        <t xml:space="preserve">Updated on 26-Feb-2024 12:14 PM</t>
      </text>
    </comment>
    <comment authorId="0" ref="DU31">
      <text>
        <t xml:space="preserve">Updated on 26-Feb-2024 12:14 PM</t>
      </text>
    </comment>
    <comment authorId="0" ref="DV31">
      <text>
        <t xml:space="preserve">Updated on 26-Feb-2024 12:14 PM</t>
      </text>
    </comment>
    <comment authorId="0" ref="DW31">
      <text>
        <t xml:space="preserve">Updated on 26-Feb-2024 12:14 PM</t>
      </text>
    </comment>
    <comment authorId="0" ref="DX31">
      <text>
        <t xml:space="preserve">Updated on 26-Feb-2024 12:14 PM</t>
      </text>
    </comment>
  </commentList>
</comments>
</file>

<file path=xl/sharedStrings.xml><?xml version="1.0" encoding="utf-8"?>
<sst xmlns="http://schemas.openxmlformats.org/spreadsheetml/2006/main" count="1844" uniqueCount="836">
  <si>
    <t>Carimbo de data/hora</t>
  </si>
  <si>
    <t>Nome completo</t>
  </si>
  <si>
    <t>Endereço de e-mail</t>
  </si>
  <si>
    <t>Gênero</t>
  </si>
  <si>
    <t>Estado Civil</t>
  </si>
  <si>
    <t>É portador de necessidades especiais?</t>
  </si>
  <si>
    <t>Raça/cor</t>
  </si>
  <si>
    <t>Número de dependentes</t>
  </si>
  <si>
    <t>Data de nascimento</t>
  </si>
  <si>
    <t>Cidade de nascimento</t>
  </si>
  <si>
    <t>Estado/País de nascimento</t>
  </si>
  <si>
    <t>CPF</t>
  </si>
  <si>
    <t>Identidade (RG)</t>
  </si>
  <si>
    <t>Data de emissão</t>
  </si>
  <si>
    <t>Órgão emissor</t>
  </si>
  <si>
    <t>Número USP</t>
  </si>
  <si>
    <t>Logradouro</t>
  </si>
  <si>
    <t>Bairro</t>
  </si>
  <si>
    <t>Cidade</t>
  </si>
  <si>
    <t>Código Postal (CEP)</t>
  </si>
  <si>
    <t>Tipo de telefone</t>
  </si>
  <si>
    <t>Telefone</t>
  </si>
  <si>
    <t>Nome do contato de emergência</t>
  </si>
  <si>
    <t>Grau de parentesco</t>
  </si>
  <si>
    <t>Endereço do contato</t>
  </si>
  <si>
    <t>Bairro do contato</t>
  </si>
  <si>
    <t>Cidade do contato</t>
  </si>
  <si>
    <t>Estado/País do contato</t>
  </si>
  <si>
    <t>Código Postal (CEP) do contato</t>
  </si>
  <si>
    <t>Telefone do contato</t>
  </si>
  <si>
    <t>Instituição 1</t>
  </si>
  <si>
    <t>Título/Especialidade 1</t>
  </si>
  <si>
    <t>Início 1</t>
  </si>
  <si>
    <t>Fim 1</t>
  </si>
  <si>
    <t>Adicionar segundo item?</t>
  </si>
  <si>
    <t>Instituição 2</t>
  </si>
  <si>
    <t>Título/Especialidade 2</t>
  </si>
  <si>
    <t>Início 2</t>
  </si>
  <si>
    <t>Fim 3</t>
  </si>
  <si>
    <t>Adicionar terceiro item?</t>
  </si>
  <si>
    <t>Instituição 3</t>
  </si>
  <si>
    <t>Título/Especialidade 3</t>
  </si>
  <si>
    <t>Início 3</t>
  </si>
  <si>
    <t>Adicionar quarto (e último) item?</t>
  </si>
  <si>
    <t>Instituição 4</t>
  </si>
  <si>
    <t>Título/Especialidade 4</t>
  </si>
  <si>
    <t>Início 4</t>
  </si>
  <si>
    <t>Fim 4</t>
  </si>
  <si>
    <t>Idioma 1</t>
  </si>
  <si>
    <t>Leitura 1</t>
  </si>
  <si>
    <t>Redação 1</t>
  </si>
  <si>
    <t>Conversação 1</t>
  </si>
  <si>
    <t>Adicionar outro idioma?</t>
  </si>
  <si>
    <t>Idioma 2</t>
  </si>
  <si>
    <t>Leitura 2</t>
  </si>
  <si>
    <t>Redação 2</t>
  </si>
  <si>
    <t>Conversação 2</t>
  </si>
  <si>
    <t>Idioma 3</t>
  </si>
  <si>
    <t>Leitura 3</t>
  </si>
  <si>
    <t>Redação 3</t>
  </si>
  <si>
    <t>Conversação 3</t>
  </si>
  <si>
    <t>Idioma 4</t>
  </si>
  <si>
    <t>Leitura 4</t>
  </si>
  <si>
    <t>Redação 4</t>
  </si>
  <si>
    <t>Conversação 4</t>
  </si>
  <si>
    <t>Tem alguma experiência profissional?</t>
  </si>
  <si>
    <t>Entidade 1</t>
  </si>
  <si>
    <t>Posição ocupada 1</t>
  </si>
  <si>
    <t>Tipo de entidade 1</t>
  </si>
  <si>
    <t>Início no cargo 1</t>
  </si>
  <si>
    <t>Fim no cargo 1</t>
  </si>
  <si>
    <t>Adicionar uma segunda experiência profissional?</t>
  </si>
  <si>
    <t>Entidade 2</t>
  </si>
  <si>
    <t>Posição ocupada 2</t>
  </si>
  <si>
    <t>Tipo de entidade 2</t>
  </si>
  <si>
    <t>Início no cargo 2</t>
  </si>
  <si>
    <t>Fim no cargo 2</t>
  </si>
  <si>
    <t>Adicionar uma terceira experiência profissional?</t>
  </si>
  <si>
    <t>Entidade 3</t>
  </si>
  <si>
    <t>Posição ocupada 3</t>
  </si>
  <si>
    <t>Tipo de entidade 3</t>
  </si>
  <si>
    <t>Início no cargo 3</t>
  </si>
  <si>
    <t>Fim no cargo 3</t>
  </si>
  <si>
    <t>Adicionar outra experiência profissional?</t>
  </si>
  <si>
    <t>Entidade 4</t>
  </si>
  <si>
    <t>Posição ocupada 4</t>
  </si>
  <si>
    <t>Tipo de entidade 4</t>
  </si>
  <si>
    <t>Início no cargo 4</t>
  </si>
  <si>
    <t>Fim no cargo 4</t>
  </si>
  <si>
    <t>Tem alguma experiência em ensino?</t>
  </si>
  <si>
    <t>Entidade de ensino 1</t>
  </si>
  <si>
    <t>Posição ocupada na entidade 1</t>
  </si>
  <si>
    <t>Início na posição 1</t>
  </si>
  <si>
    <t>Fim na posição 1</t>
  </si>
  <si>
    <t>Inserir outra experiência de ensino?</t>
  </si>
  <si>
    <t>Entidade de ensino 2</t>
  </si>
  <si>
    <t>Posição ocupada na entidade 2</t>
  </si>
  <si>
    <t>Início na posição 2</t>
  </si>
  <si>
    <t>Fim na posição 2</t>
  </si>
  <si>
    <t>Entidade de ensino 3</t>
  </si>
  <si>
    <t>Posição ocupada na entidade 3</t>
  </si>
  <si>
    <t>Início na posição 3</t>
  </si>
  <si>
    <t>Fim na posição 3</t>
  </si>
  <si>
    <t>Entidade de ensino 4</t>
  </si>
  <si>
    <t>Posição ocupada na entidade 4</t>
  </si>
  <si>
    <t>Início na posição 4</t>
  </si>
  <si>
    <t>Fim na posição 4</t>
  </si>
  <si>
    <t>Possui bolsa de estudos de alguma instituição?</t>
  </si>
  <si>
    <t>Deseja solicitar bolsa?</t>
  </si>
  <si>
    <t>'IES da última titulação</t>
  </si>
  <si>
    <t>Quais as suas expectativas em relação ao curso?</t>
  </si>
  <si>
    <t>Como soube do programa?</t>
  </si>
  <si>
    <t>Título do projeto</t>
  </si>
  <si>
    <t>Upload do projeto</t>
  </si>
  <si>
    <t>Foto para identificação</t>
  </si>
  <si>
    <t>Nome do banco</t>
  </si>
  <si>
    <t>Agência</t>
  </si>
  <si>
    <t>Conta corrente</t>
  </si>
  <si>
    <t>[Document Studio] File Link</t>
  </si>
  <si>
    <t>[Document Studio] File Status</t>
  </si>
  <si>
    <t>[Document Studio] Email Status</t>
  </si>
  <si>
    <t>Response ID</t>
  </si>
  <si>
    <t>Response Edit URL</t>
  </si>
  <si>
    <t>Response Timestamp</t>
  </si>
  <si>
    <t>Luiz Eleno</t>
  </si>
  <si>
    <t>luizeleno@gmail.com</t>
  </si>
  <si>
    <t>Masculino</t>
  </si>
  <si>
    <t>Casado (a)</t>
  </si>
  <si>
    <t>Sim</t>
  </si>
  <si>
    <t>Branca</t>
  </si>
  <si>
    <t>São Paulo</t>
  </si>
  <si>
    <t>SP</t>
  </si>
  <si>
    <t>SSP/SP</t>
  </si>
  <si>
    <t>Av. N. Sra Fátima 300 apto 11</t>
  </si>
  <si>
    <t>Cruz</t>
  </si>
  <si>
    <t>Lorena</t>
  </si>
  <si>
    <t>Fixo</t>
  </si>
  <si>
    <t>Zeni</t>
  </si>
  <si>
    <t>mãe</t>
  </si>
  <si>
    <t>R. Atilio Milano, 141</t>
  </si>
  <si>
    <t>Sto Amaro</t>
  </si>
  <si>
    <t>04753090</t>
  </si>
  <si>
    <t>IFUSP</t>
  </si>
  <si>
    <t>PósDoc</t>
  </si>
  <si>
    <t>Poli USP</t>
  </si>
  <si>
    <t>PhD</t>
  </si>
  <si>
    <t>Mestre</t>
  </si>
  <si>
    <t>Não</t>
  </si>
  <si>
    <t>Inglês</t>
  </si>
  <si>
    <t>Avançado</t>
  </si>
  <si>
    <t>Espanhol</t>
  </si>
  <si>
    <t>Alemão</t>
  </si>
  <si>
    <t>Intermediário</t>
  </si>
  <si>
    <t>EEL USP</t>
  </si>
  <si>
    <t>Professor Doutor</t>
  </si>
  <si>
    <t>Pública</t>
  </si>
  <si>
    <t>Professor temporário</t>
  </si>
  <si>
    <t>EEL</t>
  </si>
  <si>
    <t>Sed ut perspiciatis unde omnis iste natus error sit voluptatem accusantium doloremque laudantium, totam rem aperiam, eaque ipsa quae ab illo inventore veritatis et quasi architecto beatae vitae dicta sunt explicabo. Nemo enim ipsam voluptatem quia voluptas sit aspernatur aut odit aut fugit, sed quia consequuntur magni dolores eos qui ratione voluptatem sequi nesciunt. Neque porro quisquam est, qui dolorem ipsum quia dolor sit amet, consectetur, adipisci velit, sed quia non numquam eius modi tempora incidunt ut labore et dolore magnam aliquam quaerat voluptatem. Ut enim ad minima veniam, quis nostrum exercitationem ullam corporis suscipit laboriosam, nisi ut aliquid ex ea commodi consequatur? Quis autem vel eum iure reprehenderit qui in ea voluptate velit esse quam nihil molestiae consequatur, vel illum qui dolorem eum fugiat quo voluptas nulla pariatur?</t>
  </si>
  <si>
    <t>Folheto do PPGEM</t>
  </si>
  <si>
    <t>Projeto do Luiz</t>
  </si>
  <si>
    <t>https://drive.google.com/open?id=1mZrGVRJaPnYpvH6SB5Yhwg1V5JEwU6zK</t>
  </si>
  <si>
    <t>Elenão</t>
  </si>
  <si>
    <t>23rfljwefvbjl</t>
  </si>
  <si>
    <t>1/1/1001</t>
  </si>
  <si>
    <t>Básico</t>
  </si>
  <si>
    <t>AEF2F3BEB32</t>
  </si>
  <si>
    <t>efvev</t>
  </si>
  <si>
    <t>v3rrv</t>
  </si>
  <si>
    <t>Privada</t>
  </si>
  <si>
    <t>cv3rf3rfgv</t>
  </si>
  <si>
    <t>c3tgv3rtg32</t>
  </si>
  <si>
    <t>crw3vc3rvo32r</t>
  </si>
  <si>
    <t>pç3rfv23-9r</t>
  </si>
  <si>
    <t>efvçkm3rvk3</t>
  </si>
  <si>
    <t>,-09908m-9</t>
  </si>
  <si>
    <t>vetg4ç,m30</t>
  </si>
  <si>
    <t>mvg=033vb</t>
  </si>
  <si>
    <t>çm, ve4g30</t>
  </si>
  <si>
    <t xml:space="preserve">kmcr3 4r </t>
  </si>
  <si>
    <t>efvbçmkev3</t>
  </si>
  <si>
    <t>3rtvkp3</t>
  </si>
  <si>
    <t>efvçvkm34</t>
  </si>
  <si>
    <t>3rçkm çkfgsd lkmnkl</t>
  </si>
  <si>
    <t>11/11/1111</t>
  </si>
  <si>
    <t>efv345</t>
  </si>
  <si>
    <t>Pesquisa online</t>
  </si>
  <si>
    <t>edvkç wfçkm23ç 3wçkl</t>
  </si>
  <si>
    <t>https://drive.google.com/open?id=1hUbd3tnAhRAmEU9bkoI7X_Fc-r_UFJYC</t>
  </si>
  <si>
    <t>https://drive.google.com/open?id=1NOr-z6RTE9-w0_Zl-yNqVx1YerdXTO4Q</t>
  </si>
  <si>
    <t>Rafaela dos Santos Silva</t>
  </si>
  <si>
    <t>rafaelasantos@id.uff.br</t>
  </si>
  <si>
    <t>Feminino</t>
  </si>
  <si>
    <t>Solteiro (a)</t>
  </si>
  <si>
    <t>Parda</t>
  </si>
  <si>
    <t>Volta Redonda</t>
  </si>
  <si>
    <t>Brasil</t>
  </si>
  <si>
    <t>Detran</t>
  </si>
  <si>
    <t>Rua Quinhentos e Quarenta e Oito, 249</t>
  </si>
  <si>
    <t>Jardim Paraíba</t>
  </si>
  <si>
    <t>Celular</t>
  </si>
  <si>
    <t>Vera Lúcia dos Santos</t>
  </si>
  <si>
    <t>Mãe</t>
  </si>
  <si>
    <t>Rio de Janeiro/Brasil</t>
  </si>
  <si>
    <t>Universidade Federal Fluminense</t>
  </si>
  <si>
    <t>Mestrado Em Engenharia Metalúrgica</t>
  </si>
  <si>
    <t>Graduação em Engenharia Metalúrgica</t>
  </si>
  <si>
    <t>Instituto Federal de Educação, Ciência e Tecnologia do Rio de Janeiro</t>
  </si>
  <si>
    <t>Técnica em Automação Industrial</t>
  </si>
  <si>
    <t>Estágio à docência</t>
  </si>
  <si>
    <t>Continuar a trabalhar com pesquisa na área de materiais metálicos e aprender a prática de ensino da engenharia.</t>
  </si>
  <si>
    <t>Aluno PPGEM</t>
  </si>
  <si>
    <t>Análise do comportamento em fluência e de oxidação da superliga MAR-M247 modificada com Nb e produzida por solidificação direcional</t>
  </si>
  <si>
    <t>https://drive.google.com/open?id=13RWTnMFln-Or9zzfvdd5gCUDLWq4PLXD</t>
  </si>
  <si>
    <t>https://drive.google.com/open?id=1h66cbUGy55OyDA-DH5yFT0ZNjRLK4dS9</t>
  </si>
  <si>
    <t>Mestrado em Engenharia Metalúrgica</t>
  </si>
  <si>
    <t>Estágio à Docência</t>
  </si>
  <si>
    <t>Desejo continuar a trabalhar com pesquisa de materiais metálicos e obter o título de doutora para dar início à docência.</t>
  </si>
  <si>
    <t>https://drive.google.com/open?id=1m3i5n421RNg5P5p9oasTq5UygvhJ84Yn</t>
  </si>
  <si>
    <t>https://drive.google.com/open?id=16xe1X-KLk-gWSaWSi0tuT4QGqQZZ6Nvh</t>
  </si>
  <si>
    <t>Luiz T. F. Eleno</t>
  </si>
  <si>
    <t>asdfgwqfwgv</t>
  </si>
  <si>
    <t>eefgvwe</t>
  </si>
  <si>
    <t>2ewvwefgvw</t>
  </si>
  <si>
    <t>jkfgvjkvhjh</t>
  </si>
  <si>
    <t>jhjhg</t>
  </si>
  <si>
    <t>jkvkjgvkjvjkgv</t>
  </si>
  <si>
    <t>j gjkgv jkgg jkgh</t>
  </si>
  <si>
    <t>jghkjgh</t>
  </si>
  <si>
    <t>kjg</t>
  </si>
  <si>
    <t>gvjgjv</t>
  </si>
  <si>
    <t>jvhjgv</t>
  </si>
  <si>
    <t>inglês</t>
  </si>
  <si>
    <t>jlklj</t>
  </si>
  <si>
    <t>lnasdflçjkasv slgjsçkl</t>
  </si>
  <si>
    <t>https://drive.google.com/open?id=1bzozzOUIHD7qP3GaB06IfN2h8s3qPqL0</t>
  </si>
  <si>
    <t>https://drive.google.com/open?id=1pqdPC8jnM1pAL9H2SX-xcK7jPYV80v6j</t>
  </si>
  <si>
    <t>jkbhkljb</t>
  </si>
  <si>
    <t>0897089</t>
  </si>
  <si>
    <t>0897089-0</t>
  </si>
  <si>
    <t>https://drive.google.com/open?id=1CktcMLnlGhvcvjTV62f6O9r6PjuRf6F7</t>
  </si>
  <si>
    <t>https://drive.google.com/open?id=13E4_KQgUhjW71iR3PKMMf3Kx2anvMT_z</t>
  </si>
  <si>
    <t>https://drive.google.com/open?id=1kx0MGI4JobJo44RpwXTVgJDWmH4vp0vl</t>
  </si>
  <si>
    <t>Banco do Brasil</t>
  </si>
  <si>
    <t>02623</t>
  </si>
  <si>
    <t>https://drive.google.com/open?id=1f8nNJpkKgKFm46Uhkr1E58gKe-IeKGS0</t>
  </si>
  <si>
    <t>Erica Marcelino Freitas de Souza Silva</t>
  </si>
  <si>
    <t>ericauffmetal@gmail.com</t>
  </si>
  <si>
    <t>Negra</t>
  </si>
  <si>
    <t>01</t>
  </si>
  <si>
    <t>Angra dos Reis</t>
  </si>
  <si>
    <t>Avenida Joaquim Leite, 380-APTO 706</t>
  </si>
  <si>
    <t>Centro</t>
  </si>
  <si>
    <t>Barra Mansa</t>
  </si>
  <si>
    <t>Wagner de Oliveira Silva</t>
  </si>
  <si>
    <t>Marido</t>
  </si>
  <si>
    <t>Avenida Joaquim Leite 380</t>
  </si>
  <si>
    <t>Universidade Federal Fluminense-UFF</t>
  </si>
  <si>
    <t>Mestre em Engenharia Metalúrgica</t>
  </si>
  <si>
    <t>Centro Universitário de Volta Redonda-UniFOA</t>
  </si>
  <si>
    <t>Engenheira Mecânica</t>
  </si>
  <si>
    <t>Estágio em Docência 1</t>
  </si>
  <si>
    <t>A começar pela grande admiração que tenho por esta instituição, minhas expectativas são adquirir o melhor conhecimento possível, contribuir para o avanço da ciência e tecnologia e agregar valores ao programa.</t>
  </si>
  <si>
    <t>Estudo da  microestrutura e do crescimento de trincas por corrosão-fadiga em cordões de solda obtidos pelos processos TIG e Laser no aço inoxidável austenítico 316L</t>
  </si>
  <si>
    <t>https://drive.google.com/open?id=15-3nbSQjtIYLoiipPj7MxXHFtt7aS2uT</t>
  </si>
  <si>
    <t>https://drive.google.com/open?id=1h9-O89BRBr3S0Vt0R3E5m7Fc36gffeqp</t>
  </si>
  <si>
    <t>0001</t>
  </si>
  <si>
    <t>sim</t>
  </si>
  <si>
    <t>https://drive.google.com/open?id=1QRgVJRloYrt01rUxubr6KIx72DAMv3mR</t>
  </si>
  <si>
    <t>Email sent to ppgem-eel@usp.br, ericauffmetal@gmail.com</t>
  </si>
  <si>
    <t>2_ABaOnueCPAePq-t4LWTCX-HNcICHdiDsvid9GLifyte_NLhi4V0qPTTHSLQSAA5euqvbqu4</t>
  </si>
  <si>
    <t>https://docs.google.com/forms/d/e/1FAIpQLSdcC8OxBYiJiDWMko1G13-gQfcteiPPgMJQaQNzpi9SQLUpvw/viewform?edit2=2_ABaOnueCPAePq-t4LWTCX-HNcICHdiDsvid9GLifyte_NLhi4V0qPTTHSLQSAA5euqvbqu4</t>
  </si>
  <si>
    <t>Fernando Froes</t>
  </si>
  <si>
    <t>fernando.f@usp.br</t>
  </si>
  <si>
    <t>Birigui</t>
  </si>
  <si>
    <t>São Paulo/Brasil</t>
  </si>
  <si>
    <t>SSP</t>
  </si>
  <si>
    <t>Rua Doutor Rodrigues de Azevedo, 431 - Apartamento 11 - Edifício Barcelona</t>
  </si>
  <si>
    <t>Josefina Jose Froes</t>
  </si>
  <si>
    <t>Rua José Romera, 1736</t>
  </si>
  <si>
    <t>Parque Residencial América</t>
  </si>
  <si>
    <t>Escola de Engenharia de Lorena</t>
  </si>
  <si>
    <t>Graduação em Engenharia Física</t>
  </si>
  <si>
    <t>União Brasileira de Faculdades</t>
  </si>
  <si>
    <t>Especialização em Engenharia de Automação e Eletrônica Industrial</t>
  </si>
  <si>
    <t>Especialização em Engenharia de Desenvolvimento de Projetos Eletrônicos'</t>
  </si>
  <si>
    <t>Francês</t>
  </si>
  <si>
    <t>Aprimorar meus conhecimentos na área da engenharia, magnetismo e ciências dos materiais.
Além disso, busco também melhores oportunidades por meio de uma boa e sólida qualificação com professores e ensino de excelência que apenas a intuição pode me oferecer.</t>
  </si>
  <si>
    <t>Ligas de Fe-Co-Ti-Cr para aplicações em máquinas elétricas  de alta performance energética</t>
  </si>
  <si>
    <t>https://drive.google.com/open?id=1J3uFxAxr1a_ieyOB1Iz6faon2bP4TfDg</t>
  </si>
  <si>
    <t>https://drive.google.com/open?id=1ga5nlxDmvLyXeV3i5qNjoqe_lVaNOL76</t>
  </si>
  <si>
    <t>Banco do Brasil S.A.</t>
  </si>
  <si>
    <t>857-5</t>
  </si>
  <si>
    <t>107610-8</t>
  </si>
  <si>
    <t>https://drive.google.com/open?id=12GpuPkqov93VuGWXJakN3-PL231Vy2ou</t>
  </si>
  <si>
    <t>Email sent to ppgem-eel@usp.br, fernando.f@usp.br</t>
  </si>
  <si>
    <t>2_ABaOnucr7f2IQUgykwW1Cq7SKI2IcMmgSaJNujxWGvIKrvlIo5U_9-3TZoXobnTcOhKjH_0</t>
  </si>
  <si>
    <t>https://docs.google.com/forms/d/e/1FAIpQLSdcC8OxBYiJiDWMko1G13-gQfcteiPPgMJQaQNzpi9SQLUpvw/viewform?edit2=2_ABaOnucr7f2IQUgykwW1Cq7SKI2IcMmgSaJNujxWGvIKrvlIo5U_9-3TZoXobnTcOhKjH_0</t>
  </si>
  <si>
    <t>Ângelo Cristante Neto</t>
  </si>
  <si>
    <t>angelocristanteneto@gmail.com</t>
  </si>
  <si>
    <t>São José do Rio Preto</t>
  </si>
  <si>
    <t>SSP-SP</t>
  </si>
  <si>
    <t>Rua Luís Antônio da Silveira 915</t>
  </si>
  <si>
    <t>Boa Vista</t>
  </si>
  <si>
    <t>Thales Vechiato Cristante</t>
  </si>
  <si>
    <t>Irmão</t>
  </si>
  <si>
    <t>Alvaro de Carvalho 334, apt 303</t>
  </si>
  <si>
    <t>República</t>
  </si>
  <si>
    <t>01050070</t>
  </si>
  <si>
    <t>Escola de Engenharia de Lorena - Universidade de São Paulo (EEL-USP)</t>
  </si>
  <si>
    <t>Mestrado em Engenharia de Materiais</t>
  </si>
  <si>
    <t>Universidade Federal de Itajubá - Campus Itabira (Unifei)</t>
  </si>
  <si>
    <t>Graduação em Engenharia de Materiais</t>
  </si>
  <si>
    <t>Português</t>
  </si>
  <si>
    <t>Refratários Reno</t>
  </si>
  <si>
    <t>Engenheiro de pesquisa</t>
  </si>
  <si>
    <t>Sepro</t>
  </si>
  <si>
    <t>Professor de física</t>
  </si>
  <si>
    <t>Monitor de inglês</t>
  </si>
  <si>
    <t>Pretendo desenvolver um material que atenda as expectativas do usuário e do fornecedor. Para alcançar esses objetivos quero utilizar os recursos da EEL-USP combinado com a engenharia da microestrutura do material. Além disso, pretendo aperfeiçoar meu conhecimento em ciência dos materiais e métodos de caracterização.</t>
  </si>
  <si>
    <t>Desenvolvimento de Concreto Refratário Auto Escoante de Partida à Frio para Conjunto de Porta Ventos de Alto Forno</t>
  </si>
  <si>
    <t>https://drive.google.com/open?id=1XqS_nUy5MvEL4kdbEOAhVwejFMvxYug6</t>
  </si>
  <si>
    <t>https://drive.google.com/open?id=16t9vaW2Uoh3Ij_lF27_qH3GMshn5iqSh</t>
  </si>
  <si>
    <t>https://drive.google.com/open?id=1LlR5bwAch6ZMnLFD59TDRh0So-dxZXpB</t>
  </si>
  <si>
    <t>Email sent to ppgem-eel@usp.br, angelocristanteneto@gmail.com</t>
  </si>
  <si>
    <t>2_ABaOnuca9et8hKOiaIWZ5rWVnhCclSXITGz1fTL36WSy0hc95sXROc42Boap1G1GoiBoPjY</t>
  </si>
  <si>
    <t>https://docs.google.com/forms/d/e/1FAIpQLSdcC8OxBYiJiDWMko1G13-gQfcteiPPgMJQaQNzpi9SQLUpvw/viewform?edit2=2_ABaOnuca9et8hKOiaIWZ5rWVnhCclSXITGz1fTL36WSy0hc95sXROc42Boap1G1GoiBoPjY</t>
  </si>
  <si>
    <t>Barbara Lois Mathias de Souza</t>
  </si>
  <si>
    <t>bloismathias@gmail.com</t>
  </si>
  <si>
    <t>Guaratinguetá</t>
  </si>
  <si>
    <t>Rua José Sebe, 458</t>
  </si>
  <si>
    <t>Parque Residencial Beira Rio</t>
  </si>
  <si>
    <t>Mauro Sergio de Souza</t>
  </si>
  <si>
    <t>Pai</t>
  </si>
  <si>
    <t>Universidade Estadual Paulista - UNESP</t>
  </si>
  <si>
    <t>Mestre na área de materiais</t>
  </si>
  <si>
    <t>Engenheira de materiais</t>
  </si>
  <si>
    <t>LIEBHERR Brasil</t>
  </si>
  <si>
    <t>Estágio supervisionado em engenharia</t>
  </si>
  <si>
    <t>CNPq</t>
  </si>
  <si>
    <t>Bolsista de iniciação científica</t>
  </si>
  <si>
    <t>Estágio supervisionado em docência</t>
  </si>
  <si>
    <t>O aprendizado, crescimento pessoal e profissional, juntamente ao projeto de doutorado em parceria com a empresa Liebherr aerospace, coordenado pelos professores responsáveis.</t>
  </si>
  <si>
    <t>Outros</t>
  </si>
  <si>
    <t>Investigação da potencialidade do processo de anodização sulfúrico-tartárico com selagem à base de sais de cério para a liga Al7075-T6 visando aplicação no setor aeronáutico</t>
  </si>
  <si>
    <t>https://drive.google.com/open?id=1zo8lk7EPLAHsAcbZtACh1hVetLau19s5</t>
  </si>
  <si>
    <t>https://drive.google.com/open?id=1LGDrVuoula3dTimXqrdsFrW4wFS3qinp</t>
  </si>
  <si>
    <t>306-9</t>
  </si>
  <si>
    <t>54859-6</t>
  </si>
  <si>
    <t>https://drive.google.com/open?id=19xZXosjxqNwE5p1Vb6FjRJjrXZ-3TaUH</t>
  </si>
  <si>
    <t>Email sent to ppgem-eel@usp.br, bloismathias@gmail.com</t>
  </si>
  <si>
    <t>2_ABaOnuejbFjomAeADuSJYcra6E55c_fQiEzw8CWnNLvVsJQswpMhyTlbnp5zOVuGH5v9wzE</t>
  </si>
  <si>
    <t>https://docs.google.com/forms/d/e/1FAIpQLSdcC8OxBYiJiDWMko1G13-gQfcteiPPgMJQaQNzpi9SQLUpvw/viewform?edit2=2_ABaOnuejbFjomAeADuSJYcra6E55c_fQiEzw8CWnNLvVsJQswpMhyTlbnp5zOVuGH5v9wzE</t>
  </si>
  <si>
    <t>ISABELA SANTANA DE OLIVEIRA</t>
  </si>
  <si>
    <t>isabela.santana@yahoo.com.br</t>
  </si>
  <si>
    <t>Não declarado</t>
  </si>
  <si>
    <t>Três Rios</t>
  </si>
  <si>
    <t>SSP/RJ</t>
  </si>
  <si>
    <t>RUA L</t>
  </si>
  <si>
    <t>JARDIM BELVEDERE</t>
  </si>
  <si>
    <t>VOLTA REDONDA</t>
  </si>
  <si>
    <t>CARMEM ZILDA SANTANA DE OLIVEIRA</t>
  </si>
  <si>
    <t>MÃE</t>
  </si>
  <si>
    <t>RUA EDSON C TRINDADE</t>
  </si>
  <si>
    <t>RIO DE JANEIRO/BRASIL</t>
  </si>
  <si>
    <t>UNIVERSIDADE FEDERAL FLUMINENSE</t>
  </si>
  <si>
    <t>BACHAREL/ENGENHARIA MECÂNICA</t>
  </si>
  <si>
    <t>MESTRE/ENGENHARIA METALÚRGICA</t>
  </si>
  <si>
    <t>INGLÊS</t>
  </si>
  <si>
    <t>BR METALS FUNDIÇÕES LTDA.</t>
  </si>
  <si>
    <t>ENGENHEIRA DE PROCESSOS TRAINEE</t>
  </si>
  <si>
    <t>FUNDAÇÃO EDUCACIONAL ROSEMAR PIMENTEL</t>
  </si>
  <si>
    <t>PROFESSORA</t>
  </si>
  <si>
    <t>TÉCNICA DE LABORAÓRIO - ÁREA MECÂNICA</t>
  </si>
  <si>
    <t>PROFESSOR</t>
  </si>
  <si>
    <t>ASCENSÃO PROFISSIONAL</t>
  </si>
  <si>
    <t>Comportamento eletroquímico e resistência ao desgaste de ligas variantes de Inconel 625: Efeito combinado de elevados teores de Fe e C</t>
  </si>
  <si>
    <t>https://drive.google.com/open?id=1TXdzLVo72V89yeNwgPp2RXRMyab961KD</t>
  </si>
  <si>
    <t>https://drive.google.com/open?id=1Xobi0aSq_5otUbsK8xvziDgRCUPaJ4Xm</t>
  </si>
  <si>
    <t>https://drive.google.com/open?id=1oFQ8jZFkSo5EXzg-jCMLTMeRQf2oC6lR</t>
  </si>
  <si>
    <t>Email sent to ppgem-eel@usp.br, isabela.santana@yahoo.com.br</t>
  </si>
  <si>
    <t>2_ABaOnuezd8mYvb6VsXPNZnYGiQmz3gxpimhzx8Ok8KLNwvTuc8yG5nAtPUUSwxdvCd0b9l8</t>
  </si>
  <si>
    <t>https://docs.google.com/forms/d/e/1FAIpQLSdcC8OxBYiJiDWMko1G13-gQfcteiPPgMJQaQNzpi9SQLUpvw/viewform?edit2=2_ABaOnuezd8mYvb6VsXPNZnYGiQmz3gxpimhzx8Ok8KLNwvTuc8yG5nAtPUUSwxdvCd0b9l8</t>
  </si>
  <si>
    <t>Gabriela Machado Guimarães Ferreira</t>
  </si>
  <si>
    <t>gabriela_guimaraes@id.uff.br</t>
  </si>
  <si>
    <t>Rio de Janeiro</t>
  </si>
  <si>
    <t>DETRAN</t>
  </si>
  <si>
    <t>Rua G Numero 92</t>
  </si>
  <si>
    <t>Mata Atlântica, Jardim Belvedere</t>
  </si>
  <si>
    <t>Flavio Ferreira</t>
  </si>
  <si>
    <t>Rua G Número 92</t>
  </si>
  <si>
    <t>Mestre em engenharia de biossistemas</t>
  </si>
  <si>
    <t>Centro Universitário Geraldo Di Biase</t>
  </si>
  <si>
    <t>Bacharel em Arquitetura e Urbanismo</t>
  </si>
  <si>
    <t>VF Studio</t>
  </si>
  <si>
    <t>Arquiteta e Urbanista</t>
  </si>
  <si>
    <t>Obter novos conhecimentos e crescer profissionalmente no meio acadêmico.</t>
  </si>
  <si>
    <t>AVALIAÇÃO DE PROPRIEDADES MECÂNICAS DE COMPÓSITOS  ARGAMASSAS/FIBRAS NATURAIS E DESENVOLVIMENTO DE PROTÓTIPOS  POR IMPRESSÃO 3D</t>
  </si>
  <si>
    <t>https://drive.google.com/open?id=1T5lMaKxGsRmXmsgKHopnpalb7Hx3WBqK</t>
  </si>
  <si>
    <t>https://drive.google.com/open?id=17szV54-Ps7xIuG5TI1mN38pQHvvHmIuz</t>
  </si>
  <si>
    <t>Nu Pagamentos S.A.</t>
  </si>
  <si>
    <t>12048547-9</t>
  </si>
  <si>
    <t>https://drive.google.com/open?id=1YIIqDj9iGL-4MFIFO-jeHSRUAN1P1k-1</t>
  </si>
  <si>
    <t>Email sent to ppgem-eel@usp.br, gabriela_guimaraes@id.uff.br</t>
  </si>
  <si>
    <t>2_ABaOnucxRs4titvSDoo2GriZhTJsf3emwEm8kzP352GcuE-dFwhgCu-nnN8GZw1cEYwZ5Ow</t>
  </si>
  <si>
    <t>https://docs.google.com/forms/d/e/1FAIpQLSdcC8OxBYiJiDWMko1G13-gQfcteiPPgMJQaQNzpi9SQLUpvw/viewform?edit2=2_ABaOnucxRs4titvSDoo2GriZhTJsf3emwEm8kzP352GcuE-dFwhgCu-nnN8GZw1cEYwZ5Ow</t>
  </si>
  <si>
    <t>Antonio José de Andrade Junior</t>
  </si>
  <si>
    <t>aajosejunior@usp.br</t>
  </si>
  <si>
    <t>Paracambi</t>
  </si>
  <si>
    <t>Rua Tupi</t>
  </si>
  <si>
    <t>Vila Hepacaré</t>
  </si>
  <si>
    <t>Jupira Sampaio de Ávila</t>
  </si>
  <si>
    <t>Rua Magé, 35</t>
  </si>
  <si>
    <t>Boa Esperança</t>
  </si>
  <si>
    <t>Seropédica</t>
  </si>
  <si>
    <t>Escola de Engenharia de Lorena (EEL)/USP</t>
  </si>
  <si>
    <t>Mestrado</t>
  </si>
  <si>
    <t>Universidade Federal Rural do Rio de Janeiro (UFRRJ)</t>
  </si>
  <si>
    <t>Graduação</t>
  </si>
  <si>
    <t>Empresa Brasileira de Agregados Minerais</t>
  </si>
  <si>
    <t>Estagiário</t>
  </si>
  <si>
    <t>Escola de Engenharia de Lorena(EEL)/USP</t>
  </si>
  <si>
    <t>Estagiário de docência (PAE)</t>
  </si>
  <si>
    <t xml:space="preserve">Boas, acredito que o curso pode me proporcionar a oportunidade de desenvolver como profissional, além disso posso contribuir cientificamente no meio acadêmico. </t>
  </si>
  <si>
    <t>OBTENÇÃO DE BLENDAS TENACIFICADAS A PARTIR DA RECICLAGEM DE RESÍDUOS DE EPS E DE BORRACHA DESVULCANIZADA DE PNEUS</t>
  </si>
  <si>
    <t>https://drive.google.com/open?id=1IrssXrgq4cJiEz-eOHiupf1SjZWXj4DR</t>
  </si>
  <si>
    <t>https://drive.google.com/open?id=1047Lk-DIgtrqV4iCPL7FRMk0ZLzu6V5K</t>
  </si>
  <si>
    <t>https://drive.google.com/open?id=17Ppy6CFg1FMxi52EEJDnR0gcsLXt02B0</t>
  </si>
  <si>
    <t>2_ABaOnueML6anFJnjP2wJihSzbq_-F615ZPKydLaBi5MNP6Kc8bS7wb_xd6De6LwDiWxd8ww</t>
  </si>
  <si>
    <t>https://docs.google.com/forms/d/e/1FAIpQLSdcC8OxBYiJiDWMko1G13-gQfcteiPPgMJQaQNzpi9SQLUpvw/viewform?edit2=2_ABaOnueML6anFJnjP2wJihSzbq_-F615ZPKydLaBi5MNP6Kc8bS7wb_xd6De6LwDiWxd8ww&amp;source=documentstudio&amp;timestamp=1648501906644</t>
  </si>
  <si>
    <t>Cauê Pettermann Carvalho</t>
  </si>
  <si>
    <t>caue.pc@usp.br</t>
  </si>
  <si>
    <t>Rua José Molinari, 82</t>
  </si>
  <si>
    <t>Cabelinha</t>
  </si>
  <si>
    <t>Maria Angelica Pinto da Silva</t>
  </si>
  <si>
    <t>Avó</t>
  </si>
  <si>
    <t>Universidade de São Paulo (EEL-USP)</t>
  </si>
  <si>
    <t>Mestre/Ciências - Área: Materiais Convencionais e Avançados</t>
  </si>
  <si>
    <t>Bacharel/Engenharia de Materiais</t>
  </si>
  <si>
    <t>Monitor</t>
  </si>
  <si>
    <t>Aluno de iniciação científica</t>
  </si>
  <si>
    <t>Colégio Técnico de Lorena, COTEL</t>
  </si>
  <si>
    <t>Professor temporário de Inglês</t>
  </si>
  <si>
    <t>Instituto de Estudos Avançados (IEAv)</t>
  </si>
  <si>
    <t>Colaborador técnico científico</t>
  </si>
  <si>
    <t>Monitoria de Cálculo I e II</t>
  </si>
  <si>
    <t>Estagiário em docência - Ensaios Mecânicos</t>
  </si>
  <si>
    <t>Com o curso em questão, espero poder me capacitar ainda mais na ciência e engenharia de materiais, uma vez que pretendo seguir a área acadêmica. Espero conseguir mais conhecimentos na área da pesquisa, seja na parte laboratorial, seja na parte de produção de artigos e textos acadêmicos, seja na parte burocrática da produção da pesquisa, para que eu possa me tornar um profissional mais capacitado. Além disso, espero desenvolver um maior conhecimento da teoria por trás dos materiais, com relação à microestrutura, tratamentos térmicos, propriedades mecânicas e manufatura, além de suas correlações. Como já tive a experiência de graduação e mestrado no departamento, sei o quão forte este é na área, portanto espero que o doutorado seja tão bom quanto minhas experiências anteriores.</t>
  </si>
  <si>
    <t xml:space="preserve">   Desenvolvimento e Análise da Técnica de Aquecimento a Laser como um Método para a Redução da Taxa de Crescimento de Trincas para as Ligas de Alumínio 2198-T851 e 7475-T761</t>
  </si>
  <si>
    <t>https://drive.google.com/open?id=1gQv99Zb6gsP5KYf1BbD6umdLluYJANJh</t>
  </si>
  <si>
    <t>https://drive.google.com/open?id=10W7CSoNMdPJAtqCO97Sssi_KiHAZOilN</t>
  </si>
  <si>
    <t>108415-1</t>
  </si>
  <si>
    <t>https://drive.google.com/open?id=1xl9_fBlMb4UknO3EY7UAXuWA5zDwMTa0</t>
  </si>
  <si>
    <t>2_ABaOnufRi2gRIsNdKiKObRfsAlouVjJAGiSU0liMxLIX7hHSQKDHGVrEIQaBIHg7bZ6Oa5k</t>
  </si>
  <si>
    <t>https://docs.google.com/forms/d/e/1FAIpQLSdcC8OxBYiJiDWMko1G13-gQfcteiPPgMJQaQNzpi9SQLUpvw/viewform?edit2=2_ABaOnufRi2gRIsNdKiKObRfsAlouVjJAGiSU0liMxLIX7hHSQKDHGVrEIQaBIHg7bZ6Oa5k&amp;source=documentstudio&amp;timestamp=1648552468005</t>
  </si>
  <si>
    <t>Monalisa Bandeira Valentim</t>
  </si>
  <si>
    <t>monalisa.valentim@usp.br</t>
  </si>
  <si>
    <t>Ssp-SP</t>
  </si>
  <si>
    <t>Rua Joaninha Bassanmelli dos Santos, 45</t>
  </si>
  <si>
    <t>Residencial Mantiqueira</t>
  </si>
  <si>
    <t>Pindamonhangaba</t>
  </si>
  <si>
    <t>Elaine P. Borges Bandeira Valentim</t>
  </si>
  <si>
    <t>Res. Mantiqueira</t>
  </si>
  <si>
    <t>Escola de Engenharia de Lorena - EEL -USP</t>
  </si>
  <si>
    <t>Mestra em Engenharia de Materiais</t>
  </si>
  <si>
    <t>Faculdade de Tecnologia de Pindamonhangaba - FATEC</t>
  </si>
  <si>
    <t>Tecnóloga em Mecânica</t>
  </si>
  <si>
    <t>EEL-USP</t>
  </si>
  <si>
    <t>Estágio Supervisionado em Docência</t>
  </si>
  <si>
    <t xml:space="preserve">Obter a maior quantidade possível de desenvolvimento intelectual e profissional. </t>
  </si>
  <si>
    <t>Estudo da corrosão e o desenvolvimento de materiais poliméricos funcionais para o recobrimento do titânio grau 2 com e sem tratamento de nitretação</t>
  </si>
  <si>
    <t>https://drive.google.com/open?id=1DcKuGlyYsWLf3xtlQiFjED7riZqXijwh</t>
  </si>
  <si>
    <t>https://drive.google.com/open?id=1gb75jzIpEqEQgBFshEqAElo3jJvDMObN</t>
  </si>
  <si>
    <t>https://drive.google.com/open?id=1Q23xzIkL8K0PH1BwJUYr7PJubWzP9rI5</t>
  </si>
  <si>
    <t>2_ABaOnucOkn9lLrVeD3pw3_sFC5_WMVBblCOHOykr4VI6rVjXiy9wQlaOQXF1IWtcVCy34qA</t>
  </si>
  <si>
    <t>https://docs.google.com/forms/d/e/1FAIpQLSdcC8OxBYiJiDWMko1G13-gQfcteiPPgMJQaQNzpi9SQLUpvw/viewform?edit2=2_ABaOnucOkn9lLrVeD3pw3_sFC5_WMVBblCOHOykr4VI6rVjXiy9wQlaOQXF1IWtcVCy34qA&amp;source=documentstudio&amp;timestamp=1657830034253</t>
  </si>
  <si>
    <t>Rua Joaninha Bassanmelli dos santos, 45</t>
  </si>
  <si>
    <t>Mantiqueira</t>
  </si>
  <si>
    <t>Escola de Engenharia de Lorena - EEL - USP</t>
  </si>
  <si>
    <t>Escola de Engenharia de Lorena- EEL - USP</t>
  </si>
  <si>
    <t xml:space="preserve">Me aprimorar intelectualmente e profissionalmente na área da pesquisa. </t>
  </si>
  <si>
    <t>https://drive.google.com/open?id=11Q21O9kwTJOodfIQkk6viUQtZRcxcUOc</t>
  </si>
  <si>
    <t>https://drive.google.com/open?id=1Du-IBGyc72_Ip5ULao5SiKc2zUDQEpUq</t>
  </si>
  <si>
    <t>0574</t>
  </si>
  <si>
    <t>58692-7</t>
  </si>
  <si>
    <t>https://drive.google.com/open?id=1rfygL8ahqqzPmMieIwOGywxKG6aGRMPx</t>
  </si>
  <si>
    <t>2_ABaOnucKbb1cr0_l46cKevvbxaze3UTH_z_fu_FUkvu1V7c6jR6V_iieZXI3XHDw1eLFq9M</t>
  </si>
  <si>
    <t>https://docs.google.com/forms/d/e/1FAIpQLSdcC8OxBYiJiDWMko1G13-gQfcteiPPgMJQaQNzpi9SQLUpvw/viewform?edit2=2_ABaOnucKbb1cr0_l46cKevvbxaze3UTH_z_fu_FUkvu1V7c6jR6V_iieZXI3XHDw1eLFq9M&amp;source=documentstudio&amp;timestamp=1657913183139</t>
  </si>
  <si>
    <t>Gabriel Cotrim de Cesare Peinado</t>
  </si>
  <si>
    <t>cotrimcesare@gmail.com</t>
  </si>
  <si>
    <t>São Paulo / Brasil</t>
  </si>
  <si>
    <t>Avenida Marechal Teixeira Lott, 1430, Casa 4</t>
  </si>
  <si>
    <t>Vila Nunes</t>
  </si>
  <si>
    <t>Maria Alice Cotrim de Almeida Peinado</t>
  </si>
  <si>
    <t>Escola de Engenharia de Lorena da Universidade de São Paulo (EEL/USP)</t>
  </si>
  <si>
    <t>Mestre em Ciências do Programa de Pós Graduação em Engenharia de Materiais na área de Concentração de Materiais Convencionais e Avançados</t>
  </si>
  <si>
    <t>Anglo Vestibulares</t>
  </si>
  <si>
    <t>Professor de Química</t>
  </si>
  <si>
    <t>Espero aprimorar meus conhecimentos na área de Ciência e Engenharia de Materiais e contribuir para com o avanço do programa de pós graduação desta instituição.</t>
  </si>
  <si>
    <t>Empresa onde trabalho</t>
  </si>
  <si>
    <t xml:space="preserve">Estudo da propagação de trincas por fadiga no aço Maraging 18Ni300M processado por manufatura aditiva, nos estados como construído, envelhecido e recozido para reversão da martensita </t>
  </si>
  <si>
    <t>https://drive.google.com/open?id=1IbP7RUnuZ500cP_EYzHWnioTft3ht2dw</t>
  </si>
  <si>
    <t>https://drive.google.com/open?id=17quI1DxG7JWzjwd7WToEheNX7i1mK7Fe</t>
  </si>
  <si>
    <t>https://drive.google.com/open?id=1ZiFoRe7POkzp9Oi-aLj4v1BJE_jgGcQ6</t>
  </si>
  <si>
    <t>2_ABaOnudffSuFK4wQU1YVm68-2jHQlOPXpjo68B90sCidGeU7591haaZkN1Lnr_qTy7YvcY4</t>
  </si>
  <si>
    <t>https://docs.google.com/forms/d/e/1FAIpQLSdcC8OxBYiJiDWMko1G13-gQfcteiPPgMJQaQNzpi9SQLUpvw/viewform?edit2=2_ABaOnudffSuFK4wQU1YVm68-2jHQlOPXpjo68B90sCidGeU7591haaZkN1Lnr_qTy7YvcY4&amp;source=documentstudio&amp;timestamp=1659020438425</t>
  </si>
  <si>
    <t>João Filipe Cavalcanti Leal</t>
  </si>
  <si>
    <t>jfleal26@gmail.com</t>
  </si>
  <si>
    <t>Timóteo</t>
  </si>
  <si>
    <t>Minas Gerais / Brasil</t>
  </si>
  <si>
    <t>07290021606</t>
  </si>
  <si>
    <t>Rua Nossa Senhora de Lourdes, 1111, casa 6</t>
  </si>
  <si>
    <t>Divineia</t>
  </si>
  <si>
    <t>Aquiraz</t>
  </si>
  <si>
    <t>Miriam Leal</t>
  </si>
  <si>
    <t>Esposa</t>
  </si>
  <si>
    <t>Ceará / Brasil</t>
  </si>
  <si>
    <t>Universidade Federal do Ceará</t>
  </si>
  <si>
    <t>Mestrado em Engenharia e Ciência dos Materiais</t>
  </si>
  <si>
    <t>Universidade Candido Mendes</t>
  </si>
  <si>
    <t>Pós-Graduação Engenharia de Segurança do Trabalho</t>
  </si>
  <si>
    <t>Centro Universitário do Leste de Minas Gerais - UNILESTEMG</t>
  </si>
  <si>
    <t>Engenharia de Materiais</t>
  </si>
  <si>
    <t xml:space="preserve">Centro de Educação Tecnológica de Minas Gerais - CEFETMG </t>
  </si>
  <si>
    <t>Técnico em Metalurgia</t>
  </si>
  <si>
    <t>Companhia Siderúrgica do Pecém - CSP</t>
  </si>
  <si>
    <t>Especialista de Refratários</t>
  </si>
  <si>
    <t>Vesuvius Refratários S.A.</t>
  </si>
  <si>
    <t>Gerente Técnico de Produto</t>
  </si>
  <si>
    <t>Usinas Siderúrgicas de Minas Gerais - USIMINAS</t>
  </si>
  <si>
    <t>Pesquisador de Refratários</t>
  </si>
  <si>
    <t>Centro de Educação Tecnológica de Minas Gerais - CEFETMG</t>
  </si>
  <si>
    <t>Técnico Administrativo em Laboratório</t>
  </si>
  <si>
    <t>Estagio em Docência</t>
  </si>
  <si>
    <t>Desenvolvimento e aprimoramento de conhecimento técnico/acadêmico na área de materiais cerâmicos, em especial refratários.</t>
  </si>
  <si>
    <t>Estudo dos mecanismos de degastes de tijolos refratários de MgO-C empregados na linha de escória das panelas de aço da Companhia Siderúrgica do Pecém - CSP</t>
  </si>
  <si>
    <t>https://drive.google.com/open?id=1ArlPbbOuIWVQzmg6l7yi-p_QWlPd2MfV</t>
  </si>
  <si>
    <t>https://drive.google.com/open?id=1z6EAmCMuTU-EwTCOx9tGt2AHKwM3kzl1</t>
  </si>
  <si>
    <t>https://drive.google.com/open?id=1pvLIGwCuFTd4DIa3gmTgCP2RYmDuFfhM</t>
  </si>
  <si>
    <t>2_ABaOnufwQrvPsZdpVR5wkoViyEnr1CGunDoU4T1EOnO2oIMT82ciYpNe_t5zk2Itv5621vM</t>
  </si>
  <si>
    <t>https://docs.google.com/forms/d/e/1FAIpQLSdcC8OxBYiJiDWMko1G13-gQfcteiPPgMJQaQNzpi9SQLUpvw/viewform?edit2=2_ABaOnufwQrvPsZdpVR5wkoViyEnr1CGunDoU4T1EOnO2oIMT82ciYpNe_t5zk2Itv5621vM&amp;source=documentstudio&amp;timestamp=1660262149385</t>
  </si>
  <si>
    <t>Liliam Carmo de Castro</t>
  </si>
  <si>
    <t>liucarmo@yahoo.com.br</t>
  </si>
  <si>
    <t>Salvador</t>
  </si>
  <si>
    <t>Bahia/Brasil</t>
  </si>
  <si>
    <t>0635608014</t>
  </si>
  <si>
    <t>SSP/Ba</t>
  </si>
  <si>
    <t>Rua Feliciano Sodré, número 590, apt 202</t>
  </si>
  <si>
    <t>Vila Julieta</t>
  </si>
  <si>
    <t>Resende</t>
  </si>
  <si>
    <t>Carlos Henrique S. de Castro</t>
  </si>
  <si>
    <t>RJ/Brasil</t>
  </si>
  <si>
    <t>Universidade do Estado da Bahia</t>
  </si>
  <si>
    <t>Licenciatura em Química</t>
  </si>
  <si>
    <t>UniFoa</t>
  </si>
  <si>
    <t>Mestre em Materiais</t>
  </si>
  <si>
    <t>Colégio d Aplicação de Resende</t>
  </si>
  <si>
    <t>Professora de Química do Ensino Médio</t>
  </si>
  <si>
    <t>Colégio de Aplicação de Resende</t>
  </si>
  <si>
    <t>Acrescentar conhecimentos, adquirir um Título de Doutorado a anos almejado na Universidade mais bem conceituada do Brasil, além de futuramente poder concorrer a uma vaga de Professora na mesma.</t>
  </si>
  <si>
    <t>Novos materiais poliméricos antimicrobianos: explorando as relações entre estrutura molecular e atividade</t>
  </si>
  <si>
    <t>https://drive.google.com/open?id=1R9XDAsjKH4DvnqI8E8lEpmcfoMVk0Fhn</t>
  </si>
  <si>
    <t>https://drive.google.com/open?id=1vJyidMbLkyireg6BqKQy6bVlezckof3b</t>
  </si>
  <si>
    <t>https://drive.google.com/open?id=13O2PmdJSvC2lbGfd4hwrYjKQzqoqSCNk</t>
  </si>
  <si>
    <t>2_ABaOnucbj-Z5lGg5zqSUeC0uGNS6x3UHr7c6QKiUefEPKxxxosa7GqcU3vKdHBkmu8faUMw</t>
  </si>
  <si>
    <t>https://docs.google.com/forms/d/e/1FAIpQLSdcC8OxBYiJiDWMko1G13-gQfcteiPPgMJQaQNzpi9SQLUpvw/viewform?edit2=2_ABaOnucbj-Z5lGg5zqSUeC0uGNS6x3UHr7c6QKiUefEPKxxxosa7GqcU3vKdHBkmu8faUMw&amp;source=documentstudio&amp;timestamp=1664227429679</t>
  </si>
  <si>
    <t>Daniel Alexandre da Costa Ximenes</t>
  </si>
  <si>
    <t>danielacximenes@gmail.com</t>
  </si>
  <si>
    <t>Barra do Piraí</t>
  </si>
  <si>
    <t>Rua São João n 657</t>
  </si>
  <si>
    <t>São João</t>
  </si>
  <si>
    <t xml:space="preserve">UFF - Universidade Federal Fluminense </t>
  </si>
  <si>
    <t>UFF - Universidade Federal Fluminense</t>
  </si>
  <si>
    <t>Engenharia Metalúrgica</t>
  </si>
  <si>
    <t>BTG - Pactual</t>
  </si>
  <si>
    <t>Analista de Investimento</t>
  </si>
  <si>
    <t>CSN - Companhia Siderúrgica Nacional</t>
  </si>
  <si>
    <t>Engenheiro de desenvolvimento de produtos</t>
  </si>
  <si>
    <t>Gerente de Inovação e Tecnologia</t>
  </si>
  <si>
    <t>Além do alto nível de aprendizado durante a realização das matérias, a expectativa é elevar de forma significativa o conhecimento técnico de materiais em aço de forma a buscar a produção de um aço que hoje é uma demanda de mercado assim como uma lacuna técnica e tecnológica.</t>
  </si>
  <si>
    <t>DESENVOLVIMENTO DE UM AÇO PARA ESTAMPAGEM A QUENTE SEM REVESTIMENTO RESISTENTE À OXIDAÇÃO</t>
  </si>
  <si>
    <t>https://drive.google.com/open?id=1DsS96LIxgPg4NGhgIiXWQag6jRXyt9El</t>
  </si>
  <si>
    <t>https://drive.google.com/open?id=1BI90pQ7LK430tsztWn8CExKTHuXvue_1</t>
  </si>
  <si>
    <t>https://drive.google.com/open?id=139peeg-yVh2UcE7bEgtPMCpoiUGmpKf3</t>
  </si>
  <si>
    <t>2_ABaOnud9LLagnUaTdk0gs8eOY-_s1gsfBdNr0DtM6E5euCAo-KWjHJkPi5MEhc9H6kNL018</t>
  </si>
  <si>
    <t>https://docs.google.com/forms/d/e/1FAIpQLSdcC8OxBYiJiDWMko1G13-gQfcteiPPgMJQaQNzpi9SQLUpvw/viewform?edit2=2_ABaOnud9LLagnUaTdk0gs8eOY-_s1gsfBdNr0DtM6E5euCAo-KWjHJkPi5MEhc9H6kNL018&amp;source=documentstudio&amp;timestamp=1666208361148</t>
  </si>
  <si>
    <t>Rio de Janeiro / Brasil</t>
  </si>
  <si>
    <t>Rua São João n657  Ap603</t>
  </si>
  <si>
    <t>Mariana Fialho Ximenes</t>
  </si>
  <si>
    <t>Rua São João n657 ap603</t>
  </si>
  <si>
    <t>Analista de Investimentos</t>
  </si>
  <si>
    <t xml:space="preserve">CSN - Companhia Siderúrgica Nacional </t>
  </si>
  <si>
    <t xml:space="preserve">Além do alto nível de aprendizado durante a realização das matérias, a expectativa é elevar de forma significativa o conhecimento técnico de materiais em aço de forma a buscar a produção de um aço que hoje é uma demanda de mercado assim como uma lacuna técnica e tecnológica.
</t>
  </si>
  <si>
    <t>DESENVOLVIMENTO DE UM AÇO PARA ESTAMPAGEM A QUENTE SEM  REVESTIMENTO RESISTENTE À OXIDAÇÃO</t>
  </si>
  <si>
    <t>https://drive.google.com/open?id=1X_fWnhNxm0EWjhUdYzJvxa00jCDAg9B2</t>
  </si>
  <si>
    <t>https://drive.google.com/open?id=1LYNZfHZQtK6_dLfL04N5ifds6wRP4liD</t>
  </si>
  <si>
    <t>https://drive.google.com/open?id=1g6I2M1sVqCo3TwlnJ67zQPrjum4S8IYZ</t>
  </si>
  <si>
    <t>2_ABaOnue9bYR30NiS5xhgj_0cGTLQCas0WK2AiqdNcGtwRoEkyFP5N_e_c110Pz35FCXg9qQ</t>
  </si>
  <si>
    <t>https://docs.google.com/forms/d/e/1FAIpQLSdcC8OxBYiJiDWMko1G13-gQfcteiPPgMJQaQNzpi9SQLUpvw/viewform?edit2=2_ABaOnue9bYR30NiS5xhgj_0cGTLQCas0WK2AiqdNcGtwRoEkyFP5N_e_c110Pz35FCXg9qQ&amp;source=documentstudio&amp;timestamp=1666209668734</t>
  </si>
  <si>
    <t>Marcel Demarco de Souza Oliveira</t>
  </si>
  <si>
    <t>marcel.demarco@usp.br</t>
  </si>
  <si>
    <t>03</t>
  </si>
  <si>
    <t>Volta Redonda - RJ</t>
  </si>
  <si>
    <t>RJ/ Brasil</t>
  </si>
  <si>
    <t>07896955709</t>
  </si>
  <si>
    <t>IFP</t>
  </si>
  <si>
    <t>Rua Juiz Nilton Leite, 141,ap.201</t>
  </si>
  <si>
    <t>Jardim Primavera</t>
  </si>
  <si>
    <t>Marcela Maria Santagueda</t>
  </si>
  <si>
    <t>esposa</t>
  </si>
  <si>
    <t>Rua Juiz Nilton Leite, 141, ap.201</t>
  </si>
  <si>
    <t>USP - EEL</t>
  </si>
  <si>
    <t>mestre em engenharia de materiais</t>
  </si>
  <si>
    <t>ingles</t>
  </si>
  <si>
    <t>CSN CIMENTOS BRASIL S.A</t>
  </si>
  <si>
    <t>Supervisor da qualidade</t>
  </si>
  <si>
    <t>melhores possiveis</t>
  </si>
  <si>
    <t>ESTUDO DOS MECANISMOS DE HIDRATAÇÃO E NO DESEMPENHO DAS RESISTÊNCAS MECÂNICAS À COMPRESSÃO EM ARGAMASSAS DE CIMENTO SEM CLÍNQUER COM DIFERENTES COMPOSIÇÕES</t>
  </si>
  <si>
    <t>https://drive.google.com/open?id=1NxlmlGj1eRaDi8uG8FiIHOpg1HFjnmex</t>
  </si>
  <si>
    <t>https://drive.google.com/open?id=1KDGAqOLmePRtNo3hltEr-fn2lAItjx-W</t>
  </si>
  <si>
    <t>https://drive.google.com/open?id=1b5GBMGqwBwq_C6LEEbz_IM4nIzlT4bU8</t>
  </si>
  <si>
    <t>2_ABaOnudnoHdQthnGVO3Jq_evEi8NSQ0BdiQ29HUN5g6TQdcY_eLg2T-VhL_udOxT9UbZTyM</t>
  </si>
  <si>
    <t>https://docs.google.com/forms/d/e/1FAIpQLSdcC8OxBYiJiDWMko1G13-gQfcteiPPgMJQaQNzpi9SQLUpvw/viewform?edit2=2_ABaOnudnoHdQthnGVO3Jq_evEi8NSQ0BdiQ29HUN5g6TQdcY_eLg2T-VhL_udOxT9UbZTyM&amp;source=documentstudio&amp;timestamp=1667391485132</t>
  </si>
  <si>
    <t>Thaís Leite Garcia Nunes</t>
  </si>
  <si>
    <t>thais.slgarcia@yahoo.com.br</t>
  </si>
  <si>
    <t>Rua José Maria Candreva, 86, 02</t>
  </si>
  <si>
    <t>Jardim Amália</t>
  </si>
  <si>
    <t>Victor</t>
  </si>
  <si>
    <t>Esposo</t>
  </si>
  <si>
    <t>Universidade Federal Rural do Rio de Janeiro</t>
  </si>
  <si>
    <t>Bacharel</t>
  </si>
  <si>
    <t>Academia Militar das Agulhas Negras</t>
  </si>
  <si>
    <t>Chefe de Estação de Tratamento de Água</t>
  </si>
  <si>
    <t>Centro Universitário de Barra Mansa</t>
  </si>
  <si>
    <t>Docente</t>
  </si>
  <si>
    <t xml:space="preserve">Docente </t>
  </si>
  <si>
    <t>Escola Técnica Pandiá Calógeras</t>
  </si>
  <si>
    <t>Professora</t>
  </si>
  <si>
    <t>Instituto de Cultura Técnica</t>
  </si>
  <si>
    <t>Aprender e atuar com um excelente corpo docente e equipamentos em laboratórios de qualidade.</t>
  </si>
  <si>
    <t>Ainda não tenho projeto. Estou tentando contato com professor.</t>
  </si>
  <si>
    <t>https://drive.google.com/open?id=1dowNVC-gRnkdkZWiOj75oOm8DOj_D3gS</t>
  </si>
  <si>
    <t>https://drive.google.com/open?id=1sezkqEUNZajA1o8dJ4jyqyTchzypx1xY</t>
  </si>
  <si>
    <t>https://drive.google.com/open?id=1YHqMTQ0oldHahxYrxAly9-6KOsi8pVm1</t>
  </si>
  <si>
    <t>2_ABaOnuf_rCqzF6ZeYFSWehwNQTBhvBn9V1p239bNg_tqFExXQYhyJ6Q-_ueurR-aVcNosGI</t>
  </si>
  <si>
    <t>https://docs.google.com/forms/d/e/1FAIpQLSdcC8OxBYiJiDWMko1G13-gQfcteiPPgMJQaQNzpi9SQLUpvw/viewform?edit2=2_ABaOnuf_rCqzF6ZeYFSWehwNQTBhvBn9V1p239bNg_tqFExXQYhyJ6Q-_ueurR-aVcNosGI&amp;source=documentstudio&amp;timestamp=1685040490412</t>
  </si>
  <si>
    <t>Jéssica Vicente Luiz</t>
  </si>
  <si>
    <t>jessica.vluiz@usp.br</t>
  </si>
  <si>
    <t>Detran/RJ</t>
  </si>
  <si>
    <t xml:space="preserve">Avenida Oswaldo Aranha </t>
  </si>
  <si>
    <t xml:space="preserve">Bairro da Cruz </t>
  </si>
  <si>
    <t xml:space="preserve">Lorena </t>
  </si>
  <si>
    <t xml:space="preserve">Marcello Salerno </t>
  </si>
  <si>
    <t xml:space="preserve">Namorado </t>
  </si>
  <si>
    <t xml:space="preserve">Rua Oswaldo Aranha </t>
  </si>
  <si>
    <t xml:space="preserve">SP/Brasil </t>
  </si>
  <si>
    <t>Escola de Engenharia de Lorena - USP</t>
  </si>
  <si>
    <t xml:space="preserve">Mestre em Engenharia de Materiais </t>
  </si>
  <si>
    <t xml:space="preserve">Eletronuclear - Eletrobrás </t>
  </si>
  <si>
    <t xml:space="preserve">Estagiário </t>
  </si>
  <si>
    <t>Desenvolver as minhas habilidades profissionais na área de pesquisa e ensino.</t>
  </si>
  <si>
    <t>Avaliação experimental e modelagem termodinâmica do sistema Al-Hf-Ti</t>
  </si>
  <si>
    <t>https://drive.google.com/open?id=1SYAePs3M-y8V4y3SE5yUQpfT-RXpVKDM</t>
  </si>
  <si>
    <t>https://drive.google.com/open?id=1UD-D4FSD0ucMEvz3bTGSRmFNqXnLW7fA</t>
  </si>
  <si>
    <t xml:space="preserve">Banco do Brasil </t>
  </si>
  <si>
    <t>0460-X</t>
  </si>
  <si>
    <t>https://drive.google.com/open?id=1cEP188shzsBUx3nuOHYcW-TckVM-dmmI</t>
  </si>
  <si>
    <t>2_ABaOnucuwKh4sG_Boyz65yJ9CzmABswx259nDNr5ZZeNcG44ctPASfA62vczs_omASUQym0</t>
  </si>
  <si>
    <t>https://docs.google.com/forms/d/e/1FAIpQLSdcC8OxBYiJiDWMko1G13-gQfcteiPPgMJQaQNzpi9SQLUpvw/viewform?edit2=2_ABaOnucuwKh4sG_Boyz65yJ9CzmABswx259nDNr5ZZeNcG44ctPASfA62vczs_omASUQym0&amp;source=documentstudio&amp;timestamp=1685641413499</t>
  </si>
  <si>
    <t>Diego Magalhães Baía</t>
  </si>
  <si>
    <t>diegobaia@id.uff.br</t>
  </si>
  <si>
    <t>DETRAN-RJ</t>
  </si>
  <si>
    <t>Av. Waldomiro Peres Gonçalves, 3200. Casa 02</t>
  </si>
  <si>
    <t>Mangueira</t>
  </si>
  <si>
    <t>Avenida Waldomiro Peres Gonçalves, 3200. Casa 02</t>
  </si>
  <si>
    <t>Universidade Federal Fluminense (UFF)</t>
  </si>
  <si>
    <t>Grupo OPUS</t>
  </si>
  <si>
    <t>Analista de Produtos</t>
  </si>
  <si>
    <t>Bolsista</t>
  </si>
  <si>
    <t>Estágio em Docência</t>
  </si>
  <si>
    <t>Obtenção do título de doutor com bom desenvolvimento profissional e acadêmico, aprimorando minhas habilidades técnicas, acadêmicas e de ensino em uma instituição de qualidade e grande relevância.</t>
  </si>
  <si>
    <t>Escola onde estudo</t>
  </si>
  <si>
    <t>Desenvolvimento de ligas à base de Mg-Al-Mn com adição de Ca</t>
  </si>
  <si>
    <t>https://drive.google.com/open?id=1h-lAzOkmUqEy4FvO-3SghVkM3HTYh1Xu</t>
  </si>
  <si>
    <t>https://drive.google.com/open?id=199XQxxTW9hpeWnBvw95mL6GrjBwMG3A1</t>
  </si>
  <si>
    <t>2922-X</t>
  </si>
  <si>
    <t>46.198-9</t>
  </si>
  <si>
    <t>https://drive.google.com/open?id=1edQHOGyoIKhxiR-AF-rt5QiTmd3QDR-F</t>
  </si>
  <si>
    <t>2_ABaOnufMJ2tCDJiQkepRBd6avG5YRQucNPaBlzOGJ1eFffZEltWzapF5kZEYOuoKbBeIuok</t>
  </si>
  <si>
    <t>https://docs.google.com/forms/d/e/1FAIpQLSdcC8OxBYiJiDWMko1G13-gQfcteiPPgMJQaQNzpi9SQLUpvw/viewform?edit2=2_ABaOnufMJ2tCDJiQkepRBd6avG5YRQucNPaBlzOGJ1eFffZEltWzapF5kZEYOuoKbBeIuok&amp;source=documentstudio&amp;timestamp=1698672359458</t>
  </si>
  <si>
    <t>Everton Diniz dos Santos</t>
  </si>
  <si>
    <t>ediniz@id.uff.br</t>
  </si>
  <si>
    <t>Rua Nelson Godoy,260</t>
  </si>
  <si>
    <t>Paraíso</t>
  </si>
  <si>
    <t>Resende-RJ</t>
  </si>
  <si>
    <t>Luiz Carlos</t>
  </si>
  <si>
    <t>Rua Nelson Godoy,266</t>
  </si>
  <si>
    <t>UNESA</t>
  </si>
  <si>
    <t>Bacharel/Farmácia</t>
  </si>
  <si>
    <t>UNIVAP</t>
  </si>
  <si>
    <t>Doutorado/Engenharia biomédica</t>
  </si>
  <si>
    <t>Mestre/Ciências biológicas</t>
  </si>
  <si>
    <t>Bacharel/Biomedicina</t>
  </si>
  <si>
    <t>Docente de matemática/química no E.M.</t>
  </si>
  <si>
    <t>UNIFOA</t>
  </si>
  <si>
    <t>Docente no ensino superior</t>
  </si>
  <si>
    <t>NANOCORDAS (Minha startup)</t>
  </si>
  <si>
    <t>Diretor</t>
  </si>
  <si>
    <t>Docente e coordenador (Biomedicina)</t>
  </si>
  <si>
    <t>Docente e coordenador de curso</t>
  </si>
  <si>
    <t>Estou a frente de uma startup que produz materiais antimicrobianos por meio de processos a plasma. A alguns anos perdi um ente querido por agravo de infecção nosocomial. Desde então tenho como missão de vida usar a nanotecnologia para resolver este problema. Assim desenvolvi, com recursos pessoais e na pequena cidade de Resende-RJ, um sistema hibrido PVD/PECVD. No meu reator eu desenvolvi roupas e talheres antimicrobianos, para uso em ambiente hospitalar. Estou nesta jornada sozinho desde 2019 e enfrento muitos desafios, tanto financeiros quanto técnicos posto que não há com quem eu possa discutir, sem conflito de interesses, sobre os desafios e resultados logrados. Desse modo, minhas expectativas ao me candidatar para este doutorado são muitas, dentre as quais destaco as seguintes: - Ter acesso a laboratórios e equipamentos para caracterização de materiais; - Elevar significativamente meu número de publicações e citações recebidas; - receber orientações de um mentor com grande conhecimento em eng. de materiais; - me integrar a um bom grupo de pesquisa, preferencialmente com interdisciplinaridade entre seus integrantes, para ter novas ideias de pesquisas/potenciais soluções para problemas de materiais de uso hospitalar. Creio que todas as expectativas confluem para o meu objetivo enquanto estudante, que é o de transferir conhecimentos gerados nos bancos da universidade, para o benefício da sociedade. E isto somente é feito por meio do empreendedorismo.</t>
  </si>
  <si>
    <t xml:space="preserve">Talheres anti-patogênicos por ação de filme nanoestruturado de "diamond-like carbon" </t>
  </si>
  <si>
    <t>https://drive.google.com/open?id=1RtCazJHxhoY3IL3XwIarJxVVoGEigTht</t>
  </si>
  <si>
    <t>https://drive.google.com/open?id=1phDyuQTU5TU-TZQZq3d2RCoyk51C-z18</t>
  </si>
  <si>
    <t>https://drive.google.com/open?id=1KyR-cSrnzqX7-Dh2PhDriR2NFVgMWDl7</t>
  </si>
  <si>
    <t>2_ABaOnufMMVG5f-zAervGJfgz3lDDjuArQO5Bqj0AksNE4YYYspPgjTX2uG5vnBqN2o68OtU</t>
  </si>
  <si>
    <t>https://docs.google.com/forms/d/e/1FAIpQLSdcC8OxBYiJiDWMko1G13-gQfcteiPPgMJQaQNzpi9SQLUpvw/viewform?edit2=2_ABaOnufMMVG5f-zAervGJfgz3lDDjuArQO5Bqj0AksNE4YYYspPgjTX2uG5vnBqN2o68OtU&amp;source=documentstudio&amp;timestamp=1698700202835</t>
  </si>
  <si>
    <t>Bruno Abreu Bon</t>
  </si>
  <si>
    <t>brunoab89@hotmail.com</t>
  </si>
  <si>
    <t>Detran-RJ</t>
  </si>
  <si>
    <t>Rua Tupi, 279</t>
  </si>
  <si>
    <t>Vila Hepacare</t>
  </si>
  <si>
    <t>Orestes Francisco Trindade</t>
  </si>
  <si>
    <t>Amigo</t>
  </si>
  <si>
    <t>Avenida Nossa Senhora do Amparo, 6253</t>
  </si>
  <si>
    <t>Santa Rita do Zarur</t>
  </si>
  <si>
    <t>Universidade de São Paulo</t>
  </si>
  <si>
    <t>Mestrado em Ciência e Engenharia de Materiais</t>
  </si>
  <si>
    <t>Bacharelado em Engenharia de Materiais</t>
  </si>
  <si>
    <t>Fundação Cecierj</t>
  </si>
  <si>
    <t>Tutor Presencial de Ciência dos Materiais</t>
  </si>
  <si>
    <t>Monitor de Física I Experimental</t>
  </si>
  <si>
    <t>Ampliação de conhecimento na Engenharia de Materiais, ter maior vivência em laboratório, apresentações e publicações em Congressos e Anais, tornando-se um profissional cada vez mais preparado como pesquisador e academicista.</t>
  </si>
  <si>
    <t>ABORDAGEM MULTI-ESCALA PARA O DESENVOLVIMENTO DE REVESTIMENTOS PROTETIVOS DE ALUMINETOS VIA PACK CEMENTATION EM LIGAS γ-TiAl</t>
  </si>
  <si>
    <t>https://drive.google.com/open?id=1c4T8TopIBnqT7jUqjTgXPXNUKRX8KJj_</t>
  </si>
  <si>
    <t>https://drive.google.com/open?id=1N5zWCcIi0zfTCoXNiSewLSlazrcu5K77</t>
  </si>
  <si>
    <t>2922X</t>
  </si>
  <si>
    <t>https://drive.google.com/open?id=1hNtKLUBrfjc9_DU1ieibvgcOUkOONmu1</t>
  </si>
  <si>
    <t>2_ABaOnuc7t411_eL6ysWa4cKfkru8dFWzjVg7XzuBbzvsn30d17uCDcpCv3T7eFcxDiBAj-0</t>
  </si>
  <si>
    <t>https://docs.google.com/forms/d/e/1FAIpQLSdcC8OxBYiJiDWMko1G13-gQfcteiPPgMJQaQNzpi9SQLUpvw/viewform?edit2=2_ABaOnuc7t411_eL6ysWa4cKfkru8dFWzjVg7XzuBbzvsn30d17uCDcpCv3T7eFcxDiBAj-0&amp;source=documentstudio&amp;timestamp=1698790269958</t>
  </si>
  <si>
    <t>Vitória de Melo Silveira</t>
  </si>
  <si>
    <t>vitoria.melo.silveira@usp.br</t>
  </si>
  <si>
    <t>Atibaia</t>
  </si>
  <si>
    <t>SP/Brasil</t>
  </si>
  <si>
    <t>Rua Onofre Gemelli, 52</t>
  </si>
  <si>
    <t>Nova Lorena</t>
  </si>
  <si>
    <t>Anita Melo</t>
  </si>
  <si>
    <t>Irmã</t>
  </si>
  <si>
    <t>Rua Jasmin, 190, apto 54A</t>
  </si>
  <si>
    <t>Chácara Primavera</t>
  </si>
  <si>
    <t>Campinas</t>
  </si>
  <si>
    <t>Escola de Engenharia de Lorena - Universidade de São Paulo</t>
  </si>
  <si>
    <t>Engenheira de Materiais</t>
  </si>
  <si>
    <t>Tenaris Confab</t>
  </si>
  <si>
    <t>Estagiária de Qualidade-Consultas Técnicas</t>
  </si>
  <si>
    <t>Estágio supervisionado em docência (PAE)</t>
  </si>
  <si>
    <t>Busco me desenvolver academicamente estudando e colocando em prática meu projeto de pesquisa, além de cursar disciplinas que contribuam para meu conhecimento técnico sobre temas relacionados à minha área de pesquisa.</t>
  </si>
  <si>
    <t>Determinação experimental de grandezas cinéticas nos sistemas Al-Ta, Al-Mo, Al-Nb e Al-Ta-Ti e modelagem de mobilidade na região CCC do sistema Al-Ta-Ti</t>
  </si>
  <si>
    <t>https://drive.google.com/open?id=19F4trcUPwABZE7pZpH-6LdaoAenOcU80</t>
  </si>
  <si>
    <t>https://drive.google.com/open?id=1IEQq55yHeXsH0JXUR76rorUw37vBUILV</t>
  </si>
  <si>
    <t>53957-0</t>
  </si>
  <si>
    <t>https://drive.google.com/open?id=1IXEnDTN33Oxg8dORCMCdnMZXq_lrKwiW</t>
  </si>
  <si>
    <t>2_ABaOnucmhepoqDQSmBRhNcjxJZhMw4lIhm4G-WE3MxllZPZEjxen3EIRJARk2BNR2lz6AdQ</t>
  </si>
  <si>
    <t>https://docs.google.com/forms/d/e/1FAIpQLSdcC8OxBYiJiDWMko1G13-gQfcteiPPgMJQaQNzpi9SQLUpvw/viewform?edit2=2_ABaOnucmhepoqDQSmBRhNcjxJZhMw4lIhm4G-WE3MxllZPZEjxen3EIRJARk2BNR2lz6AdQ&amp;source=documentstudio&amp;timestamp=1708953610310</t>
  </si>
  <si>
    <t>Caio Simão de Barros</t>
  </si>
  <si>
    <t>caio.simao.barros@usp.br</t>
  </si>
  <si>
    <t>Av. Oswaldo Aranha, 919 - Ap. 21</t>
  </si>
  <si>
    <t>Nelson</t>
  </si>
  <si>
    <t>Rua Candido Diniz Junqueira, 7</t>
  </si>
  <si>
    <t>Jardim Guapira</t>
  </si>
  <si>
    <t>02316160</t>
  </si>
  <si>
    <t>Gerdau Aços Especiais</t>
  </si>
  <si>
    <t>Estagiário - Engenharia de Produto e Processo - Qualidade</t>
  </si>
  <si>
    <t>Estagiário PAE</t>
  </si>
  <si>
    <t>Poder continuar desenvolvendo trabalhos relacionados à pesquisa e ao ensino, assim como venho fazendo no mestrado.</t>
  </si>
  <si>
    <t>Estudo experimental e modelagem termodinâmica do sistema Al-Nb-Ta</t>
  </si>
  <si>
    <t>https://drive.google.com/open?id=1j5v5gAY-lN-YQjwSQbe3ZqDn9HrAeJfU</t>
  </si>
  <si>
    <t>https://drive.google.com/open?id=1nA_6TFnwEOVTHnq9lYHyr3EFCNuZ4GEY</t>
  </si>
  <si>
    <t>3571-8</t>
  </si>
  <si>
    <t>26950-6</t>
  </si>
  <si>
    <t>https://drive.google.com/open?id=17MXlx4SUT9j5Vqeby9zO6XJIyE0MeW08</t>
  </si>
  <si>
    <t>2_ABaOnufJEYsJ_GuC0oV0QNJg-TXEJDKQ8fnIR2MpEJ4OTMZgADTFcGDosXMEu55f-2P9y94</t>
  </si>
  <si>
    <t>https://docs.google.com/forms/d/e/1FAIpQLSdcC8OxBYiJiDWMko1G13-gQfcteiPPgMJQaQNzpi9SQLUpvw/viewform?edit2=2_ABaOnufJEYsJ_GuC0oV0QNJg-TXEJDKQ8fnIR2MpEJ4OTMZgADTFcGDosXMEu55f-2P9y94&amp;source=documentstudio&amp;timestamp=1708955697862</t>
  </si>
  <si>
    <t>Ana Carolina Brasil da Silva</t>
  </si>
  <si>
    <t>anabrasil@usp.br</t>
  </si>
  <si>
    <t>Rua Barão da Bocaina, 02</t>
  </si>
  <si>
    <t>Ana Maria Brasil do Nascimento</t>
  </si>
  <si>
    <t>Rua do Magistério, 86</t>
  </si>
  <si>
    <t>Nova Angra</t>
  </si>
  <si>
    <t>024999183965</t>
  </si>
  <si>
    <t>Mestre/Engenharia de Materiais</t>
  </si>
  <si>
    <t>Centro Federal de Educação Tecnológica Celso Suckow da Fonseca</t>
  </si>
  <si>
    <t>Graduação/Engenharia Metalúrgica</t>
  </si>
  <si>
    <t>Técnico/Técnico em Mecânica</t>
  </si>
  <si>
    <t>Fazer meu doutorado em uma grande instituição e aperfeiçoar minha forma de fazer pesquisa.</t>
  </si>
  <si>
    <t>Avaliação da influência da adição de Mo/Nb/Ta/Ti na oxidação de superligas à base de níquel para aplicações em discos de turbina através de investigação de ligas modelo 80Ni-18Cr-2M (%at. - M=Mo, Nb, Ta, Ti)</t>
  </si>
  <si>
    <t>https://drive.google.com/open?id=1x5GIjtmNA_x1iNP2hH3pv2f_OxxCCa-8</t>
  </si>
  <si>
    <t>https://drive.google.com/open?id=1QIMPkn_sY0EB4g45gOvIr6cymM5RGQei</t>
  </si>
  <si>
    <t>55014-0</t>
  </si>
  <si>
    <t>https://drive.google.com/open?id=1ud27Q4chMB-Ac9dfKwyPCplP0OsQ4Qt4</t>
  </si>
  <si>
    <t>2_ABaOnucRpOMw0K0mTvfeiOwy8orqIzbf_Vw1wGlciAbpJG_92_3WPNa8YdEys9m3mt2wN68</t>
  </si>
  <si>
    <t>https://docs.google.com/forms/d/e/1FAIpQLSdcC8OxBYiJiDWMko1G13-gQfcteiPPgMJQaQNzpi9SQLUpvw/viewform?edit2=2_ABaOnucRpOMw0K0mTvfeiOwy8orqIzbf_Vw1wGlciAbpJG_92_3WPNa8YdEys9m3mt2wN68&amp;source=documentstudio&amp;timestamp=1708960424058</t>
  </si>
  <si>
    <t>Document Studio Logs</t>
  </si>
  <si>
    <t>👋🏻 Please do not edit or delete this sheet)</t>
  </si>
  <si>
    <t>✔️  [Respostas] Processed form row #31 by luizeleno@usp.br</t>
  </si>
  <si>
    <t>✔️  [Respostas] Processed form row #30 by luizeleno@usp.br</t>
  </si>
  <si>
    <t>✔️  [Respostas] Processed form row #29 by luizeleno@usp.br</t>
  </si>
  <si>
    <t>⚠️  Google Form has duplicate question titles</t>
  </si>
  <si>
    <t>inseriroutraexperiênciadeensino (Value changed from 'Sim' to 'Não')</t>
  </si>
  <si>
    <t>✔️  [Respostas] Processed form row #28 by luizeleno@usp.br</t>
  </si>
  <si>
    <t>✔️  [Respostas] Processed form row #27 by luizeleno@usp.br</t>
  </si>
  <si>
    <t>adicionaroutroidioma (Value changed from 'Sim' to 'Não')</t>
  </si>
  <si>
    <t>✔️  [Respostas] Processed form row #26 by luizeleno@usp.br</t>
  </si>
  <si>
    <t>✔️  [Respostas] Processed form row #25 by luizeleno@usp.br</t>
  </si>
  <si>
    <t>✔️  [Respostas] Processed form row #24 by luizeleno@usp.br</t>
  </si>
  <si>
    <t>adicionaroutroidioma (Value changed from 'Sim' to 'Não')
inseriroutraexperiênciadeensino (Value changed from 'Sim' to 'Não')</t>
  </si>
  <si>
    <t>✔️  [Respostas] Processed form row #23 by luizeleno@usp.br</t>
  </si>
  <si>
    <t>✔️  [Respostas] Processed form row #22 by luizeleno@usp.br</t>
  </si>
  <si>
    <t>✔️  [Respostas] Processed form row #21 by luizeleno@usp.br</t>
  </si>
  <si>
    <t>✔️  [Respostas] Processed form row #20 by luizeleno@usp.br</t>
  </si>
  <si>
    <t>✔️  [Respostas] Processed form row #19 by luizeleno@usp.br</t>
  </si>
  <si>
    <t>✔️  [Respostas] Processed form row #18 in 64 seconds.</t>
  </si>
  <si>
    <t>✔️  [Respostas] Processed form row #17 in 53 seconds.</t>
  </si>
  <si>
    <t>✔️  [Respostas] Processed form row #16 in 52 seconds.</t>
  </si>
  <si>
    <t>✔️  [Respostas] Processed form row #15 in 49 seconds.</t>
  </si>
  <si>
    <t>inseriroutraexperiênciadeensino (Value changed from 'Sim' to 'Não'</t>
  </si>
  <si>
    <t>✔️  [Respostas] Processed form row #14 in 31 seconds.</t>
  </si>
  <si>
    <t>adicionaroutroidioma (Value changed from 'Sim' to 'Não'</t>
  </si>
  <si>
    <t>ℹ️  Form row #8 in sheet "Respostas", run as luizeleno@usp.br (6547558433841371775), processed in 37 seconds.</t>
  </si>
  <si>
    <t>ℹ️  Processed Form row #9 of sheet "Respostas" in 36 seconds.</t>
  </si>
  <si>
    <t>User: luizeleno@usp.br (6547558433841371775)</t>
  </si>
  <si>
    <t>adicionaroutroidioma (Value changed from 'Sim' to 'Não'
inseriroutraexperiênciadeensino (Value changed from 'Sim' to 'Não'</t>
  </si>
  <si>
    <t>ℹ️  Processed Form row #10 of sheet "Respostas" in 25 seconds.</t>
  </si>
  <si>
    <t>ℹ️  Processed Form row #11 of sheet "Respostas" in 38 seconds.</t>
  </si>
  <si>
    <t>ℹ️  Processed Form row #12 of sheet "Respostas" in 35 seconds.</t>
  </si>
  <si>
    <t>ℹ️  Processed Form row #13 of sheet "Respostas" in 28 seconds.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</si>
</sst>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u/>
      <color rgb="FF0000FF"/>
    </font>
    <font>
      <u/>
      <color rgb="FF0000FF"/>
    </font>
  </fonts>
  <fills count="5">
    <fill>
      <patternFill patternType="none"/>
    </fill>
    <fill>
      <patternFill patternType="lightGray"/>
    </fill>
    <fill>
      <patternFill patternType="solid">
        <fgColor rgb="FFC9DAF8"/>
        <bgColor rgb="FFC9DAF8"/>
      </patternFill>
    </fill>
    <fill>
      <patternFill patternType="solid">
        <fgColor rgb="FFD0E0E3"/>
        <bgColor rgb="FFD0E0E3"/>
      </patternFill>
    </fill>
    <fill>
      <patternFill patternType="solid">
        <fgColor rgb="FFF4CCCC"/>
        <bgColor rgb="FFF4CCCC"/>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1" numFmtId="0" xfId="0" applyAlignment="1" applyFill="1" applyFont="1">
      <alignment readingOrder="0" shrinkToFit="0" vertical="center" wrapText="1"/>
    </xf>
    <xf borderId="0" fillId="3" fontId="1" numFmtId="0" xfId="0" applyAlignment="1" applyFill="1" applyFont="1">
      <alignment readingOrder="0" shrinkToFit="0" vertical="center" wrapText="1"/>
    </xf>
    <xf borderId="0" fillId="4" fontId="1" numFmtId="0" xfId="0" applyAlignment="1" applyFill="1" applyFont="1">
      <alignment readingOrder="0" shrinkToFit="0" vertical="center" wrapText="1"/>
    </xf>
    <xf borderId="0" fillId="0" fontId="1" numFmtId="164" xfId="0" applyAlignment="1" applyFont="1" applyNumberFormat="1">
      <alignment readingOrder="0"/>
    </xf>
    <xf borderId="0" fillId="0" fontId="1" numFmtId="14" xfId="0" applyAlignment="1" applyFont="1" applyNumberFormat="1">
      <alignment readingOrder="0"/>
    </xf>
    <xf quotePrefix="1"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open?id=1047Lk-DIgtrqV4iCPL7FRMk0ZLzu6V5K" TargetMode="External"/><Relationship Id="rId42" Type="http://schemas.openxmlformats.org/officeDocument/2006/relationships/hyperlink" Target="https://docs.google.com/forms/d/e/1FAIpQLSdcC8OxBYiJiDWMko1G13-gQfcteiPPgMJQaQNzpi9SQLUpvw/viewform?edit2=2_ABaOnueML6anFJnjP2wJihSzbq_-F615ZPKydLaBi5MNP6Kc8bS7wb_xd6De6LwDiWxd8ww&amp;source=documentstudio&amp;timestamp=1648501906644" TargetMode="External"/><Relationship Id="rId41" Type="http://schemas.openxmlformats.org/officeDocument/2006/relationships/hyperlink" Target="https://drive.google.com/open?id=17Ppy6CFg1FMxi52EEJDnR0gcsLXt02B0" TargetMode="External"/><Relationship Id="rId44" Type="http://schemas.openxmlformats.org/officeDocument/2006/relationships/hyperlink" Target="https://drive.google.com/open?id=10W7CSoNMdPJAtqCO97Sssi_KiHAZOilN" TargetMode="External"/><Relationship Id="rId43" Type="http://schemas.openxmlformats.org/officeDocument/2006/relationships/hyperlink" Target="https://drive.google.com/open?id=1gQv99Zb6gsP5KYf1BbD6umdLluYJANJh" TargetMode="External"/><Relationship Id="rId46" Type="http://schemas.openxmlformats.org/officeDocument/2006/relationships/hyperlink" Target="https://docs.google.com/forms/d/e/1FAIpQLSdcC8OxBYiJiDWMko1G13-gQfcteiPPgMJQaQNzpi9SQLUpvw/viewform?edit2=2_ABaOnufRi2gRIsNdKiKObRfsAlouVjJAGiSU0liMxLIX7hHSQKDHGVrEIQaBIHg7bZ6Oa5k&amp;source=documentstudio&amp;timestamp=1648552468005" TargetMode="External"/><Relationship Id="rId45" Type="http://schemas.openxmlformats.org/officeDocument/2006/relationships/hyperlink" Target="https://drive.google.com/open?id=1xl9_fBlMb4UknO3EY7UAXuWA5zDwMTa0" TargetMode="External"/><Relationship Id="rId107" Type="http://schemas.openxmlformats.org/officeDocument/2006/relationships/hyperlink" Target="https://drive.google.com/open?id=1x5GIjtmNA_x1iNP2hH3pv2f_OxxCCa-8" TargetMode="External"/><Relationship Id="rId106" Type="http://schemas.openxmlformats.org/officeDocument/2006/relationships/hyperlink" Target="https://docs.google.com/forms/d/e/1FAIpQLSdcC8OxBYiJiDWMko1G13-gQfcteiPPgMJQaQNzpi9SQLUpvw/viewform?edit2=2_ABaOnufJEYsJ_GuC0oV0QNJg-TXEJDKQ8fnIR2MpEJ4OTMZgADTFcGDosXMEu55f-2P9y94&amp;source=documentstudio&amp;timestamp=1708955697862" TargetMode="External"/><Relationship Id="rId105" Type="http://schemas.openxmlformats.org/officeDocument/2006/relationships/hyperlink" Target="https://drive.google.com/open?id=17MXlx4SUT9j5Vqeby9zO6XJIyE0MeW08" TargetMode="External"/><Relationship Id="rId104" Type="http://schemas.openxmlformats.org/officeDocument/2006/relationships/hyperlink" Target="https://drive.google.com/open?id=1nA_6TFnwEOVTHnq9lYHyr3EFCNuZ4GEY" TargetMode="External"/><Relationship Id="rId109" Type="http://schemas.openxmlformats.org/officeDocument/2006/relationships/hyperlink" Target="https://drive.google.com/open?id=1ud27Q4chMB-Ac9dfKwyPCplP0OsQ4Qt4" TargetMode="External"/><Relationship Id="rId108" Type="http://schemas.openxmlformats.org/officeDocument/2006/relationships/hyperlink" Target="https://drive.google.com/open?id=1QIMPkn_sY0EB4g45gOvIr6cymM5RGQei" TargetMode="External"/><Relationship Id="rId48" Type="http://schemas.openxmlformats.org/officeDocument/2006/relationships/hyperlink" Target="https://drive.google.com/open?id=1gb75jzIpEqEQgBFshEqAElo3jJvDMObN" TargetMode="External"/><Relationship Id="rId47" Type="http://schemas.openxmlformats.org/officeDocument/2006/relationships/hyperlink" Target="https://drive.google.com/open?id=1DcKuGlyYsWLf3xtlQiFjED7riZqXijwh" TargetMode="External"/><Relationship Id="rId49" Type="http://schemas.openxmlformats.org/officeDocument/2006/relationships/hyperlink" Target="https://drive.google.com/open?id=1Q23xzIkL8K0PH1BwJUYr7PJubWzP9rI5" TargetMode="External"/><Relationship Id="rId103" Type="http://schemas.openxmlformats.org/officeDocument/2006/relationships/hyperlink" Target="https://drive.google.com/open?id=1j5v5gAY-lN-YQjwSQbe3ZqDn9HrAeJfU" TargetMode="External"/><Relationship Id="rId102" Type="http://schemas.openxmlformats.org/officeDocument/2006/relationships/hyperlink" Target="https://docs.google.com/forms/d/e/1FAIpQLSdcC8OxBYiJiDWMko1G13-gQfcteiPPgMJQaQNzpi9SQLUpvw/viewform?edit2=2_ABaOnucmhepoqDQSmBRhNcjxJZhMw4lIhm4G-WE3MxllZPZEjxen3EIRJARk2BNR2lz6AdQ&amp;source=documentstudio&amp;timestamp=1708953610310" TargetMode="External"/><Relationship Id="rId101" Type="http://schemas.openxmlformats.org/officeDocument/2006/relationships/hyperlink" Target="https://drive.google.com/open?id=1IXEnDTN33Oxg8dORCMCdnMZXq_lrKwiW" TargetMode="External"/><Relationship Id="rId100" Type="http://schemas.openxmlformats.org/officeDocument/2006/relationships/hyperlink" Target="https://drive.google.com/open?id=1IEQq55yHeXsH0JXUR76rorUw37vBUILV" TargetMode="External"/><Relationship Id="rId31" Type="http://schemas.openxmlformats.org/officeDocument/2006/relationships/hyperlink" Target="https://drive.google.com/open?id=1TXdzLVo72V89yeNwgPp2RXRMyab961KD" TargetMode="External"/><Relationship Id="rId30" Type="http://schemas.openxmlformats.org/officeDocument/2006/relationships/hyperlink" Target="https://docs.google.com/forms/d/e/1FAIpQLSdcC8OxBYiJiDWMko1G13-gQfcteiPPgMJQaQNzpi9SQLUpvw/viewform?edit2=2_ABaOnuejbFjomAeADuSJYcra6E55c_fQiEzw8CWnNLvVsJQswpMhyTlbnp5zOVuGH5v9wzE" TargetMode="External"/><Relationship Id="rId33" Type="http://schemas.openxmlformats.org/officeDocument/2006/relationships/hyperlink" Target="https://drive.google.com/open?id=1oFQ8jZFkSo5EXzg-jCMLTMeRQf2oC6lR" TargetMode="External"/><Relationship Id="rId32" Type="http://schemas.openxmlformats.org/officeDocument/2006/relationships/hyperlink" Target="https://drive.google.com/open?id=1Xobi0aSq_5otUbsK8xvziDgRCUPaJ4Xm" TargetMode="External"/><Relationship Id="rId35" Type="http://schemas.openxmlformats.org/officeDocument/2006/relationships/hyperlink" Target="https://drive.google.com/open?id=1T5lMaKxGsRmXmsgKHopnpalb7Hx3WBqK" TargetMode="External"/><Relationship Id="rId34" Type="http://schemas.openxmlformats.org/officeDocument/2006/relationships/hyperlink" Target="https://docs.google.com/forms/d/e/1FAIpQLSdcC8OxBYiJiDWMko1G13-gQfcteiPPgMJQaQNzpi9SQLUpvw/viewform?edit2=2_ABaOnuezd8mYvb6VsXPNZnYGiQmz3gxpimhzx8Ok8KLNwvTuc8yG5nAtPUUSwxdvCd0b9l8" TargetMode="External"/><Relationship Id="rId37" Type="http://schemas.openxmlformats.org/officeDocument/2006/relationships/hyperlink" Target="https://drive.google.com/open?id=1YIIqDj9iGL-4MFIFO-jeHSRUAN1P1k-1" TargetMode="External"/><Relationship Id="rId36" Type="http://schemas.openxmlformats.org/officeDocument/2006/relationships/hyperlink" Target="https://drive.google.com/open?id=17szV54-Ps7xIuG5TI1mN38pQHvvHmIuz" TargetMode="External"/><Relationship Id="rId39" Type="http://schemas.openxmlformats.org/officeDocument/2006/relationships/hyperlink" Target="https://drive.google.com/open?id=1IrssXrgq4cJiEz-eOHiupf1SjZWXj4DR" TargetMode="External"/><Relationship Id="rId38" Type="http://schemas.openxmlformats.org/officeDocument/2006/relationships/hyperlink" Target="https://docs.google.com/forms/d/e/1FAIpQLSdcC8OxBYiJiDWMko1G13-gQfcteiPPgMJQaQNzpi9SQLUpvw/viewform?edit2=2_ABaOnucxRs4titvSDoo2GriZhTJsf3emwEm8kzP352GcuE-dFwhgCu-nnN8GZw1cEYwZ5Ow" TargetMode="External"/><Relationship Id="rId20" Type="http://schemas.openxmlformats.org/officeDocument/2006/relationships/hyperlink" Target="https://drive.google.com/open?id=1ga5nlxDmvLyXeV3i5qNjoqe_lVaNOL76" TargetMode="External"/><Relationship Id="rId22" Type="http://schemas.openxmlformats.org/officeDocument/2006/relationships/hyperlink" Target="https://docs.google.com/forms/d/e/1FAIpQLSdcC8OxBYiJiDWMko1G13-gQfcteiPPgMJQaQNzpi9SQLUpvw/viewform?edit2=2_ABaOnucr7f2IQUgykwW1Cq7SKI2IcMmgSaJNujxWGvIKrvlIo5U_9-3TZoXobnTcOhKjH_0" TargetMode="External"/><Relationship Id="rId21" Type="http://schemas.openxmlformats.org/officeDocument/2006/relationships/hyperlink" Target="https://drive.google.com/open?id=12GpuPkqov93VuGWXJakN3-PL231Vy2ou" TargetMode="External"/><Relationship Id="rId24" Type="http://schemas.openxmlformats.org/officeDocument/2006/relationships/hyperlink" Target="https://drive.google.com/open?id=16t9vaW2Uoh3Ij_lF27_qH3GMshn5iqSh" TargetMode="External"/><Relationship Id="rId23" Type="http://schemas.openxmlformats.org/officeDocument/2006/relationships/hyperlink" Target="https://drive.google.com/open?id=1XqS_nUy5MvEL4kdbEOAhVwejFMvxYug6" TargetMode="External"/><Relationship Id="rId26" Type="http://schemas.openxmlformats.org/officeDocument/2006/relationships/hyperlink" Target="https://docs.google.com/forms/d/e/1FAIpQLSdcC8OxBYiJiDWMko1G13-gQfcteiPPgMJQaQNzpi9SQLUpvw/viewform?edit2=2_ABaOnuca9et8hKOiaIWZ5rWVnhCclSXITGz1fTL36WSy0hc95sXROc42Boap1G1GoiBoPjY" TargetMode="External"/><Relationship Id="rId25" Type="http://schemas.openxmlformats.org/officeDocument/2006/relationships/hyperlink" Target="https://drive.google.com/open?id=1LlR5bwAch6ZMnLFD59TDRh0So-dxZXpB" TargetMode="External"/><Relationship Id="rId28" Type="http://schemas.openxmlformats.org/officeDocument/2006/relationships/hyperlink" Target="https://drive.google.com/open?id=1LGDrVuoula3dTimXqrdsFrW4wFS3qinp" TargetMode="External"/><Relationship Id="rId27" Type="http://schemas.openxmlformats.org/officeDocument/2006/relationships/hyperlink" Target="https://drive.google.com/open?id=1zo8lk7EPLAHsAcbZtACh1hVetLau19s5" TargetMode="External"/><Relationship Id="rId29" Type="http://schemas.openxmlformats.org/officeDocument/2006/relationships/hyperlink" Target="https://drive.google.com/open?id=19xZXosjxqNwE5p1Vb6FjRJjrXZ-3TaUH" TargetMode="External"/><Relationship Id="rId95" Type="http://schemas.openxmlformats.org/officeDocument/2006/relationships/hyperlink" Target="https://drive.google.com/open?id=1c4T8TopIBnqT7jUqjTgXPXNUKRX8KJj_" TargetMode="External"/><Relationship Id="rId94" Type="http://schemas.openxmlformats.org/officeDocument/2006/relationships/hyperlink" Target="https://docs.google.com/forms/d/e/1FAIpQLSdcC8OxBYiJiDWMko1G13-gQfcteiPPgMJQaQNzpi9SQLUpvw/viewform?edit2=2_ABaOnufMMVG5f-zAervGJfgz3lDDjuArQO5Bqj0AksNE4YYYspPgjTX2uG5vnBqN2o68OtU&amp;source=documentstudio&amp;timestamp=1698700202835" TargetMode="External"/><Relationship Id="rId97" Type="http://schemas.openxmlformats.org/officeDocument/2006/relationships/hyperlink" Target="https://drive.google.com/open?id=1hNtKLUBrfjc9_DU1ieibvgcOUkOONmu1" TargetMode="External"/><Relationship Id="rId96" Type="http://schemas.openxmlformats.org/officeDocument/2006/relationships/hyperlink" Target="https://drive.google.com/open?id=1N5zWCcIi0zfTCoXNiSewLSlazrcu5K77" TargetMode="External"/><Relationship Id="rId11" Type="http://schemas.openxmlformats.org/officeDocument/2006/relationships/hyperlink" Target="https://drive.google.com/open?id=1CktcMLnlGhvcvjTV62f6O9r6PjuRf6F7" TargetMode="External"/><Relationship Id="rId99" Type="http://schemas.openxmlformats.org/officeDocument/2006/relationships/hyperlink" Target="https://drive.google.com/open?id=19F4trcUPwABZE7pZpH-6LdaoAenOcU80" TargetMode="External"/><Relationship Id="rId10" Type="http://schemas.openxmlformats.org/officeDocument/2006/relationships/hyperlink" Target="https://drive.google.com/open?id=1pqdPC8jnM1pAL9H2SX-xcK7jPYV80v6j" TargetMode="External"/><Relationship Id="rId98" Type="http://schemas.openxmlformats.org/officeDocument/2006/relationships/hyperlink" Target="https://docs.google.com/forms/d/e/1FAIpQLSdcC8OxBYiJiDWMko1G13-gQfcteiPPgMJQaQNzpi9SQLUpvw/viewform?edit2=2_ABaOnuc7t411_eL6ysWa4cKfkru8dFWzjVg7XzuBbzvsn30d17uCDcpCv3T7eFcxDiBAj-0&amp;source=documentstudio&amp;timestamp=1698790269958" TargetMode="External"/><Relationship Id="rId13" Type="http://schemas.openxmlformats.org/officeDocument/2006/relationships/hyperlink" Target="https://drive.google.com/open?id=1kx0MGI4JobJo44RpwXTVgJDWmH4vp0vl" TargetMode="External"/><Relationship Id="rId12" Type="http://schemas.openxmlformats.org/officeDocument/2006/relationships/hyperlink" Target="https://drive.google.com/open?id=13E4_KQgUhjW71iR3PKMMf3Kx2anvMT_z" TargetMode="External"/><Relationship Id="rId91" Type="http://schemas.openxmlformats.org/officeDocument/2006/relationships/hyperlink" Target="https://drive.google.com/open?id=1RtCazJHxhoY3IL3XwIarJxVVoGEigTht" TargetMode="External"/><Relationship Id="rId90" Type="http://schemas.openxmlformats.org/officeDocument/2006/relationships/hyperlink" Target="https://docs.google.com/forms/d/e/1FAIpQLSdcC8OxBYiJiDWMko1G13-gQfcteiPPgMJQaQNzpi9SQLUpvw/viewform?edit2=2_ABaOnufMJ2tCDJiQkepRBd6avG5YRQucNPaBlzOGJ1eFffZEltWzapF5kZEYOuoKbBeIuok&amp;source=documentstudio&amp;timestamp=1698672359458" TargetMode="External"/><Relationship Id="rId93" Type="http://schemas.openxmlformats.org/officeDocument/2006/relationships/hyperlink" Target="https://drive.google.com/open?id=1KyR-cSrnzqX7-Dh2PhDriR2NFVgMWDl7" TargetMode="External"/><Relationship Id="rId92" Type="http://schemas.openxmlformats.org/officeDocument/2006/relationships/hyperlink" Target="https://drive.google.com/open?id=1phDyuQTU5TU-TZQZq3d2RCoyk51C-z18" TargetMode="External"/><Relationship Id="rId15" Type="http://schemas.openxmlformats.org/officeDocument/2006/relationships/hyperlink" Target="https://drive.google.com/open?id=15-3nbSQjtIYLoiipPj7MxXHFtt7aS2uT" TargetMode="External"/><Relationship Id="rId110" Type="http://schemas.openxmlformats.org/officeDocument/2006/relationships/hyperlink" Target="https://docs.google.com/forms/d/e/1FAIpQLSdcC8OxBYiJiDWMko1G13-gQfcteiPPgMJQaQNzpi9SQLUpvw/viewform?edit2=2_ABaOnucRpOMw0K0mTvfeiOwy8orqIzbf_Vw1wGlciAbpJG_92_3WPNa8YdEys9m3mt2wN68&amp;source=documentstudio&amp;timestamp=1708960424058" TargetMode="External"/><Relationship Id="rId14" Type="http://schemas.openxmlformats.org/officeDocument/2006/relationships/hyperlink" Target="https://drive.google.com/open?id=1f8nNJpkKgKFm46Uhkr1E58gKe-IeKGS0" TargetMode="External"/><Relationship Id="rId17" Type="http://schemas.openxmlformats.org/officeDocument/2006/relationships/hyperlink" Target="https://drive.google.com/open?id=1QRgVJRloYrt01rUxubr6KIx72DAMv3mR" TargetMode="External"/><Relationship Id="rId16" Type="http://schemas.openxmlformats.org/officeDocument/2006/relationships/hyperlink" Target="https://drive.google.com/open?id=1h9-O89BRBr3S0Vt0R3E5m7Fc36gffeqp" TargetMode="External"/><Relationship Id="rId19" Type="http://schemas.openxmlformats.org/officeDocument/2006/relationships/hyperlink" Target="https://drive.google.com/open?id=1J3uFxAxr1a_ieyOB1Iz6faon2bP4TfDg" TargetMode="External"/><Relationship Id="rId18" Type="http://schemas.openxmlformats.org/officeDocument/2006/relationships/hyperlink" Target="https://docs.google.com/forms/d/e/1FAIpQLSdcC8OxBYiJiDWMko1G13-gQfcteiPPgMJQaQNzpi9SQLUpvw/viewform?edit2=2_ABaOnueCPAePq-t4LWTCX-HNcICHdiDsvid9GLifyte_NLhi4V0qPTTHSLQSAA5euqvbqu4" TargetMode="External"/><Relationship Id="rId112" Type="http://schemas.openxmlformats.org/officeDocument/2006/relationships/vmlDrawing" Target="../drawings/vmlDrawing1.vml"/><Relationship Id="rId111" Type="http://schemas.openxmlformats.org/officeDocument/2006/relationships/drawing" Target="../drawings/drawing1.xml"/><Relationship Id="rId84" Type="http://schemas.openxmlformats.org/officeDocument/2006/relationships/hyperlink" Target="https://drive.google.com/open?id=1UD-D4FSD0ucMEvz3bTGSRmFNqXnLW7fA" TargetMode="External"/><Relationship Id="rId83" Type="http://schemas.openxmlformats.org/officeDocument/2006/relationships/hyperlink" Target="https://drive.google.com/open?id=1SYAePs3M-y8V4y3SE5yUQpfT-RXpVKDM" TargetMode="External"/><Relationship Id="rId86" Type="http://schemas.openxmlformats.org/officeDocument/2006/relationships/hyperlink" Target="https://docs.google.com/forms/d/e/1FAIpQLSdcC8OxBYiJiDWMko1G13-gQfcteiPPgMJQaQNzpi9SQLUpvw/viewform?edit2=2_ABaOnucuwKh4sG_Boyz65yJ9CzmABswx259nDNr5ZZeNcG44ctPASfA62vczs_omASUQym0&amp;source=documentstudio&amp;timestamp=1685641413499" TargetMode="External"/><Relationship Id="rId85" Type="http://schemas.openxmlformats.org/officeDocument/2006/relationships/hyperlink" Target="https://drive.google.com/open?id=1cEP188shzsBUx3nuOHYcW-TckVM-dmmI" TargetMode="External"/><Relationship Id="rId88" Type="http://schemas.openxmlformats.org/officeDocument/2006/relationships/hyperlink" Target="https://drive.google.com/open?id=199XQxxTW9hpeWnBvw95mL6GrjBwMG3A1" TargetMode="External"/><Relationship Id="rId87" Type="http://schemas.openxmlformats.org/officeDocument/2006/relationships/hyperlink" Target="https://drive.google.com/open?id=1h-lAzOkmUqEy4FvO-3SghVkM3HTYh1Xu" TargetMode="External"/><Relationship Id="rId89" Type="http://schemas.openxmlformats.org/officeDocument/2006/relationships/hyperlink" Target="https://drive.google.com/open?id=1edQHOGyoIKhxiR-AF-rt5QiTmd3QDR-F" TargetMode="External"/><Relationship Id="rId80" Type="http://schemas.openxmlformats.org/officeDocument/2006/relationships/hyperlink" Target="https://drive.google.com/open?id=1sezkqEUNZajA1o8dJ4jyqyTchzypx1xY" TargetMode="External"/><Relationship Id="rId82" Type="http://schemas.openxmlformats.org/officeDocument/2006/relationships/hyperlink" Target="https://docs.google.com/forms/d/e/1FAIpQLSdcC8OxBYiJiDWMko1G13-gQfcteiPPgMJQaQNzpi9SQLUpvw/viewform?edit2=2_ABaOnuf_rCqzF6ZeYFSWehwNQTBhvBn9V1p239bNg_tqFExXQYhyJ6Q-_ueurR-aVcNosGI&amp;source=documentstudio&amp;timestamp=1685040490412" TargetMode="External"/><Relationship Id="rId81" Type="http://schemas.openxmlformats.org/officeDocument/2006/relationships/hyperlink" Target="https://drive.google.com/open?id=1YHqMTQ0oldHahxYrxAly9-6KOsi8pVm1" TargetMode="External"/><Relationship Id="rId1" Type="http://schemas.openxmlformats.org/officeDocument/2006/relationships/comments" Target="../comments1.xml"/><Relationship Id="rId2" Type="http://schemas.openxmlformats.org/officeDocument/2006/relationships/hyperlink" Target="https://drive.google.com/open?id=1mZrGVRJaPnYpvH6SB5Yhwg1V5JEwU6zK" TargetMode="External"/><Relationship Id="rId3" Type="http://schemas.openxmlformats.org/officeDocument/2006/relationships/hyperlink" Target="https://drive.google.com/open?id=1hUbd3tnAhRAmEU9bkoI7X_Fc-r_UFJYC" TargetMode="External"/><Relationship Id="rId4" Type="http://schemas.openxmlformats.org/officeDocument/2006/relationships/hyperlink" Target="https://drive.google.com/open?id=1NOr-z6RTE9-w0_Zl-yNqVx1YerdXTO4Q" TargetMode="External"/><Relationship Id="rId9" Type="http://schemas.openxmlformats.org/officeDocument/2006/relationships/hyperlink" Target="https://drive.google.com/open?id=1bzozzOUIHD7qP3GaB06IfN2h8s3qPqL0" TargetMode="External"/><Relationship Id="rId5" Type="http://schemas.openxmlformats.org/officeDocument/2006/relationships/hyperlink" Target="https://drive.google.com/open?id=13RWTnMFln-Or9zzfvdd5gCUDLWq4PLXD" TargetMode="External"/><Relationship Id="rId6" Type="http://schemas.openxmlformats.org/officeDocument/2006/relationships/hyperlink" Target="https://drive.google.com/open?id=1h66cbUGy55OyDA-DH5yFT0ZNjRLK4dS9" TargetMode="External"/><Relationship Id="rId7" Type="http://schemas.openxmlformats.org/officeDocument/2006/relationships/hyperlink" Target="https://drive.google.com/open?id=1m3i5n421RNg5P5p9oasTq5UygvhJ84Yn" TargetMode="External"/><Relationship Id="rId8" Type="http://schemas.openxmlformats.org/officeDocument/2006/relationships/hyperlink" Target="https://drive.google.com/open?id=16xe1X-KLk-gWSaWSi0tuT4QGqQZZ6Nvh" TargetMode="External"/><Relationship Id="rId73" Type="http://schemas.openxmlformats.org/officeDocument/2006/relationships/hyperlink" Target="https://drive.google.com/open?id=1g6I2M1sVqCo3TwlnJ67zQPrjum4S8IYZ" TargetMode="External"/><Relationship Id="rId72" Type="http://schemas.openxmlformats.org/officeDocument/2006/relationships/hyperlink" Target="https://drive.google.com/open?id=1LYNZfHZQtK6_dLfL04N5ifds6wRP4liD" TargetMode="External"/><Relationship Id="rId75" Type="http://schemas.openxmlformats.org/officeDocument/2006/relationships/hyperlink" Target="https://drive.google.com/open?id=1NxlmlGj1eRaDi8uG8FiIHOpg1HFjnmex" TargetMode="External"/><Relationship Id="rId74" Type="http://schemas.openxmlformats.org/officeDocument/2006/relationships/hyperlink" Target="https://docs.google.com/forms/d/e/1FAIpQLSdcC8OxBYiJiDWMko1G13-gQfcteiPPgMJQaQNzpi9SQLUpvw/viewform?edit2=2_ABaOnue9bYR30NiS5xhgj_0cGTLQCas0WK2AiqdNcGtwRoEkyFP5N_e_c110Pz35FCXg9qQ&amp;source=documentstudio&amp;timestamp=1666209668734" TargetMode="External"/><Relationship Id="rId77" Type="http://schemas.openxmlformats.org/officeDocument/2006/relationships/hyperlink" Target="https://drive.google.com/open?id=1b5GBMGqwBwq_C6LEEbz_IM4nIzlT4bU8" TargetMode="External"/><Relationship Id="rId76" Type="http://schemas.openxmlformats.org/officeDocument/2006/relationships/hyperlink" Target="https://drive.google.com/open?id=1KDGAqOLmePRtNo3hltEr-fn2lAItjx-W" TargetMode="External"/><Relationship Id="rId79" Type="http://schemas.openxmlformats.org/officeDocument/2006/relationships/hyperlink" Target="https://drive.google.com/open?id=1dowNVC-gRnkdkZWiOj75oOm8DOj_D3gS" TargetMode="External"/><Relationship Id="rId78" Type="http://schemas.openxmlformats.org/officeDocument/2006/relationships/hyperlink" Target="https://docs.google.com/forms/d/e/1FAIpQLSdcC8OxBYiJiDWMko1G13-gQfcteiPPgMJQaQNzpi9SQLUpvw/viewform?edit2=2_ABaOnudnoHdQthnGVO3Jq_evEi8NSQ0BdiQ29HUN5g6TQdcY_eLg2T-VhL_udOxT9UbZTyM&amp;source=documentstudio&amp;timestamp=1667391485132" TargetMode="External"/><Relationship Id="rId71" Type="http://schemas.openxmlformats.org/officeDocument/2006/relationships/hyperlink" Target="https://drive.google.com/open?id=1X_fWnhNxm0EWjhUdYzJvxa00jCDAg9B2" TargetMode="External"/><Relationship Id="rId70" Type="http://schemas.openxmlformats.org/officeDocument/2006/relationships/hyperlink" Target="https://docs.google.com/forms/d/e/1FAIpQLSdcC8OxBYiJiDWMko1G13-gQfcteiPPgMJQaQNzpi9SQLUpvw/viewform?edit2=2_ABaOnud9LLagnUaTdk0gs8eOY-_s1gsfBdNr0DtM6E5euCAo-KWjHJkPi5MEhc9H6kNL018&amp;source=documentstudio&amp;timestamp=1666208361148" TargetMode="External"/><Relationship Id="rId62" Type="http://schemas.openxmlformats.org/officeDocument/2006/relationships/hyperlink" Target="https://docs.google.com/forms/d/e/1FAIpQLSdcC8OxBYiJiDWMko1G13-gQfcteiPPgMJQaQNzpi9SQLUpvw/viewform?edit2=2_ABaOnufwQrvPsZdpVR5wkoViyEnr1CGunDoU4T1EOnO2oIMT82ciYpNe_t5zk2Itv5621vM&amp;source=documentstudio&amp;timestamp=1660262149385" TargetMode="External"/><Relationship Id="rId61" Type="http://schemas.openxmlformats.org/officeDocument/2006/relationships/hyperlink" Target="https://drive.google.com/open?id=1pvLIGwCuFTd4DIa3gmTgCP2RYmDuFfhM" TargetMode="External"/><Relationship Id="rId64" Type="http://schemas.openxmlformats.org/officeDocument/2006/relationships/hyperlink" Target="https://drive.google.com/open?id=1vJyidMbLkyireg6BqKQy6bVlezckof3b" TargetMode="External"/><Relationship Id="rId63" Type="http://schemas.openxmlformats.org/officeDocument/2006/relationships/hyperlink" Target="https://drive.google.com/open?id=1R9XDAsjKH4DvnqI8E8lEpmcfoMVk0Fhn" TargetMode="External"/><Relationship Id="rId66" Type="http://schemas.openxmlformats.org/officeDocument/2006/relationships/hyperlink" Target="https://docs.google.com/forms/d/e/1FAIpQLSdcC8OxBYiJiDWMko1G13-gQfcteiPPgMJQaQNzpi9SQLUpvw/viewform?edit2=2_ABaOnucbj-Z5lGg5zqSUeC0uGNS6x3UHr7c6QKiUefEPKxxxosa7GqcU3vKdHBkmu8faUMw&amp;source=documentstudio&amp;timestamp=1664227429679" TargetMode="External"/><Relationship Id="rId65" Type="http://schemas.openxmlformats.org/officeDocument/2006/relationships/hyperlink" Target="https://drive.google.com/open?id=13O2PmdJSvC2lbGfd4hwrYjKQzqoqSCNk" TargetMode="External"/><Relationship Id="rId68" Type="http://schemas.openxmlformats.org/officeDocument/2006/relationships/hyperlink" Target="https://drive.google.com/open?id=1BI90pQ7LK430tsztWn8CExKTHuXvue_1" TargetMode="External"/><Relationship Id="rId67" Type="http://schemas.openxmlformats.org/officeDocument/2006/relationships/hyperlink" Target="https://drive.google.com/open?id=1DsS96LIxgPg4NGhgIiXWQag6jRXyt9El" TargetMode="External"/><Relationship Id="rId60" Type="http://schemas.openxmlformats.org/officeDocument/2006/relationships/hyperlink" Target="https://drive.google.com/open?id=1z6EAmCMuTU-EwTCOx9tGt2AHKwM3kzl1" TargetMode="External"/><Relationship Id="rId69" Type="http://schemas.openxmlformats.org/officeDocument/2006/relationships/hyperlink" Target="https://drive.google.com/open?id=139peeg-yVh2UcE7bEgtPMCpoiUGmpKf3" TargetMode="External"/><Relationship Id="rId51" Type="http://schemas.openxmlformats.org/officeDocument/2006/relationships/hyperlink" Target="https://drive.google.com/open?id=11Q21O9kwTJOodfIQkk6viUQtZRcxcUOc" TargetMode="External"/><Relationship Id="rId50" Type="http://schemas.openxmlformats.org/officeDocument/2006/relationships/hyperlink" Target="https://docs.google.com/forms/d/e/1FAIpQLSdcC8OxBYiJiDWMko1G13-gQfcteiPPgMJQaQNzpi9SQLUpvw/viewform?edit2=2_ABaOnucOkn9lLrVeD3pw3_sFC5_WMVBblCOHOykr4VI6rVjXiy9wQlaOQXF1IWtcVCy34qA&amp;source=documentstudio&amp;timestamp=1657830034253" TargetMode="External"/><Relationship Id="rId53" Type="http://schemas.openxmlformats.org/officeDocument/2006/relationships/hyperlink" Target="https://drive.google.com/open?id=1rfygL8ahqqzPmMieIwOGywxKG6aGRMPx" TargetMode="External"/><Relationship Id="rId52" Type="http://schemas.openxmlformats.org/officeDocument/2006/relationships/hyperlink" Target="https://drive.google.com/open?id=1Du-IBGyc72_Ip5ULao5SiKc2zUDQEpUq" TargetMode="External"/><Relationship Id="rId55" Type="http://schemas.openxmlformats.org/officeDocument/2006/relationships/hyperlink" Target="https://drive.google.com/open?id=1IbP7RUnuZ500cP_EYzHWnioTft3ht2dw" TargetMode="External"/><Relationship Id="rId54" Type="http://schemas.openxmlformats.org/officeDocument/2006/relationships/hyperlink" Target="https://docs.google.com/forms/d/e/1FAIpQLSdcC8OxBYiJiDWMko1G13-gQfcteiPPgMJQaQNzpi9SQLUpvw/viewform?edit2=2_ABaOnucKbb1cr0_l46cKevvbxaze3UTH_z_fu_FUkvu1V7c6jR6V_iieZXI3XHDw1eLFq9M&amp;source=documentstudio&amp;timestamp=1657913183139" TargetMode="External"/><Relationship Id="rId57" Type="http://schemas.openxmlformats.org/officeDocument/2006/relationships/hyperlink" Target="https://drive.google.com/open?id=1ZiFoRe7POkzp9Oi-aLj4v1BJE_jgGcQ6" TargetMode="External"/><Relationship Id="rId56" Type="http://schemas.openxmlformats.org/officeDocument/2006/relationships/hyperlink" Target="https://drive.google.com/open?id=17quI1DxG7JWzjwd7WToEheNX7i1mK7Fe" TargetMode="External"/><Relationship Id="rId59" Type="http://schemas.openxmlformats.org/officeDocument/2006/relationships/hyperlink" Target="https://drive.google.com/open?id=1ArlPbbOuIWVQzmg6l7yi-p_QWlPd2MfV" TargetMode="External"/><Relationship Id="rId58" Type="http://schemas.openxmlformats.org/officeDocument/2006/relationships/hyperlink" Target="https://docs.google.com/forms/d/e/1FAIpQLSdcC8OxBYiJiDWMko1G13-gQfcteiPPgMJQaQNzpi9SQLUpvw/viewform?edit2=2_ABaOnudffSuFK4wQU1YVm68-2jHQlOPXpjo68B90sCidGeU7591haaZkN1Lnr_qTy7YvcY4&amp;source=documentstudio&amp;timestamp=165902043842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29"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38</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52</v>
      </c>
      <c r="BH1" s="1" t="s">
        <v>57</v>
      </c>
      <c r="BI1" s="1" t="s">
        <v>58</v>
      </c>
      <c r="BJ1" s="1" t="s">
        <v>59</v>
      </c>
      <c r="BK1" s="1" t="s">
        <v>60</v>
      </c>
      <c r="BL1" s="1" t="s">
        <v>52</v>
      </c>
      <c r="BM1" s="1" t="s">
        <v>61</v>
      </c>
      <c r="BN1" s="1" t="s">
        <v>62</v>
      </c>
      <c r="BO1" s="1" t="s">
        <v>63</v>
      </c>
      <c r="BP1" s="1" t="s">
        <v>64</v>
      </c>
      <c r="BQ1" s="1" t="s">
        <v>65</v>
      </c>
      <c r="BR1" s="1" t="s">
        <v>66</v>
      </c>
      <c r="BS1" s="1" t="s">
        <v>67</v>
      </c>
      <c r="BT1" s="1" t="s">
        <v>68</v>
      </c>
      <c r="BU1" s="1" t="s">
        <v>69</v>
      </c>
      <c r="BV1" s="2"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94</v>
      </c>
      <c r="CZ1" s="1" t="s">
        <v>99</v>
      </c>
      <c r="DA1" s="1" t="s">
        <v>100</v>
      </c>
      <c r="DB1" s="1" t="s">
        <v>101</v>
      </c>
      <c r="DC1" s="1" t="s">
        <v>102</v>
      </c>
      <c r="DD1" s="1" t="s">
        <v>94</v>
      </c>
      <c r="DE1" s="1" t="s">
        <v>103</v>
      </c>
      <c r="DF1" s="1" t="s">
        <v>104</v>
      </c>
      <c r="DG1" s="1" t="s">
        <v>105</v>
      </c>
      <c r="DH1" s="1" t="s">
        <v>106</v>
      </c>
      <c r="DI1" s="1" t="s">
        <v>107</v>
      </c>
      <c r="DJ1" s="1" t="s">
        <v>108</v>
      </c>
      <c r="DK1" s="2" t="s">
        <v>109</v>
      </c>
      <c r="DL1" s="1" t="s">
        <v>110</v>
      </c>
      <c r="DM1" s="1" t="s">
        <v>111</v>
      </c>
      <c r="DN1" s="1" t="s">
        <v>112</v>
      </c>
      <c r="DO1" s="1" t="s">
        <v>113</v>
      </c>
      <c r="DP1" s="2" t="s">
        <v>114</v>
      </c>
      <c r="DQ1" s="2" t="s">
        <v>115</v>
      </c>
      <c r="DR1" s="2" t="s">
        <v>116</v>
      </c>
      <c r="DS1" s="2" t="s">
        <v>117</v>
      </c>
      <c r="DT1" s="2" t="s">
        <v>118</v>
      </c>
      <c r="DU1" s="2" t="s">
        <v>119</v>
      </c>
      <c r="DV1" s="2" t="s">
        <v>120</v>
      </c>
      <c r="DW1" s="3" t="s">
        <v>121</v>
      </c>
      <c r="DX1" s="4" t="s">
        <v>122</v>
      </c>
      <c r="DY1" s="5" t="s">
        <v>123</v>
      </c>
    </row>
    <row r="2">
      <c r="A2" s="6">
        <v>44302.574963900464</v>
      </c>
      <c r="B2" s="2" t="s">
        <v>124</v>
      </c>
      <c r="C2" s="2" t="s">
        <v>125</v>
      </c>
      <c r="D2" s="2" t="s">
        <v>126</v>
      </c>
      <c r="E2" s="2" t="s">
        <v>127</v>
      </c>
      <c r="F2" s="2" t="s">
        <v>128</v>
      </c>
      <c r="G2" s="2" t="s">
        <v>129</v>
      </c>
      <c r="H2" s="2">
        <v>0.0</v>
      </c>
      <c r="I2" s="7">
        <v>28034.0</v>
      </c>
      <c r="J2" s="2" t="s">
        <v>130</v>
      </c>
      <c r="K2" s="2" t="s">
        <v>131</v>
      </c>
      <c r="L2" s="2">
        <v>2.3542135423423E13</v>
      </c>
      <c r="M2" s="2">
        <v>2.5425423413341E13</v>
      </c>
      <c r="N2" s="7">
        <v>36892.0</v>
      </c>
      <c r="O2" s="2" t="s">
        <v>132</v>
      </c>
      <c r="P2" s="2">
        <v>1176388.0</v>
      </c>
      <c r="Q2" s="2" t="s">
        <v>133</v>
      </c>
      <c r="R2" s="2" t="s">
        <v>134</v>
      </c>
      <c r="S2" s="2" t="s">
        <v>135</v>
      </c>
      <c r="T2" s="2">
        <v>1.260634E7</v>
      </c>
      <c r="U2" s="2" t="s">
        <v>136</v>
      </c>
      <c r="V2" s="2">
        <v>1.230362333E9</v>
      </c>
      <c r="W2" s="2" t="s">
        <v>137</v>
      </c>
      <c r="X2" s="2" t="s">
        <v>138</v>
      </c>
      <c r="Y2" s="2" t="s">
        <v>139</v>
      </c>
      <c r="Z2" s="2" t="s">
        <v>140</v>
      </c>
      <c r="AA2" s="2" t="s">
        <v>130</v>
      </c>
      <c r="AB2" s="2" t="s">
        <v>131</v>
      </c>
      <c r="AC2" s="8" t="s">
        <v>141</v>
      </c>
      <c r="AD2" s="2">
        <v>1.1023434413E10</v>
      </c>
      <c r="AE2" s="2" t="s">
        <v>142</v>
      </c>
      <c r="AF2" s="2" t="s">
        <v>143</v>
      </c>
      <c r="AG2" s="7">
        <v>41183.0</v>
      </c>
      <c r="AH2" s="7">
        <v>41763.0</v>
      </c>
      <c r="AI2" s="2" t="s">
        <v>128</v>
      </c>
      <c r="AJ2" s="2" t="s">
        <v>144</v>
      </c>
      <c r="AK2" s="2" t="s">
        <v>145</v>
      </c>
      <c r="AL2" s="7">
        <v>40087.0</v>
      </c>
      <c r="AM2" s="7">
        <v>41000.0</v>
      </c>
      <c r="AN2" s="2" t="s">
        <v>128</v>
      </c>
      <c r="AO2" s="2" t="s">
        <v>144</v>
      </c>
      <c r="AP2" s="2" t="s">
        <v>146</v>
      </c>
      <c r="AQ2" s="7">
        <v>36526.0</v>
      </c>
      <c r="AR2" s="7">
        <v>37288.0</v>
      </c>
      <c r="AS2" s="2" t="s">
        <v>147</v>
      </c>
      <c r="AX2" s="2" t="s">
        <v>148</v>
      </c>
      <c r="AY2" s="2" t="s">
        <v>149</v>
      </c>
      <c r="AZ2" s="2" t="s">
        <v>149</v>
      </c>
      <c r="BA2" s="2" t="s">
        <v>149</v>
      </c>
      <c r="BB2" s="2" t="s">
        <v>128</v>
      </c>
      <c r="BC2" s="2" t="s">
        <v>150</v>
      </c>
      <c r="BD2" s="2" t="s">
        <v>149</v>
      </c>
      <c r="BE2" s="2" t="s">
        <v>149</v>
      </c>
      <c r="BF2" s="2" t="s">
        <v>149</v>
      </c>
      <c r="BG2" s="2" t="s">
        <v>128</v>
      </c>
      <c r="BH2" s="2" t="s">
        <v>151</v>
      </c>
      <c r="BI2" s="2" t="s">
        <v>152</v>
      </c>
      <c r="BJ2" s="2" t="s">
        <v>152</v>
      </c>
      <c r="BK2" s="2" t="s">
        <v>152</v>
      </c>
      <c r="BL2" s="2" t="s">
        <v>147</v>
      </c>
      <c r="BQ2" s="2" t="s">
        <v>128</v>
      </c>
      <c r="BR2" s="2" t="s">
        <v>153</v>
      </c>
      <c r="BS2" s="2" t="s">
        <v>154</v>
      </c>
      <c r="BT2" s="2" t="s">
        <v>155</v>
      </c>
      <c r="BU2" s="7">
        <v>41763.0</v>
      </c>
      <c r="BV2" s="7">
        <v>42095.0</v>
      </c>
      <c r="BW2" s="2" t="s">
        <v>147</v>
      </c>
      <c r="CO2" s="2" t="s">
        <v>128</v>
      </c>
      <c r="CP2" s="2" t="s">
        <v>153</v>
      </c>
      <c r="CQ2" s="2" t="s">
        <v>154</v>
      </c>
      <c r="CR2" s="7">
        <v>41763.0</v>
      </c>
      <c r="CS2" s="7">
        <v>44337.0</v>
      </c>
      <c r="CT2" s="2" t="s">
        <v>128</v>
      </c>
      <c r="CU2" s="2" t="s">
        <v>144</v>
      </c>
      <c r="CV2" s="2" t="s">
        <v>156</v>
      </c>
      <c r="CW2" s="7">
        <v>41275.0</v>
      </c>
      <c r="CX2" s="7">
        <v>41456.0</v>
      </c>
      <c r="CY2" s="2" t="s">
        <v>147</v>
      </c>
      <c r="DI2" s="2" t="s">
        <v>128</v>
      </c>
      <c r="DJ2" s="2" t="s">
        <v>128</v>
      </c>
      <c r="DK2" s="2" t="s">
        <v>157</v>
      </c>
      <c r="DL2" s="2" t="s">
        <v>158</v>
      </c>
      <c r="DM2" s="2" t="s">
        <v>159</v>
      </c>
      <c r="DN2" s="2" t="s">
        <v>160</v>
      </c>
      <c r="DO2" s="9" t="s">
        <v>161</v>
      </c>
      <c r="DP2" s="10"/>
      <c r="DQ2" s="10"/>
      <c r="DR2" s="10"/>
      <c r="DS2" s="10"/>
    </row>
    <row r="3">
      <c r="A3" s="6">
        <v>44302.74436298611</v>
      </c>
      <c r="B3" s="2" t="s">
        <v>162</v>
      </c>
      <c r="C3" s="2" t="s">
        <v>125</v>
      </c>
      <c r="D3" s="2" t="s">
        <v>126</v>
      </c>
      <c r="E3" s="2" t="s">
        <v>127</v>
      </c>
      <c r="F3" s="2" t="s">
        <v>147</v>
      </c>
      <c r="G3" s="2" t="s">
        <v>129</v>
      </c>
      <c r="H3" s="2">
        <v>0.0</v>
      </c>
      <c r="I3" s="7">
        <v>28034.0</v>
      </c>
      <c r="J3" s="2" t="s">
        <v>163</v>
      </c>
      <c r="K3" s="2">
        <v>3.458072340857E12</v>
      </c>
      <c r="L3" s="2">
        <v>3.458072340857E12</v>
      </c>
      <c r="M3" s="2">
        <v>3.458072340857E12</v>
      </c>
      <c r="N3" s="7">
        <v>36892.0</v>
      </c>
      <c r="O3" s="2">
        <v>3.458072340857E12</v>
      </c>
      <c r="P3" s="2">
        <v>3.458072340857E12</v>
      </c>
      <c r="Q3" s="2">
        <v>3.458072340857E12</v>
      </c>
      <c r="R3" s="2">
        <v>3.458072340857E12</v>
      </c>
      <c r="S3" s="2">
        <v>3.458072340857E12</v>
      </c>
      <c r="T3" s="2">
        <v>3.458072340857E12</v>
      </c>
      <c r="U3" s="2" t="s">
        <v>136</v>
      </c>
      <c r="V3" s="2">
        <v>3.458072340857E12</v>
      </c>
      <c r="W3" s="2">
        <v>3.458072340857E12</v>
      </c>
      <c r="X3" s="2">
        <v>3.458072340857E12</v>
      </c>
      <c r="Y3" s="2">
        <v>3.458072340857E12</v>
      </c>
      <c r="Z3" s="2">
        <v>3.458072340857E12</v>
      </c>
      <c r="AA3" s="2">
        <v>3.458072340857E12</v>
      </c>
      <c r="AB3" s="2">
        <v>3.458072340857E12</v>
      </c>
      <c r="AC3" s="2">
        <v>3.458072340857E12</v>
      </c>
      <c r="AD3" s="2">
        <v>3.458072340857E12</v>
      </c>
      <c r="AE3" s="2">
        <v>3.458072340857E12</v>
      </c>
      <c r="AF3" s="2">
        <v>3.458072340857E12</v>
      </c>
      <c r="AG3" s="7">
        <v>36892.0</v>
      </c>
      <c r="AH3" s="7" t="s">
        <v>164</v>
      </c>
      <c r="AI3" s="2" t="s">
        <v>128</v>
      </c>
      <c r="AJ3" s="2">
        <v>3.458072340857E12</v>
      </c>
      <c r="AK3" s="2">
        <v>3.458072340857E12</v>
      </c>
      <c r="AL3" s="7">
        <v>36892.0</v>
      </c>
      <c r="AM3" s="7">
        <v>36892.0</v>
      </c>
      <c r="AN3" s="2" t="s">
        <v>128</v>
      </c>
      <c r="AO3" s="2">
        <v>3.458072340857E12</v>
      </c>
      <c r="AP3" s="2">
        <v>3.458072340857E12</v>
      </c>
      <c r="AQ3" s="7">
        <v>36892.0</v>
      </c>
      <c r="AR3" s="7">
        <v>36892.0</v>
      </c>
      <c r="AS3" s="2" t="s">
        <v>128</v>
      </c>
      <c r="AT3" s="2">
        <v>3.458072340857E12</v>
      </c>
      <c r="AU3" s="2">
        <v>3.458072340857E12</v>
      </c>
      <c r="AV3" s="7" t="s">
        <v>164</v>
      </c>
      <c r="AW3" s="7">
        <v>402560.0</v>
      </c>
      <c r="AX3" s="2">
        <v>3.458072340857E12</v>
      </c>
      <c r="AY3" s="2" t="s">
        <v>165</v>
      </c>
      <c r="AZ3" s="2" t="s">
        <v>152</v>
      </c>
      <c r="BA3" s="2" t="s">
        <v>149</v>
      </c>
      <c r="BB3" s="2" t="s">
        <v>128</v>
      </c>
      <c r="BC3" s="2">
        <v>3.458072340857E12</v>
      </c>
      <c r="BD3" s="2" t="s">
        <v>152</v>
      </c>
      <c r="BE3" s="2" t="s">
        <v>149</v>
      </c>
      <c r="BF3" s="2" t="s">
        <v>165</v>
      </c>
      <c r="BG3" s="2" t="s">
        <v>128</v>
      </c>
      <c r="BH3" s="2">
        <v>3.458072340857E12</v>
      </c>
      <c r="BI3" s="2" t="s">
        <v>149</v>
      </c>
      <c r="BJ3" s="2" t="s">
        <v>165</v>
      </c>
      <c r="BK3" s="2" t="s">
        <v>152</v>
      </c>
      <c r="BL3" s="2" t="s">
        <v>128</v>
      </c>
      <c r="BM3" s="2" t="s">
        <v>166</v>
      </c>
      <c r="BN3" s="2" t="s">
        <v>149</v>
      </c>
      <c r="BO3" s="2" t="s">
        <v>152</v>
      </c>
      <c r="BP3" s="2" t="s">
        <v>165</v>
      </c>
      <c r="BQ3" s="2" t="s">
        <v>128</v>
      </c>
      <c r="BR3" s="2" t="s">
        <v>167</v>
      </c>
      <c r="BS3" s="2" t="s">
        <v>168</v>
      </c>
      <c r="BT3" s="2" t="s">
        <v>169</v>
      </c>
      <c r="BU3" s="7">
        <v>36892.0</v>
      </c>
      <c r="BV3" s="7">
        <v>37289.0</v>
      </c>
      <c r="BW3" s="2" t="s">
        <v>128</v>
      </c>
      <c r="BX3" s="2" t="s">
        <v>170</v>
      </c>
      <c r="BY3" s="2" t="s">
        <v>171</v>
      </c>
      <c r="BZ3" s="2" t="s">
        <v>155</v>
      </c>
      <c r="CA3" s="7">
        <v>37682.0</v>
      </c>
      <c r="CB3" s="7">
        <v>38080.0</v>
      </c>
      <c r="CC3" s="2" t="s">
        <v>128</v>
      </c>
      <c r="CD3" s="2" t="s">
        <v>172</v>
      </c>
      <c r="CE3" s="2" t="s">
        <v>173</v>
      </c>
      <c r="CF3" s="2" t="s">
        <v>169</v>
      </c>
      <c r="CG3" s="7">
        <v>41255.0</v>
      </c>
      <c r="CH3" s="7">
        <v>41591.0</v>
      </c>
      <c r="CI3" s="2" t="s">
        <v>128</v>
      </c>
      <c r="CJ3" s="2" t="s">
        <v>174</v>
      </c>
      <c r="CK3" s="2" t="s">
        <v>175</v>
      </c>
      <c r="CL3" s="2" t="s">
        <v>155</v>
      </c>
      <c r="CM3" s="7">
        <v>40065.0</v>
      </c>
      <c r="CN3" s="7">
        <v>44334.0</v>
      </c>
      <c r="CO3" s="2" t="s">
        <v>128</v>
      </c>
      <c r="CP3" s="2" t="s">
        <v>176</v>
      </c>
      <c r="CQ3" s="2" t="s">
        <v>177</v>
      </c>
      <c r="CR3" s="7">
        <v>37987.0</v>
      </c>
      <c r="CT3" s="2" t="s">
        <v>128</v>
      </c>
      <c r="CU3" s="2" t="s">
        <v>178</v>
      </c>
      <c r="CV3" s="2" t="s">
        <v>179</v>
      </c>
      <c r="CW3" s="7">
        <v>45111.0</v>
      </c>
      <c r="CY3" s="2" t="s">
        <v>128</v>
      </c>
      <c r="CZ3" s="2" t="s">
        <v>180</v>
      </c>
      <c r="DA3" s="2" t="s">
        <v>181</v>
      </c>
      <c r="DB3" s="7">
        <v>153862.0</v>
      </c>
      <c r="DC3" s="7">
        <v>4333.0</v>
      </c>
      <c r="DD3" s="2" t="s">
        <v>128</v>
      </c>
      <c r="DE3" s="2" t="s">
        <v>182</v>
      </c>
      <c r="DF3" s="2" t="s">
        <v>183</v>
      </c>
      <c r="DG3" s="7" t="s">
        <v>184</v>
      </c>
      <c r="DI3" s="2" t="s">
        <v>128</v>
      </c>
      <c r="DJ3" s="2" t="s">
        <v>147</v>
      </c>
      <c r="DK3" s="2" t="s">
        <v>185</v>
      </c>
      <c r="DL3" s="2" t="s">
        <v>158</v>
      </c>
      <c r="DM3" s="2" t="s">
        <v>186</v>
      </c>
      <c r="DN3" s="2" t="s">
        <v>187</v>
      </c>
      <c r="DO3" s="9" t="s">
        <v>188</v>
      </c>
      <c r="DP3" s="10"/>
      <c r="DQ3" s="10"/>
      <c r="DR3" s="10"/>
      <c r="DS3" s="10"/>
      <c r="DT3" s="9" t="s">
        <v>189</v>
      </c>
      <c r="DU3" s="11" t="str">
        <f>HYPERLINK("https://drive.google.com/open?id=1NOr-z6RTE9-w0_Zl-yNqVx1YerdXTO4Q","Inscrição PPGEM EEL-USP - Elenão.pdf")</f>
        <v>Inscrição PPGEM EEL-USP - Elenão.pdf</v>
      </c>
      <c r="DV3" s="11" t="str">
        <f>HYPERLINK("https://mail.google.com/mail/u/?authuser=luizeleno@usp.br#all/178dc74aa5270d67","Email sent to luizeleno@gmail.com, ppgem-eel@usp.br")</f>
        <v>Email sent to luizeleno@gmail.com, ppgem-eel@usp.br</v>
      </c>
    </row>
    <row r="4">
      <c r="A4" s="6">
        <v>44334.518068888894</v>
      </c>
      <c r="B4" s="2" t="s">
        <v>190</v>
      </c>
      <c r="C4" s="2" t="s">
        <v>191</v>
      </c>
      <c r="D4" s="2" t="s">
        <v>192</v>
      </c>
      <c r="E4" s="2" t="s">
        <v>193</v>
      </c>
      <c r="F4" s="2" t="s">
        <v>147</v>
      </c>
      <c r="G4" s="2" t="s">
        <v>194</v>
      </c>
      <c r="H4" s="2">
        <v>0.0</v>
      </c>
      <c r="I4" s="7">
        <v>34405.0</v>
      </c>
      <c r="J4" s="2" t="s">
        <v>195</v>
      </c>
      <c r="K4" s="2" t="s">
        <v>196</v>
      </c>
      <c r="L4" s="2">
        <v>1.515864375E10</v>
      </c>
      <c r="M4" s="2">
        <v>2.70229289E8</v>
      </c>
      <c r="N4" s="7">
        <v>41342.0</v>
      </c>
      <c r="O4" s="2" t="s">
        <v>197</v>
      </c>
      <c r="Q4" s="2" t="s">
        <v>198</v>
      </c>
      <c r="R4" s="2" t="s">
        <v>199</v>
      </c>
      <c r="S4" s="2" t="s">
        <v>195</v>
      </c>
      <c r="T4" s="2">
        <v>2.721517E7</v>
      </c>
      <c r="U4" s="2" t="s">
        <v>200</v>
      </c>
      <c r="V4" s="2">
        <v>2.4998766749E10</v>
      </c>
      <c r="W4" s="2" t="s">
        <v>201</v>
      </c>
      <c r="X4" s="2" t="s">
        <v>202</v>
      </c>
      <c r="Y4" s="2" t="s">
        <v>198</v>
      </c>
      <c r="Z4" s="2" t="s">
        <v>199</v>
      </c>
      <c r="AA4" s="2" t="s">
        <v>195</v>
      </c>
      <c r="AB4" s="2" t="s">
        <v>203</v>
      </c>
      <c r="AC4" s="2">
        <v>2.721517E7</v>
      </c>
      <c r="AD4" s="2">
        <v>2.4998448202E10</v>
      </c>
      <c r="AE4" s="2" t="s">
        <v>204</v>
      </c>
      <c r="AF4" s="2" t="s">
        <v>205</v>
      </c>
      <c r="AG4" s="7">
        <v>43177.0</v>
      </c>
      <c r="AH4" s="7">
        <v>43965.0</v>
      </c>
      <c r="AI4" s="2" t="s">
        <v>128</v>
      </c>
      <c r="AJ4" s="2" t="s">
        <v>204</v>
      </c>
      <c r="AK4" s="2" t="s">
        <v>206</v>
      </c>
      <c r="AL4" s="7">
        <v>41351.0</v>
      </c>
      <c r="AM4" s="7">
        <v>43091.0</v>
      </c>
      <c r="AN4" s="2" t="s">
        <v>128</v>
      </c>
      <c r="AO4" s="2" t="s">
        <v>207</v>
      </c>
      <c r="AP4" s="2" t="s">
        <v>208</v>
      </c>
      <c r="AQ4" s="7">
        <v>39874.0</v>
      </c>
      <c r="AR4" s="7">
        <v>41527.0</v>
      </c>
      <c r="AS4" s="2" t="s">
        <v>147</v>
      </c>
      <c r="AX4" s="2" t="s">
        <v>148</v>
      </c>
      <c r="AY4" s="2" t="s">
        <v>149</v>
      </c>
      <c r="AZ4" s="2" t="s">
        <v>149</v>
      </c>
      <c r="BA4" s="2" t="s">
        <v>149</v>
      </c>
      <c r="BB4" s="2" t="s">
        <v>128</v>
      </c>
      <c r="BC4" s="2" t="s">
        <v>150</v>
      </c>
      <c r="BD4" s="2" t="s">
        <v>152</v>
      </c>
      <c r="BE4" s="2" t="s">
        <v>165</v>
      </c>
      <c r="BF4" s="2" t="s">
        <v>165</v>
      </c>
      <c r="BG4" s="2" t="s">
        <v>147</v>
      </c>
      <c r="BQ4" s="2" t="s">
        <v>147</v>
      </c>
      <c r="CO4" s="2" t="s">
        <v>128</v>
      </c>
      <c r="CP4" s="2" t="s">
        <v>204</v>
      </c>
      <c r="CQ4" s="2" t="s">
        <v>209</v>
      </c>
      <c r="CR4" s="7">
        <v>43598.0</v>
      </c>
      <c r="CS4" s="7">
        <v>43626.0</v>
      </c>
      <c r="CT4" s="2" t="s">
        <v>147</v>
      </c>
      <c r="DI4" s="2" t="s">
        <v>147</v>
      </c>
      <c r="DJ4" s="2" t="s">
        <v>128</v>
      </c>
      <c r="DK4" s="2" t="s">
        <v>204</v>
      </c>
      <c r="DL4" s="2" t="s">
        <v>210</v>
      </c>
      <c r="DM4" s="2" t="s">
        <v>211</v>
      </c>
      <c r="DN4" s="2" t="s">
        <v>212</v>
      </c>
      <c r="DO4" s="9" t="s">
        <v>213</v>
      </c>
      <c r="DP4" s="10"/>
      <c r="DQ4" s="10"/>
      <c r="DR4" s="10"/>
      <c r="DS4" s="10"/>
      <c r="DT4" s="9" t="s">
        <v>214</v>
      </c>
      <c r="DU4" s="11" t="str">
        <f>HYPERLINK("https://drive.google.com/open?id=1h66cbUGy55OyDA-DH5yFT0ZNjRLK4dS9","Inscrição PPGEM EEL-USP - Rafaela dos Santos Silva.pdf")</f>
        <v>Inscrição PPGEM EEL-USP - Rafaela dos Santos Silva.pdf</v>
      </c>
      <c r="DV4" s="11" t="str">
        <f>HYPERLINK("https://mail.google.com/mail/u/?authuser=luizeleno@usp.br#all/1798015fc46d86da","Email sent to rafaelasantos@id.uff.br, ppgem-eel@usp.br")</f>
        <v>Email sent to rafaelasantos@id.uff.br, ppgem-eel@usp.br</v>
      </c>
    </row>
    <row r="5">
      <c r="A5" s="6">
        <v>44334.58987285879</v>
      </c>
      <c r="B5" s="2" t="s">
        <v>190</v>
      </c>
      <c r="C5" s="2" t="s">
        <v>191</v>
      </c>
      <c r="D5" s="2" t="s">
        <v>192</v>
      </c>
      <c r="E5" s="2" t="s">
        <v>193</v>
      </c>
      <c r="F5" s="2" t="s">
        <v>147</v>
      </c>
      <c r="G5" s="2" t="s">
        <v>194</v>
      </c>
      <c r="H5" s="2">
        <v>0.0</v>
      </c>
      <c r="I5" s="7">
        <v>34405.0</v>
      </c>
      <c r="J5" s="2" t="s">
        <v>195</v>
      </c>
      <c r="K5" s="2" t="s">
        <v>203</v>
      </c>
      <c r="L5" s="2">
        <v>1.515864375E10</v>
      </c>
      <c r="M5" s="2">
        <v>2.70229289E8</v>
      </c>
      <c r="N5" s="7">
        <v>41342.0</v>
      </c>
      <c r="O5" s="2" t="s">
        <v>197</v>
      </c>
      <c r="Q5" s="2" t="s">
        <v>198</v>
      </c>
      <c r="R5" s="2" t="s">
        <v>199</v>
      </c>
      <c r="S5" s="2" t="s">
        <v>195</v>
      </c>
      <c r="T5" s="2">
        <v>2.721517E7</v>
      </c>
      <c r="U5" s="2" t="s">
        <v>200</v>
      </c>
      <c r="V5" s="2">
        <v>2.4998766749E10</v>
      </c>
      <c r="W5" s="2" t="s">
        <v>201</v>
      </c>
      <c r="X5" s="2" t="s">
        <v>202</v>
      </c>
      <c r="Y5" s="2" t="s">
        <v>198</v>
      </c>
      <c r="Z5" s="2" t="s">
        <v>199</v>
      </c>
      <c r="AA5" s="2" t="s">
        <v>195</v>
      </c>
      <c r="AB5" s="2" t="s">
        <v>203</v>
      </c>
      <c r="AC5" s="2">
        <v>2.721517E7</v>
      </c>
      <c r="AD5" s="2">
        <v>2.4998448202E10</v>
      </c>
      <c r="AE5" s="2" t="s">
        <v>204</v>
      </c>
      <c r="AF5" s="2" t="s">
        <v>215</v>
      </c>
      <c r="AG5" s="7">
        <v>43177.0</v>
      </c>
      <c r="AH5" s="7">
        <v>43965.0</v>
      </c>
      <c r="AI5" s="2" t="s">
        <v>128</v>
      </c>
      <c r="AJ5" s="2" t="s">
        <v>204</v>
      </c>
      <c r="AK5" s="2" t="s">
        <v>206</v>
      </c>
      <c r="AL5" s="7">
        <v>41351.0</v>
      </c>
      <c r="AM5" s="7">
        <v>43091.0</v>
      </c>
      <c r="AN5" s="2" t="s">
        <v>147</v>
      </c>
      <c r="AX5" s="2" t="s">
        <v>148</v>
      </c>
      <c r="AY5" s="2" t="s">
        <v>149</v>
      </c>
      <c r="AZ5" s="2" t="s">
        <v>149</v>
      </c>
      <c r="BA5" s="2" t="s">
        <v>149</v>
      </c>
      <c r="BB5" s="2" t="s">
        <v>128</v>
      </c>
      <c r="BC5" s="2" t="s">
        <v>150</v>
      </c>
      <c r="BD5" s="2" t="s">
        <v>152</v>
      </c>
      <c r="BE5" s="2" t="s">
        <v>165</v>
      </c>
      <c r="BF5" s="2" t="s">
        <v>165</v>
      </c>
      <c r="BG5" s="2" t="s">
        <v>147</v>
      </c>
      <c r="BQ5" s="2" t="s">
        <v>147</v>
      </c>
      <c r="CO5" s="2" t="s">
        <v>128</v>
      </c>
      <c r="CP5" s="2" t="s">
        <v>204</v>
      </c>
      <c r="CQ5" s="2" t="s">
        <v>216</v>
      </c>
      <c r="CR5" s="7">
        <v>43598.0</v>
      </c>
      <c r="CS5" s="7">
        <v>43626.0</v>
      </c>
      <c r="CT5" s="2" t="s">
        <v>147</v>
      </c>
      <c r="DI5" s="2" t="s">
        <v>147</v>
      </c>
      <c r="DJ5" s="2" t="s">
        <v>128</v>
      </c>
      <c r="DK5" s="2" t="s">
        <v>204</v>
      </c>
      <c r="DL5" s="2" t="s">
        <v>217</v>
      </c>
      <c r="DM5" s="2" t="s">
        <v>211</v>
      </c>
      <c r="DN5" s="2" t="s">
        <v>212</v>
      </c>
      <c r="DO5" s="9" t="s">
        <v>218</v>
      </c>
      <c r="DP5" s="10"/>
      <c r="DQ5" s="10"/>
      <c r="DR5" s="10"/>
      <c r="DS5" s="10"/>
      <c r="DT5" s="9" t="s">
        <v>219</v>
      </c>
      <c r="DU5" s="11" t="str">
        <f>HYPERLINK("https://drive.google.com/open?id=16xe1X-KLk-gWSaWSi0tuT4QGqQZZ6Nvh","Inscrição PPGEM EEL-USP - Rafaela dos Santos Silva.pdf")</f>
        <v>Inscrição PPGEM EEL-USP - Rafaela dos Santos Silva.pdf</v>
      </c>
      <c r="DV5" s="11" t="str">
        <f>HYPERLINK("https://mail.google.com/mail/u/?authuser=luizeleno@usp.br#all/1798074b83a4bfeb","Email sent to rafaelasantos@id.uff.br, ppgem-eel@usp.br")</f>
        <v>Email sent to rafaelasantos@id.uff.br, ppgem-eel@usp.br</v>
      </c>
    </row>
    <row r="6">
      <c r="A6" s="6">
        <v>44334.643705254624</v>
      </c>
      <c r="B6" s="2" t="s">
        <v>220</v>
      </c>
      <c r="C6" s="2" t="s">
        <v>125</v>
      </c>
      <c r="D6" s="2" t="s">
        <v>126</v>
      </c>
      <c r="E6" s="2" t="s">
        <v>127</v>
      </c>
      <c r="F6" s="2" t="s">
        <v>147</v>
      </c>
      <c r="G6" s="2" t="s">
        <v>129</v>
      </c>
      <c r="H6" s="2">
        <v>0.0</v>
      </c>
      <c r="I6" s="7">
        <v>28034.0</v>
      </c>
      <c r="J6" s="2" t="s">
        <v>130</v>
      </c>
      <c r="K6" s="2" t="s">
        <v>131</v>
      </c>
      <c r="L6" s="2">
        <v>2.34564652E8</v>
      </c>
      <c r="M6" s="2">
        <v>2.4678697E7</v>
      </c>
      <c r="N6" s="7">
        <v>36892.0</v>
      </c>
      <c r="O6" s="2" t="s">
        <v>132</v>
      </c>
      <c r="P6" s="2">
        <v>436732.0</v>
      </c>
      <c r="Q6" s="2" t="s">
        <v>221</v>
      </c>
      <c r="R6" s="2" t="s">
        <v>222</v>
      </c>
      <c r="S6" s="2" t="s">
        <v>223</v>
      </c>
      <c r="T6" s="2">
        <v>2.5234423E7</v>
      </c>
      <c r="U6" s="2" t="s">
        <v>200</v>
      </c>
      <c r="V6" s="2">
        <v>7.8657906897E10</v>
      </c>
      <c r="W6" s="2" t="s">
        <v>224</v>
      </c>
      <c r="X6" s="2" t="s">
        <v>225</v>
      </c>
      <c r="Y6" s="2" t="s">
        <v>226</v>
      </c>
      <c r="Z6" s="2" t="s">
        <v>227</v>
      </c>
      <c r="AA6" s="2" t="s">
        <v>228</v>
      </c>
      <c r="AB6" s="2" t="s">
        <v>229</v>
      </c>
      <c r="AC6" s="2">
        <v>6.7976987E7</v>
      </c>
      <c r="AD6" s="2">
        <v>96976.0</v>
      </c>
      <c r="AE6" s="2" t="s">
        <v>230</v>
      </c>
      <c r="AF6" s="2" t="s">
        <v>231</v>
      </c>
      <c r="AG6" s="7">
        <v>36892.0</v>
      </c>
      <c r="AH6" s="7">
        <v>37289.0</v>
      </c>
      <c r="AI6" s="2" t="s">
        <v>147</v>
      </c>
      <c r="AX6" s="2" t="s">
        <v>232</v>
      </c>
      <c r="AY6" s="2" t="s">
        <v>165</v>
      </c>
      <c r="AZ6" s="2" t="s">
        <v>152</v>
      </c>
      <c r="BA6" s="2" t="s">
        <v>149</v>
      </c>
      <c r="BB6" s="2" t="s">
        <v>147</v>
      </c>
      <c r="BQ6" s="2" t="s">
        <v>147</v>
      </c>
      <c r="CO6" s="2" t="s">
        <v>147</v>
      </c>
      <c r="DI6" s="2" t="s">
        <v>147</v>
      </c>
      <c r="DJ6" s="2" t="s">
        <v>128</v>
      </c>
      <c r="DL6" s="2" t="s">
        <v>233</v>
      </c>
      <c r="DM6" s="2" t="s">
        <v>211</v>
      </c>
      <c r="DN6" s="2" t="s">
        <v>234</v>
      </c>
      <c r="DO6" s="9" t="s">
        <v>235</v>
      </c>
      <c r="DP6" s="9" t="s">
        <v>236</v>
      </c>
      <c r="DQ6" s="2" t="s">
        <v>237</v>
      </c>
      <c r="DR6" s="8" t="s">
        <v>238</v>
      </c>
      <c r="DS6" s="2" t="s">
        <v>239</v>
      </c>
      <c r="DT6" s="9" t="s">
        <v>240</v>
      </c>
      <c r="DU6" s="11" t="str">
        <f>HYPERLINK("https://drive.google.com/open?id=1CktcMLnlGhvcvjTV62f6O9r6PjuRf6F7","Inscrição DOUTORADO PPGEM EEL-USP - Luiz T. F. Eleno.pdf")</f>
        <v>Inscrição DOUTORADO PPGEM EEL-USP - Luiz T. F. Eleno.pdf</v>
      </c>
      <c r="DV6" s="11" t="str">
        <f>HYPERLINK("https://mail.google.com/mail/u/?authuser=luizeleno@usp.br#all/17980bb7840d91a2","Email sent to luizeleno@gmail.com, ppgem-eel@usp.br")</f>
        <v>Email sent to luizeleno@gmail.com, ppgem-eel@usp.br</v>
      </c>
    </row>
    <row r="7">
      <c r="A7" s="6">
        <v>44335.405438125</v>
      </c>
      <c r="B7" s="2" t="s">
        <v>190</v>
      </c>
      <c r="C7" s="2" t="s">
        <v>191</v>
      </c>
      <c r="D7" s="2" t="s">
        <v>192</v>
      </c>
      <c r="E7" s="2" t="s">
        <v>193</v>
      </c>
      <c r="F7" s="2" t="s">
        <v>147</v>
      </c>
      <c r="G7" s="2" t="s">
        <v>194</v>
      </c>
      <c r="H7" s="2">
        <v>0.0</v>
      </c>
      <c r="I7" s="7">
        <v>34405.0</v>
      </c>
      <c r="J7" s="2" t="s">
        <v>195</v>
      </c>
      <c r="K7" s="2" t="s">
        <v>203</v>
      </c>
      <c r="L7" s="2">
        <v>1.515864375E10</v>
      </c>
      <c r="M7" s="2">
        <v>2.70229289E8</v>
      </c>
      <c r="N7" s="7">
        <v>41342.0</v>
      </c>
      <c r="O7" s="2" t="s">
        <v>197</v>
      </c>
      <c r="Q7" s="2" t="s">
        <v>198</v>
      </c>
      <c r="R7" s="2" t="s">
        <v>199</v>
      </c>
      <c r="S7" s="2" t="s">
        <v>195</v>
      </c>
      <c r="T7" s="2">
        <v>2.721517E7</v>
      </c>
      <c r="U7" s="2" t="s">
        <v>200</v>
      </c>
      <c r="V7" s="2">
        <v>2.4998766749E10</v>
      </c>
      <c r="W7" s="2" t="s">
        <v>201</v>
      </c>
      <c r="X7" s="2" t="s">
        <v>202</v>
      </c>
      <c r="Y7" s="2" t="s">
        <v>198</v>
      </c>
      <c r="Z7" s="2" t="s">
        <v>199</v>
      </c>
      <c r="AA7" s="2" t="s">
        <v>195</v>
      </c>
      <c r="AB7" s="2" t="s">
        <v>203</v>
      </c>
      <c r="AC7" s="2">
        <v>2.721517E7</v>
      </c>
      <c r="AD7" s="2">
        <v>2.4998448202E10</v>
      </c>
      <c r="AE7" s="2" t="s">
        <v>204</v>
      </c>
      <c r="AF7" s="2" t="s">
        <v>215</v>
      </c>
      <c r="AG7" s="7">
        <v>43177.0</v>
      </c>
      <c r="AH7" s="7">
        <v>43965.0</v>
      </c>
      <c r="AI7" s="2" t="s">
        <v>128</v>
      </c>
      <c r="AJ7" s="2" t="s">
        <v>204</v>
      </c>
      <c r="AK7" s="2" t="s">
        <v>206</v>
      </c>
      <c r="AL7" s="7">
        <v>41351.0</v>
      </c>
      <c r="AM7" s="7">
        <v>43091.0</v>
      </c>
      <c r="AN7" s="2" t="s">
        <v>147</v>
      </c>
      <c r="AX7" s="2" t="s">
        <v>148</v>
      </c>
      <c r="AY7" s="2" t="s">
        <v>149</v>
      </c>
      <c r="AZ7" s="2" t="s">
        <v>149</v>
      </c>
      <c r="BA7" s="2" t="s">
        <v>149</v>
      </c>
      <c r="BB7" s="2" t="s">
        <v>128</v>
      </c>
      <c r="BC7" s="2" t="s">
        <v>150</v>
      </c>
      <c r="BD7" s="2" t="s">
        <v>152</v>
      </c>
      <c r="BE7" s="2" t="s">
        <v>165</v>
      </c>
      <c r="BF7" s="2" t="s">
        <v>165</v>
      </c>
      <c r="BG7" s="2" t="s">
        <v>147</v>
      </c>
      <c r="BQ7" s="2" t="s">
        <v>147</v>
      </c>
      <c r="CO7" s="2" t="s">
        <v>128</v>
      </c>
      <c r="CP7" s="2" t="s">
        <v>204</v>
      </c>
      <c r="CQ7" s="2" t="s">
        <v>216</v>
      </c>
      <c r="CR7" s="7">
        <v>43598.0</v>
      </c>
      <c r="CS7" s="7">
        <v>43626.0</v>
      </c>
      <c r="CT7" s="2" t="s">
        <v>147</v>
      </c>
      <c r="DI7" s="2" t="s">
        <v>147</v>
      </c>
      <c r="DJ7" s="2" t="s">
        <v>128</v>
      </c>
      <c r="DL7" s="2" t="s">
        <v>217</v>
      </c>
      <c r="DM7" s="2" t="s">
        <v>211</v>
      </c>
      <c r="DN7" s="2" t="s">
        <v>212</v>
      </c>
      <c r="DO7" s="9" t="s">
        <v>241</v>
      </c>
      <c r="DP7" s="9" t="s">
        <v>242</v>
      </c>
      <c r="DQ7" s="2" t="s">
        <v>243</v>
      </c>
      <c r="DR7" s="8" t="s">
        <v>244</v>
      </c>
      <c r="DS7" s="2">
        <v>762857.0</v>
      </c>
      <c r="DT7" s="9" t="s">
        <v>245</v>
      </c>
      <c r="DU7" s="11" t="str">
        <f>HYPERLINK("https://drive.google.com/open?id=1f8nNJpkKgKFm46Uhkr1E58gKe-IeKGS0","Inscrição DOUTORADO PPGEM EEL-USP - Rafaela dos Santos Silva.pdf")</f>
        <v>Inscrição DOUTORADO PPGEM EEL-USP - Rafaela dos Santos Silva.pdf</v>
      </c>
      <c r="DV7" s="11" t="str">
        <f>HYPERLINK("https://mail.google.com/mail/u/?authuser=luizeleno@usp.br#all/17984a7ce0ad9635","Email sent to rafaelasantos@id.uff.br, ppgem-eel@usp.br")</f>
        <v>Email sent to rafaelasantos@id.uff.br, ppgem-eel@usp.br</v>
      </c>
    </row>
    <row r="8">
      <c r="A8" s="6">
        <v>44376.739958148144</v>
      </c>
      <c r="B8" s="2" t="s">
        <v>246</v>
      </c>
      <c r="C8" s="2" t="s">
        <v>247</v>
      </c>
      <c r="D8" s="2" t="s">
        <v>192</v>
      </c>
      <c r="E8" s="2" t="s">
        <v>127</v>
      </c>
      <c r="F8" s="2" t="s">
        <v>147</v>
      </c>
      <c r="G8" s="2" t="s">
        <v>248</v>
      </c>
      <c r="H8" s="8" t="s">
        <v>249</v>
      </c>
      <c r="I8" s="7">
        <v>31187.0</v>
      </c>
      <c r="J8" s="2" t="s">
        <v>250</v>
      </c>
      <c r="K8" s="2" t="s">
        <v>203</v>
      </c>
      <c r="L8" s="2">
        <v>1.146228171E10</v>
      </c>
      <c r="M8" s="2">
        <v>2.17138544E8</v>
      </c>
      <c r="N8" s="7">
        <v>39863.0</v>
      </c>
      <c r="O8" s="2" t="s">
        <v>197</v>
      </c>
      <c r="P8" s="2">
        <v>1.2500532E7</v>
      </c>
      <c r="Q8" s="2" t="s">
        <v>251</v>
      </c>
      <c r="R8" s="2" t="s">
        <v>252</v>
      </c>
      <c r="S8" s="2" t="s">
        <v>253</v>
      </c>
      <c r="T8" s="2">
        <v>2.7330043E7</v>
      </c>
      <c r="U8" s="2" t="s">
        <v>200</v>
      </c>
      <c r="V8" s="2">
        <v>2.4999416211E10</v>
      </c>
      <c r="W8" s="2" t="s">
        <v>254</v>
      </c>
      <c r="X8" s="2" t="s">
        <v>255</v>
      </c>
      <c r="Y8" s="2" t="s">
        <v>256</v>
      </c>
      <c r="Z8" s="2" t="s">
        <v>252</v>
      </c>
      <c r="AA8" s="2" t="s">
        <v>253</v>
      </c>
      <c r="AB8" s="2" t="s">
        <v>196</v>
      </c>
      <c r="AC8" s="2">
        <v>2.7330043E7</v>
      </c>
      <c r="AD8" s="2">
        <v>2.4992122038E10</v>
      </c>
      <c r="AE8" s="2" t="s">
        <v>257</v>
      </c>
      <c r="AF8" s="2" t="s">
        <v>258</v>
      </c>
      <c r="AG8" s="7">
        <v>42982.0</v>
      </c>
      <c r="AH8" s="7">
        <v>43903.0</v>
      </c>
      <c r="AI8" s="2" t="s">
        <v>128</v>
      </c>
      <c r="AJ8" s="2" t="s">
        <v>259</v>
      </c>
      <c r="AK8" s="2" t="s">
        <v>260</v>
      </c>
      <c r="AL8" s="7">
        <v>40211.0</v>
      </c>
      <c r="AM8" s="7">
        <v>42182.0</v>
      </c>
      <c r="AN8" s="2" t="s">
        <v>147</v>
      </c>
      <c r="AX8" s="2" t="s">
        <v>148</v>
      </c>
      <c r="AY8" s="2" t="s">
        <v>149</v>
      </c>
      <c r="AZ8" s="2" t="s">
        <v>149</v>
      </c>
      <c r="BA8" s="2" t="s">
        <v>149</v>
      </c>
      <c r="BB8" s="2" t="s">
        <v>147</v>
      </c>
      <c r="BQ8" s="2" t="s">
        <v>147</v>
      </c>
      <c r="CO8" s="2" t="s">
        <v>128</v>
      </c>
      <c r="CP8" s="2" t="s">
        <v>204</v>
      </c>
      <c r="CQ8" s="2" t="s">
        <v>261</v>
      </c>
      <c r="CR8" s="7">
        <v>43192.0</v>
      </c>
      <c r="CS8" s="7">
        <v>43248.0</v>
      </c>
      <c r="CT8" s="2" t="s">
        <v>128</v>
      </c>
      <c r="CU8" s="2" t="s">
        <v>257</v>
      </c>
      <c r="CV8" s="2" t="s">
        <v>261</v>
      </c>
      <c r="CW8" s="7">
        <v>43395.0</v>
      </c>
      <c r="CX8" s="7">
        <v>43454.0</v>
      </c>
      <c r="CY8" s="2" t="s">
        <v>147</v>
      </c>
      <c r="DI8" s="2" t="s">
        <v>147</v>
      </c>
      <c r="DJ8" s="2" t="s">
        <v>128</v>
      </c>
      <c r="DL8" s="2" t="s">
        <v>262</v>
      </c>
      <c r="DM8" s="2" t="s">
        <v>186</v>
      </c>
      <c r="DN8" s="2" t="s">
        <v>263</v>
      </c>
      <c r="DO8" s="9" t="s">
        <v>264</v>
      </c>
      <c r="DP8" s="9" t="s">
        <v>265</v>
      </c>
      <c r="DQ8" s="2">
        <v>5.4873606E7</v>
      </c>
      <c r="DR8" s="8" t="s">
        <v>266</v>
      </c>
      <c r="DS8" s="2" t="s">
        <v>267</v>
      </c>
      <c r="DT8" s="9" t="s">
        <v>268</v>
      </c>
      <c r="DU8" s="11" t="str">
        <f>HYPERLINK("https://drive.google.com/open?id=1QRgVJRloYrt01rUxubr6KIx72DAMv3mR","Inscrição DOUTORADO PPGEM EEL-USP - Erica Marcelino Freitas de Souza Silva.pdf")</f>
        <v>Inscrição DOUTORADO PPGEM EEL-USP - Erica Marcelino Freitas de Souza Silva.pdf</v>
      </c>
      <c r="DV8" s="2" t="s">
        <v>269</v>
      </c>
      <c r="DW8" s="2" t="s">
        <v>270</v>
      </c>
      <c r="DX8" s="9" t="s">
        <v>271</v>
      </c>
      <c r="DY8" s="7">
        <v>44376.739958148144</v>
      </c>
    </row>
    <row r="9">
      <c r="A9" s="6">
        <v>44400.52936836805</v>
      </c>
      <c r="B9" s="2" t="s">
        <v>272</v>
      </c>
      <c r="C9" s="2" t="s">
        <v>273</v>
      </c>
      <c r="D9" s="2" t="s">
        <v>126</v>
      </c>
      <c r="E9" s="2" t="s">
        <v>193</v>
      </c>
      <c r="F9" s="2" t="s">
        <v>147</v>
      </c>
      <c r="G9" s="2" t="s">
        <v>194</v>
      </c>
      <c r="H9" s="2">
        <v>0.0</v>
      </c>
      <c r="I9" s="7">
        <v>33330.0</v>
      </c>
      <c r="J9" s="2" t="s">
        <v>274</v>
      </c>
      <c r="K9" s="2" t="s">
        <v>275</v>
      </c>
      <c r="L9" s="2">
        <v>3.9639663867E10</v>
      </c>
      <c r="M9" s="2">
        <v>4.74381924E8</v>
      </c>
      <c r="N9" s="7">
        <v>44222.0</v>
      </c>
      <c r="O9" s="2" t="s">
        <v>276</v>
      </c>
      <c r="P9" s="2">
        <v>8641514.0</v>
      </c>
      <c r="Q9" s="2" t="s">
        <v>277</v>
      </c>
      <c r="R9" s="2" t="s">
        <v>252</v>
      </c>
      <c r="S9" s="2" t="s">
        <v>135</v>
      </c>
      <c r="T9" s="2">
        <v>1.2600005E7</v>
      </c>
      <c r="U9" s="2" t="s">
        <v>200</v>
      </c>
      <c r="V9" s="2">
        <v>1.2996439296E10</v>
      </c>
      <c r="W9" s="2" t="s">
        <v>278</v>
      </c>
      <c r="X9" s="2" t="s">
        <v>202</v>
      </c>
      <c r="Y9" s="2" t="s">
        <v>279</v>
      </c>
      <c r="Z9" s="2" t="s">
        <v>280</v>
      </c>
      <c r="AA9" s="2" t="s">
        <v>274</v>
      </c>
      <c r="AB9" s="2" t="s">
        <v>275</v>
      </c>
      <c r="AC9" s="2">
        <v>1.6202214E7</v>
      </c>
      <c r="AD9" s="2">
        <v>1.8997062247E10</v>
      </c>
      <c r="AE9" s="2" t="s">
        <v>281</v>
      </c>
      <c r="AF9" s="2" t="s">
        <v>282</v>
      </c>
      <c r="AG9" s="7">
        <v>41333.0</v>
      </c>
      <c r="AH9" s="7">
        <v>43305.0</v>
      </c>
      <c r="AI9" s="2" t="s">
        <v>128</v>
      </c>
      <c r="AJ9" s="2" t="s">
        <v>283</v>
      </c>
      <c r="AK9" s="2" t="s">
        <v>284</v>
      </c>
      <c r="AL9" s="7">
        <v>44165.0</v>
      </c>
      <c r="AM9" s="7">
        <v>44293.0</v>
      </c>
      <c r="AN9" s="2" t="s">
        <v>128</v>
      </c>
      <c r="AO9" s="2" t="s">
        <v>283</v>
      </c>
      <c r="AP9" s="2" t="s">
        <v>285</v>
      </c>
      <c r="AQ9" s="7">
        <v>44165.0</v>
      </c>
      <c r="AR9" s="7">
        <v>44293.0</v>
      </c>
      <c r="AS9" s="2" t="s">
        <v>147</v>
      </c>
      <c r="AX9" s="2" t="s">
        <v>148</v>
      </c>
      <c r="AY9" s="2" t="s">
        <v>149</v>
      </c>
      <c r="AZ9" s="2" t="s">
        <v>149</v>
      </c>
      <c r="BA9" s="2" t="s">
        <v>152</v>
      </c>
      <c r="BB9" s="2" t="s">
        <v>128</v>
      </c>
      <c r="BC9" s="2" t="s">
        <v>286</v>
      </c>
      <c r="BD9" s="2" t="s">
        <v>165</v>
      </c>
      <c r="BE9" s="2" t="s">
        <v>165</v>
      </c>
      <c r="BF9" s="2" t="s">
        <v>165</v>
      </c>
      <c r="BG9" s="2" t="s">
        <v>147</v>
      </c>
      <c r="BQ9" s="2" t="s">
        <v>147</v>
      </c>
      <c r="CO9" s="2" t="s">
        <v>147</v>
      </c>
      <c r="DI9" s="2" t="s">
        <v>147</v>
      </c>
      <c r="DJ9" s="2" t="s">
        <v>128</v>
      </c>
      <c r="DL9" s="2" t="s">
        <v>287</v>
      </c>
      <c r="DM9" s="2" t="s">
        <v>211</v>
      </c>
      <c r="DN9" s="2" t="s">
        <v>288</v>
      </c>
      <c r="DO9" s="9" t="s">
        <v>289</v>
      </c>
      <c r="DP9" s="9" t="s">
        <v>290</v>
      </c>
      <c r="DQ9" s="2" t="s">
        <v>291</v>
      </c>
      <c r="DR9" s="2" t="s">
        <v>292</v>
      </c>
      <c r="DS9" s="2" t="s">
        <v>293</v>
      </c>
      <c r="DT9" s="9" t="s">
        <v>294</v>
      </c>
      <c r="DU9" s="11" t="str">
        <f>HYPERLINK("https://drive.google.com/open?id=12GpuPkqov93VuGWXJakN3-PL231Vy2ou","Inscrição DOUTORADO PPGEM EEL-USP - Fernando Froes.pdf")</f>
        <v>Inscrição DOUTORADO PPGEM EEL-USP - Fernando Froes.pdf</v>
      </c>
      <c r="DV9" s="2" t="s">
        <v>295</v>
      </c>
      <c r="DW9" s="2" t="s">
        <v>296</v>
      </c>
      <c r="DX9" s="9" t="s">
        <v>297</v>
      </c>
      <c r="DY9" s="7">
        <v>44400.52936836805</v>
      </c>
    </row>
    <row r="10">
      <c r="A10" s="6">
        <v>44434.96383020833</v>
      </c>
      <c r="B10" s="2" t="s">
        <v>298</v>
      </c>
      <c r="C10" s="2" t="s">
        <v>299</v>
      </c>
      <c r="D10" s="2" t="s">
        <v>126</v>
      </c>
      <c r="E10" s="2" t="s">
        <v>127</v>
      </c>
      <c r="F10" s="2" t="s">
        <v>147</v>
      </c>
      <c r="G10" s="2" t="s">
        <v>129</v>
      </c>
      <c r="H10" s="2">
        <v>0.0</v>
      </c>
      <c r="I10" s="7">
        <v>32626.0</v>
      </c>
      <c r="J10" s="2" t="s">
        <v>300</v>
      </c>
      <c r="K10" s="2" t="s">
        <v>275</v>
      </c>
      <c r="L10" s="2">
        <v>3.1751712818E10</v>
      </c>
      <c r="M10" s="2">
        <v>4.5919978E7</v>
      </c>
      <c r="N10" s="7">
        <v>41493.0</v>
      </c>
      <c r="O10" s="2" t="s">
        <v>301</v>
      </c>
      <c r="P10" s="2">
        <v>1.0536365E7</v>
      </c>
      <c r="Q10" s="2" t="s">
        <v>302</v>
      </c>
      <c r="R10" s="2" t="s">
        <v>303</v>
      </c>
      <c r="S10" s="2" t="s">
        <v>300</v>
      </c>
      <c r="T10" s="2">
        <v>1.502502E7</v>
      </c>
      <c r="U10" s="2" t="s">
        <v>136</v>
      </c>
      <c r="V10" s="2">
        <v>1.732329717E9</v>
      </c>
      <c r="W10" s="2" t="s">
        <v>304</v>
      </c>
      <c r="X10" s="2" t="s">
        <v>305</v>
      </c>
      <c r="Y10" s="2" t="s">
        <v>306</v>
      </c>
      <c r="Z10" s="2" t="s">
        <v>307</v>
      </c>
      <c r="AA10" s="2" t="s">
        <v>130</v>
      </c>
      <c r="AB10" s="2" t="s">
        <v>275</v>
      </c>
      <c r="AC10" s="8" t="s">
        <v>308</v>
      </c>
      <c r="AD10" s="2">
        <v>1.1973256476E10</v>
      </c>
      <c r="AE10" s="2" t="s">
        <v>309</v>
      </c>
      <c r="AF10" s="2" t="s">
        <v>310</v>
      </c>
      <c r="AG10" s="7">
        <v>42948.0</v>
      </c>
      <c r="AH10" s="7">
        <v>43609.0</v>
      </c>
      <c r="AI10" s="2" t="s">
        <v>128</v>
      </c>
      <c r="AJ10" s="2" t="s">
        <v>311</v>
      </c>
      <c r="AK10" s="2" t="s">
        <v>312</v>
      </c>
      <c r="AL10" s="7">
        <v>40238.0</v>
      </c>
      <c r="AM10" s="7">
        <v>42719.0</v>
      </c>
      <c r="AN10" s="2" t="s">
        <v>147</v>
      </c>
      <c r="AX10" s="2" t="s">
        <v>148</v>
      </c>
      <c r="AY10" s="2" t="s">
        <v>149</v>
      </c>
      <c r="AZ10" s="2" t="s">
        <v>149</v>
      </c>
      <c r="BA10" s="2" t="s">
        <v>149</v>
      </c>
      <c r="BB10" s="2" t="s">
        <v>128</v>
      </c>
      <c r="BC10" s="2" t="s">
        <v>313</v>
      </c>
      <c r="BD10" s="2" t="s">
        <v>149</v>
      </c>
      <c r="BE10" s="2" t="s">
        <v>149</v>
      </c>
      <c r="BF10" s="2" t="s">
        <v>149</v>
      </c>
      <c r="BG10" s="2" t="s">
        <v>147</v>
      </c>
      <c r="BQ10" s="2" t="s">
        <v>128</v>
      </c>
      <c r="BR10" s="2" t="s">
        <v>314</v>
      </c>
      <c r="BS10" s="2" t="s">
        <v>315</v>
      </c>
      <c r="BT10" s="2" t="s">
        <v>169</v>
      </c>
      <c r="BU10" s="7">
        <v>44044.0</v>
      </c>
      <c r="BW10" s="2" t="s">
        <v>128</v>
      </c>
      <c r="BX10" s="2" t="s">
        <v>316</v>
      </c>
      <c r="BY10" s="2" t="s">
        <v>317</v>
      </c>
      <c r="BZ10" s="2" t="s">
        <v>169</v>
      </c>
      <c r="CA10" s="7">
        <v>40575.0</v>
      </c>
      <c r="CB10" s="7">
        <v>41424.0</v>
      </c>
      <c r="CC10" s="2" t="s">
        <v>147</v>
      </c>
      <c r="CO10" s="2" t="s">
        <v>128</v>
      </c>
      <c r="CP10" s="2" t="s">
        <v>311</v>
      </c>
      <c r="CQ10" s="2" t="s">
        <v>318</v>
      </c>
      <c r="CR10" s="7">
        <v>42461.0</v>
      </c>
      <c r="CS10" s="7">
        <v>42551.0</v>
      </c>
      <c r="CT10" s="2" t="s">
        <v>128</v>
      </c>
      <c r="CU10" s="2" t="s">
        <v>316</v>
      </c>
      <c r="CV10" s="2" t="s">
        <v>317</v>
      </c>
      <c r="CW10" s="7">
        <v>40575.0</v>
      </c>
      <c r="CX10" s="7">
        <v>41424.0</v>
      </c>
      <c r="CY10" s="2" t="s">
        <v>147</v>
      </c>
      <c r="DI10" s="2" t="s">
        <v>147</v>
      </c>
      <c r="DJ10" s="2" t="s">
        <v>147</v>
      </c>
      <c r="DL10" s="2" t="s">
        <v>319</v>
      </c>
      <c r="DM10" s="2" t="s">
        <v>186</v>
      </c>
      <c r="DN10" s="2" t="s">
        <v>320</v>
      </c>
      <c r="DO10" s="9" t="s">
        <v>321</v>
      </c>
      <c r="DP10" s="9" t="s">
        <v>322</v>
      </c>
      <c r="DT10" s="9" t="s">
        <v>323</v>
      </c>
      <c r="DU10" s="11" t="str">
        <f>HYPERLINK("https://drive.google.com/open?id=1LlR5bwAch6ZMnLFD59TDRh0So-dxZXpB","Inscrição DOUTORADO PPGEM EEL-USP - Ângelo Cristante Neto.pdf")</f>
        <v>Inscrição DOUTORADO PPGEM EEL-USP - Ângelo Cristante Neto.pdf</v>
      </c>
      <c r="DV10" s="2" t="s">
        <v>324</v>
      </c>
      <c r="DW10" s="2" t="s">
        <v>325</v>
      </c>
      <c r="DX10" s="9" t="s">
        <v>326</v>
      </c>
      <c r="DY10" s="7">
        <v>44434.96383020833</v>
      </c>
    </row>
    <row r="11">
      <c r="A11" s="6">
        <v>44497.47587248843</v>
      </c>
      <c r="B11" s="2" t="s">
        <v>327</v>
      </c>
      <c r="C11" s="2" t="s">
        <v>328</v>
      </c>
      <c r="D11" s="2" t="s">
        <v>192</v>
      </c>
      <c r="E11" s="2" t="s">
        <v>193</v>
      </c>
      <c r="F11" s="2" t="s">
        <v>147</v>
      </c>
      <c r="G11" s="2" t="s">
        <v>129</v>
      </c>
      <c r="H11" s="2">
        <v>0.0</v>
      </c>
      <c r="I11" s="7">
        <v>34907.0</v>
      </c>
      <c r="J11" s="2" t="s">
        <v>329</v>
      </c>
      <c r="K11" s="2" t="s">
        <v>275</v>
      </c>
      <c r="L11" s="2">
        <v>4.3544871874E10</v>
      </c>
      <c r="M11" s="2">
        <v>4.62076295E8</v>
      </c>
      <c r="N11" s="7">
        <v>42213.0</v>
      </c>
      <c r="O11" s="2" t="s">
        <v>276</v>
      </c>
      <c r="Q11" s="2" t="s">
        <v>330</v>
      </c>
      <c r="R11" s="2" t="s">
        <v>331</v>
      </c>
      <c r="S11" s="2" t="s">
        <v>329</v>
      </c>
      <c r="T11" s="2">
        <v>1.251741E7</v>
      </c>
      <c r="U11" s="2" t="s">
        <v>200</v>
      </c>
      <c r="V11" s="2">
        <v>1.2988105253E10</v>
      </c>
      <c r="W11" s="2" t="s">
        <v>332</v>
      </c>
      <c r="X11" s="2" t="s">
        <v>333</v>
      </c>
      <c r="Y11" s="2" t="s">
        <v>330</v>
      </c>
      <c r="Z11" s="2" t="s">
        <v>331</v>
      </c>
      <c r="AA11" s="2" t="s">
        <v>329</v>
      </c>
      <c r="AB11" s="2" t="s">
        <v>275</v>
      </c>
      <c r="AC11" s="2">
        <v>1.251741E7</v>
      </c>
      <c r="AD11" s="2">
        <v>1.2988960689E10</v>
      </c>
      <c r="AE11" s="2" t="s">
        <v>334</v>
      </c>
      <c r="AF11" s="2" t="s">
        <v>335</v>
      </c>
      <c r="AG11" s="7">
        <v>43686.0</v>
      </c>
      <c r="AH11" s="7">
        <v>44551.0</v>
      </c>
      <c r="AI11" s="2" t="s">
        <v>128</v>
      </c>
      <c r="AJ11" s="2" t="s">
        <v>334</v>
      </c>
      <c r="AK11" s="2" t="s">
        <v>336</v>
      </c>
      <c r="AL11" s="7">
        <v>41688.0</v>
      </c>
      <c r="AM11" s="7">
        <v>43649.0</v>
      </c>
      <c r="AN11" s="2" t="s">
        <v>147</v>
      </c>
      <c r="AX11" s="2" t="s">
        <v>148</v>
      </c>
      <c r="AY11" s="2" t="s">
        <v>152</v>
      </c>
      <c r="AZ11" s="2" t="s">
        <v>152</v>
      </c>
      <c r="BA11" s="2" t="s">
        <v>152</v>
      </c>
      <c r="BB11" s="2" t="s">
        <v>147</v>
      </c>
      <c r="BQ11" s="2" t="s">
        <v>128</v>
      </c>
      <c r="BR11" s="2" t="s">
        <v>337</v>
      </c>
      <c r="BS11" s="2" t="s">
        <v>338</v>
      </c>
      <c r="BT11" s="2" t="s">
        <v>169</v>
      </c>
      <c r="BU11" s="7">
        <v>43222.0</v>
      </c>
      <c r="BV11" s="7">
        <v>43635.0</v>
      </c>
      <c r="BW11" s="2" t="s">
        <v>128</v>
      </c>
      <c r="BX11" s="2" t="s">
        <v>339</v>
      </c>
      <c r="BY11" s="2" t="s">
        <v>340</v>
      </c>
      <c r="BZ11" s="2" t="s">
        <v>155</v>
      </c>
      <c r="CA11" s="7">
        <v>43040.0</v>
      </c>
      <c r="CB11" s="7">
        <v>43312.0</v>
      </c>
      <c r="CC11" s="2" t="s">
        <v>147</v>
      </c>
      <c r="CO11" s="2" t="s">
        <v>128</v>
      </c>
      <c r="CP11" s="2" t="s">
        <v>334</v>
      </c>
      <c r="CQ11" s="2" t="s">
        <v>341</v>
      </c>
      <c r="CR11" s="7">
        <v>44361.0</v>
      </c>
      <c r="CS11" s="7">
        <v>44470.0</v>
      </c>
      <c r="CT11" s="2" t="s">
        <v>147</v>
      </c>
      <c r="DI11" s="2" t="s">
        <v>147</v>
      </c>
      <c r="DJ11" s="2" t="s">
        <v>128</v>
      </c>
      <c r="DL11" s="2" t="s">
        <v>342</v>
      </c>
      <c r="DM11" s="2" t="s">
        <v>343</v>
      </c>
      <c r="DN11" s="2" t="s">
        <v>344</v>
      </c>
      <c r="DO11" s="9" t="s">
        <v>345</v>
      </c>
      <c r="DP11" s="9" t="s">
        <v>346</v>
      </c>
      <c r="DQ11" s="2" t="s">
        <v>243</v>
      </c>
      <c r="DR11" s="2" t="s">
        <v>347</v>
      </c>
      <c r="DS11" s="2" t="s">
        <v>348</v>
      </c>
      <c r="DT11" s="9" t="s">
        <v>349</v>
      </c>
      <c r="DU11" s="11" t="str">
        <f>HYPERLINK("https://drive.google.com/open?id=19xZXosjxqNwE5p1Vb6FjRJjrXZ-3TaUH","Inscrição DOUTORADO PPGEM EEL-USP - Barbara Lois Mathias de Souza.pdf")</f>
        <v>Inscrição DOUTORADO PPGEM EEL-USP - Barbara Lois Mathias de Souza.pdf</v>
      </c>
      <c r="DV11" s="2" t="s">
        <v>350</v>
      </c>
      <c r="DW11" s="2" t="s">
        <v>351</v>
      </c>
      <c r="DX11" s="9" t="s">
        <v>352</v>
      </c>
      <c r="DY11" s="7">
        <v>44497.47587248843</v>
      </c>
    </row>
    <row r="12">
      <c r="A12" s="6">
        <v>44509.647534641204</v>
      </c>
      <c r="B12" s="2" t="s">
        <v>353</v>
      </c>
      <c r="C12" s="2" t="s">
        <v>354</v>
      </c>
      <c r="D12" s="2" t="s">
        <v>192</v>
      </c>
      <c r="E12" s="2" t="s">
        <v>127</v>
      </c>
      <c r="F12" s="2" t="s">
        <v>147</v>
      </c>
      <c r="G12" s="2" t="s">
        <v>355</v>
      </c>
      <c r="H12" s="2">
        <v>0.0</v>
      </c>
      <c r="I12" s="7">
        <v>32340.0</v>
      </c>
      <c r="J12" s="2" t="s">
        <v>356</v>
      </c>
      <c r="K12" s="2" t="s">
        <v>203</v>
      </c>
      <c r="L12" s="2">
        <v>1.232024775E10</v>
      </c>
      <c r="M12" s="2">
        <v>2.35226909E8</v>
      </c>
      <c r="N12" s="7">
        <v>38589.0</v>
      </c>
      <c r="O12" s="2" t="s">
        <v>357</v>
      </c>
      <c r="Q12" s="2" t="s">
        <v>358</v>
      </c>
      <c r="R12" s="2" t="s">
        <v>359</v>
      </c>
      <c r="S12" s="2" t="s">
        <v>360</v>
      </c>
      <c r="T12" s="2">
        <v>2.7258508E7</v>
      </c>
      <c r="U12" s="2" t="s">
        <v>200</v>
      </c>
      <c r="V12" s="2">
        <v>2.49817165E10</v>
      </c>
      <c r="W12" s="2" t="s">
        <v>361</v>
      </c>
      <c r="X12" s="2" t="s">
        <v>362</v>
      </c>
      <c r="Y12" s="2" t="s">
        <v>363</v>
      </c>
      <c r="Z12" s="2" t="s">
        <v>359</v>
      </c>
      <c r="AA12" s="2" t="s">
        <v>360</v>
      </c>
      <c r="AB12" s="2" t="s">
        <v>364</v>
      </c>
      <c r="AC12" s="2">
        <v>2.725822E7</v>
      </c>
      <c r="AD12" s="2">
        <v>2.433496042E9</v>
      </c>
      <c r="AE12" s="2" t="s">
        <v>365</v>
      </c>
      <c r="AF12" s="2" t="s">
        <v>366</v>
      </c>
      <c r="AG12" s="7">
        <v>39144.0</v>
      </c>
      <c r="AH12" s="7">
        <v>40980.0</v>
      </c>
      <c r="AI12" s="2" t="s">
        <v>128</v>
      </c>
      <c r="AJ12" s="2" t="s">
        <v>365</v>
      </c>
      <c r="AK12" s="2" t="s">
        <v>367</v>
      </c>
      <c r="AL12" s="7">
        <v>41135.0</v>
      </c>
      <c r="AM12" s="7">
        <v>41865.0</v>
      </c>
      <c r="AN12" s="2" t="s">
        <v>147</v>
      </c>
      <c r="AX12" s="2" t="s">
        <v>368</v>
      </c>
      <c r="AY12" s="2" t="s">
        <v>149</v>
      </c>
      <c r="AZ12" s="2" t="s">
        <v>149</v>
      </c>
      <c r="BA12" s="2" t="s">
        <v>149</v>
      </c>
      <c r="BB12" s="2" t="s">
        <v>147</v>
      </c>
      <c r="BQ12" s="2" t="s">
        <v>128</v>
      </c>
      <c r="BR12" s="2" t="s">
        <v>369</v>
      </c>
      <c r="BS12" s="2" t="s">
        <v>370</v>
      </c>
      <c r="BT12" s="2" t="s">
        <v>169</v>
      </c>
      <c r="BU12" s="7">
        <v>41603.0</v>
      </c>
      <c r="BV12" s="7">
        <v>42460.0</v>
      </c>
      <c r="BW12" s="2" t="s">
        <v>128</v>
      </c>
      <c r="BX12" s="2" t="s">
        <v>371</v>
      </c>
      <c r="BY12" s="2" t="s">
        <v>372</v>
      </c>
      <c r="BZ12" s="2" t="s">
        <v>169</v>
      </c>
      <c r="CA12" s="7">
        <v>41926.0</v>
      </c>
      <c r="CB12" s="7">
        <v>42248.0</v>
      </c>
      <c r="CC12" s="2" t="s">
        <v>128</v>
      </c>
      <c r="CD12" s="2" t="s">
        <v>365</v>
      </c>
      <c r="CE12" s="2" t="s">
        <v>373</v>
      </c>
      <c r="CF12" s="2" t="s">
        <v>155</v>
      </c>
      <c r="CG12" s="7">
        <v>42487.0</v>
      </c>
      <c r="CI12" s="2" t="s">
        <v>147</v>
      </c>
      <c r="CO12" s="2" t="s">
        <v>128</v>
      </c>
      <c r="CP12" s="2" t="s">
        <v>371</v>
      </c>
      <c r="CQ12" s="2" t="s">
        <v>374</v>
      </c>
      <c r="CR12" s="7">
        <v>41987.0</v>
      </c>
      <c r="CS12" s="7">
        <v>42248.0</v>
      </c>
      <c r="CT12" s="2" t="s">
        <v>147</v>
      </c>
      <c r="DI12" s="2" t="s">
        <v>147</v>
      </c>
      <c r="DJ12" s="2" t="s">
        <v>147</v>
      </c>
      <c r="DL12" s="2" t="s">
        <v>375</v>
      </c>
      <c r="DM12" s="2" t="s">
        <v>186</v>
      </c>
      <c r="DN12" s="2" t="s">
        <v>376</v>
      </c>
      <c r="DO12" s="9" t="s">
        <v>377</v>
      </c>
      <c r="DP12" s="9" t="s">
        <v>378</v>
      </c>
      <c r="DT12" s="9" t="s">
        <v>379</v>
      </c>
      <c r="DU12" s="11" t="str">
        <f>HYPERLINK("https://drive.google.com/open?id=1oFQ8jZFkSo5EXzg-jCMLTMeRQf2oC6lR","Inscrição DOUTORADO PPGEM EEL-USP - ISABELA SANTANA DE OLIVEIRA.pdf")</f>
        <v>Inscrição DOUTORADO PPGEM EEL-USP - ISABELA SANTANA DE OLIVEIRA.pdf</v>
      </c>
      <c r="DV12" s="2" t="s">
        <v>380</v>
      </c>
      <c r="DW12" s="2" t="s">
        <v>381</v>
      </c>
      <c r="DX12" s="9" t="s">
        <v>382</v>
      </c>
      <c r="DY12" s="7">
        <v>44509.647534641204</v>
      </c>
    </row>
    <row r="13">
      <c r="A13" s="6">
        <v>44511.67870791667</v>
      </c>
      <c r="B13" s="2" t="s">
        <v>383</v>
      </c>
      <c r="C13" s="2" t="s">
        <v>384</v>
      </c>
      <c r="D13" s="2" t="s">
        <v>192</v>
      </c>
      <c r="E13" s="2" t="s">
        <v>193</v>
      </c>
      <c r="F13" s="2" t="s">
        <v>147</v>
      </c>
      <c r="G13" s="2" t="s">
        <v>129</v>
      </c>
      <c r="H13" s="2">
        <v>0.0</v>
      </c>
      <c r="I13" s="7">
        <v>34141.0</v>
      </c>
      <c r="J13" s="2" t="s">
        <v>195</v>
      </c>
      <c r="K13" s="2" t="s">
        <v>385</v>
      </c>
      <c r="L13" s="2">
        <v>1.5442478776E10</v>
      </c>
      <c r="M13" s="2">
        <v>2.90184878E8</v>
      </c>
      <c r="N13" s="7">
        <v>40776.0</v>
      </c>
      <c r="O13" s="2" t="s">
        <v>386</v>
      </c>
      <c r="Q13" s="2" t="s">
        <v>387</v>
      </c>
      <c r="R13" s="2" t="s">
        <v>388</v>
      </c>
      <c r="S13" s="2" t="s">
        <v>195</v>
      </c>
      <c r="T13" s="2">
        <v>2.7258486E7</v>
      </c>
      <c r="U13" s="2" t="s">
        <v>200</v>
      </c>
      <c r="V13" s="2">
        <v>2.4992682191E10</v>
      </c>
      <c r="W13" s="2" t="s">
        <v>389</v>
      </c>
      <c r="X13" s="2" t="s">
        <v>333</v>
      </c>
      <c r="Y13" s="2" t="s">
        <v>390</v>
      </c>
      <c r="Z13" s="2" t="s">
        <v>388</v>
      </c>
      <c r="AA13" s="2" t="s">
        <v>195</v>
      </c>
      <c r="AB13" s="2" t="s">
        <v>385</v>
      </c>
      <c r="AC13" s="2">
        <v>2.7258486E7</v>
      </c>
      <c r="AD13" s="2">
        <v>2.4988171164E10</v>
      </c>
      <c r="AE13" s="2" t="s">
        <v>204</v>
      </c>
      <c r="AF13" s="2" t="s">
        <v>391</v>
      </c>
      <c r="AG13" s="7">
        <v>43678.0</v>
      </c>
      <c r="AH13" s="7">
        <v>44453.0</v>
      </c>
      <c r="AI13" s="2" t="s">
        <v>128</v>
      </c>
      <c r="AJ13" s="2" t="s">
        <v>392</v>
      </c>
      <c r="AK13" s="2" t="s">
        <v>393</v>
      </c>
      <c r="AL13" s="7">
        <v>41306.0</v>
      </c>
      <c r="AM13" s="7">
        <v>43092.0</v>
      </c>
      <c r="AN13" s="2" t="s">
        <v>147</v>
      </c>
      <c r="AX13" s="2" t="s">
        <v>148</v>
      </c>
      <c r="AY13" s="2" t="s">
        <v>149</v>
      </c>
      <c r="AZ13" s="2" t="s">
        <v>152</v>
      </c>
      <c r="BA13" s="2" t="s">
        <v>152</v>
      </c>
      <c r="BB13" s="2" t="s">
        <v>128</v>
      </c>
      <c r="BC13" s="2" t="s">
        <v>150</v>
      </c>
      <c r="BD13" s="2" t="s">
        <v>152</v>
      </c>
      <c r="BE13" s="2" t="s">
        <v>152</v>
      </c>
      <c r="BF13" s="2" t="s">
        <v>152</v>
      </c>
      <c r="BG13" s="2" t="s">
        <v>147</v>
      </c>
      <c r="BQ13" s="2" t="s">
        <v>128</v>
      </c>
      <c r="BR13" s="2" t="s">
        <v>394</v>
      </c>
      <c r="BS13" s="2" t="s">
        <v>395</v>
      </c>
      <c r="BT13" s="2" t="s">
        <v>169</v>
      </c>
      <c r="BU13" s="7">
        <v>43891.0</v>
      </c>
      <c r="BV13" s="7">
        <v>44287.0</v>
      </c>
      <c r="BW13" s="2" t="s">
        <v>147</v>
      </c>
      <c r="CO13" s="2" t="s">
        <v>147</v>
      </c>
      <c r="DI13" s="2" t="s">
        <v>147</v>
      </c>
      <c r="DJ13" s="2" t="s">
        <v>128</v>
      </c>
      <c r="DL13" s="2" t="s">
        <v>396</v>
      </c>
      <c r="DM13" s="2" t="s">
        <v>343</v>
      </c>
      <c r="DN13" s="2" t="s">
        <v>397</v>
      </c>
      <c r="DO13" s="9" t="s">
        <v>398</v>
      </c>
      <c r="DP13" s="9" t="s">
        <v>399</v>
      </c>
      <c r="DQ13" s="2" t="s">
        <v>400</v>
      </c>
      <c r="DR13" s="8" t="s">
        <v>266</v>
      </c>
      <c r="DS13" s="2" t="s">
        <v>401</v>
      </c>
      <c r="DT13" s="9" t="s">
        <v>402</v>
      </c>
      <c r="DU13" s="11" t="str">
        <f>HYPERLINK("https://drive.google.com/open?id=1YIIqDj9iGL-4MFIFO-jeHSRUAN1P1k-1","Inscrição DOUTORADO PPGEM EEL-USP - Gabriela Machado Guimarães Ferreira.pdf")</f>
        <v>Inscrição DOUTORADO PPGEM EEL-USP - Gabriela Machado Guimarães Ferreira.pdf</v>
      </c>
      <c r="DV13" s="2" t="s">
        <v>403</v>
      </c>
      <c r="DW13" s="2" t="s">
        <v>404</v>
      </c>
      <c r="DX13" s="9" t="s">
        <v>405</v>
      </c>
      <c r="DY13" s="7">
        <v>44511.67870791667</v>
      </c>
    </row>
    <row r="14">
      <c r="A14" s="6">
        <v>44648.758178749995</v>
      </c>
      <c r="B14" s="2" t="s">
        <v>406</v>
      </c>
      <c r="C14" s="2" t="s">
        <v>407</v>
      </c>
      <c r="D14" s="2" t="s">
        <v>126</v>
      </c>
      <c r="E14" s="2" t="s">
        <v>193</v>
      </c>
      <c r="F14" s="2" t="s">
        <v>147</v>
      </c>
      <c r="G14" s="2" t="s">
        <v>129</v>
      </c>
      <c r="H14" s="2">
        <v>0.0</v>
      </c>
      <c r="I14" s="7">
        <v>34535.0</v>
      </c>
      <c r="J14" s="2" t="s">
        <v>408</v>
      </c>
      <c r="K14" s="2" t="s">
        <v>203</v>
      </c>
      <c r="L14" s="2">
        <v>1.0385628722E10</v>
      </c>
      <c r="M14" s="2">
        <v>2.08541763E8</v>
      </c>
      <c r="N14" s="7">
        <v>42257.0</v>
      </c>
      <c r="O14" s="2" t="s">
        <v>386</v>
      </c>
      <c r="P14" s="2">
        <v>1.1550609E7</v>
      </c>
      <c r="Q14" s="2" t="s">
        <v>409</v>
      </c>
      <c r="R14" s="2" t="s">
        <v>410</v>
      </c>
      <c r="S14" s="2" t="s">
        <v>135</v>
      </c>
      <c r="T14" s="2">
        <v>1.2608345E7</v>
      </c>
      <c r="U14" s="2" t="s">
        <v>200</v>
      </c>
      <c r="V14" s="2">
        <v>2.1973875858E10</v>
      </c>
      <c r="W14" s="2" t="s">
        <v>411</v>
      </c>
      <c r="X14" s="2" t="s">
        <v>202</v>
      </c>
      <c r="Y14" s="2" t="s">
        <v>412</v>
      </c>
      <c r="Z14" s="2" t="s">
        <v>413</v>
      </c>
      <c r="AA14" s="2" t="s">
        <v>414</v>
      </c>
      <c r="AB14" s="2" t="s">
        <v>203</v>
      </c>
      <c r="AC14" s="2">
        <v>2.3894394E7</v>
      </c>
      <c r="AD14" s="2">
        <v>2.1969985319E10</v>
      </c>
      <c r="AE14" s="2" t="s">
        <v>415</v>
      </c>
      <c r="AF14" s="2" t="s">
        <v>416</v>
      </c>
      <c r="AG14" s="7">
        <v>43682.0</v>
      </c>
      <c r="AH14" s="7">
        <v>44617.0</v>
      </c>
      <c r="AI14" s="2" t="s">
        <v>128</v>
      </c>
      <c r="AJ14" s="2" t="s">
        <v>417</v>
      </c>
      <c r="AK14" s="2" t="s">
        <v>418</v>
      </c>
      <c r="AL14" s="7">
        <v>41306.0</v>
      </c>
      <c r="AM14" s="7">
        <v>43282.0</v>
      </c>
      <c r="AN14" s="2" t="s">
        <v>147</v>
      </c>
      <c r="AX14" s="2" t="s">
        <v>148</v>
      </c>
      <c r="AY14" s="2" t="s">
        <v>149</v>
      </c>
      <c r="AZ14" s="2" t="s">
        <v>149</v>
      </c>
      <c r="BA14" s="2" t="s">
        <v>149</v>
      </c>
      <c r="BB14" s="2" t="s">
        <v>128</v>
      </c>
      <c r="BC14" s="2" t="s">
        <v>150</v>
      </c>
      <c r="BD14" s="2" t="s">
        <v>152</v>
      </c>
      <c r="BE14" s="2" t="s">
        <v>152</v>
      </c>
      <c r="BF14" s="2" t="s">
        <v>152</v>
      </c>
      <c r="BG14" s="2" t="s">
        <v>147</v>
      </c>
      <c r="BQ14" s="2" t="s">
        <v>128</v>
      </c>
      <c r="BR14" s="2" t="s">
        <v>419</v>
      </c>
      <c r="BS14" s="2" t="s">
        <v>420</v>
      </c>
      <c r="BT14" s="2" t="s">
        <v>169</v>
      </c>
      <c r="BU14" s="7">
        <v>42795.0</v>
      </c>
      <c r="BV14" s="7">
        <v>42979.0</v>
      </c>
      <c r="BW14" s="2" t="s">
        <v>147</v>
      </c>
      <c r="CO14" s="2" t="s">
        <v>128</v>
      </c>
      <c r="CP14" s="2" t="s">
        <v>421</v>
      </c>
      <c r="CQ14" s="2" t="s">
        <v>422</v>
      </c>
      <c r="CR14" s="7">
        <v>44409.0</v>
      </c>
      <c r="CS14" s="7">
        <v>44561.0</v>
      </c>
      <c r="CT14" s="2" t="s">
        <v>147</v>
      </c>
      <c r="DI14" s="2" t="s">
        <v>147</v>
      </c>
      <c r="DJ14" s="2" t="s">
        <v>128</v>
      </c>
      <c r="DL14" s="2" t="s">
        <v>423</v>
      </c>
      <c r="DM14" s="2" t="s">
        <v>211</v>
      </c>
      <c r="DN14" s="2" t="s">
        <v>424</v>
      </c>
      <c r="DO14" s="9" t="s">
        <v>425</v>
      </c>
      <c r="DP14" s="9" t="s">
        <v>426</v>
      </c>
      <c r="DQ14" s="2" t="s">
        <v>243</v>
      </c>
      <c r="DR14" s="2">
        <v>46868.0</v>
      </c>
      <c r="DS14" s="2">
        <v>201642.0</v>
      </c>
      <c r="DT14" s="9" t="s">
        <v>427</v>
      </c>
      <c r="DU14" s="11" t="str">
        <f>HYPERLINK("https://drive.google.com/open?id=17Ppy6CFg1FMxi52EEJDnR0gcsLXt02B0","Inscrição DOUTORADO PPGEM EEL-USP - Antonio José de Andrade Junior.pdf")</f>
        <v>Inscrição DOUTORADO PPGEM EEL-USP - Antonio José de Andrade Junior.pdf</v>
      </c>
      <c r="DV14" s="11" t="str">
        <f>HYPERLINK("https://mail.google.com/mail/u/0/#all/17fd25f6777e2390","Email sent to ppgem-eel@usp.br, aajosejunior@usp.br")</f>
        <v>Email sent to ppgem-eel@usp.br, aajosejunior@usp.br</v>
      </c>
      <c r="DW14" s="2" t="s">
        <v>428</v>
      </c>
      <c r="DX14" s="9" t="s">
        <v>429</v>
      </c>
    </row>
    <row r="15">
      <c r="A15" s="6">
        <v>44649.3433796875</v>
      </c>
      <c r="B15" s="2" t="s">
        <v>430</v>
      </c>
      <c r="C15" s="2" t="s">
        <v>431</v>
      </c>
      <c r="D15" s="2" t="s">
        <v>126</v>
      </c>
      <c r="E15" s="2" t="s">
        <v>193</v>
      </c>
      <c r="F15" s="2" t="s">
        <v>147</v>
      </c>
      <c r="G15" s="2" t="s">
        <v>129</v>
      </c>
      <c r="H15" s="2">
        <v>0.0</v>
      </c>
      <c r="I15" s="7">
        <v>35077.0</v>
      </c>
      <c r="J15" s="2" t="s">
        <v>135</v>
      </c>
      <c r="K15" s="2" t="s">
        <v>275</v>
      </c>
      <c r="L15" s="2">
        <v>4.4028552842E10</v>
      </c>
      <c r="M15" s="2">
        <v>5.09001397E8</v>
      </c>
      <c r="N15" s="7">
        <v>41138.0</v>
      </c>
      <c r="O15" s="2" t="s">
        <v>276</v>
      </c>
      <c r="P15" s="2">
        <v>6374325.0</v>
      </c>
      <c r="Q15" s="2" t="s">
        <v>432</v>
      </c>
      <c r="R15" s="2" t="s">
        <v>433</v>
      </c>
      <c r="S15" s="2" t="s">
        <v>135</v>
      </c>
      <c r="T15" s="2">
        <v>1.260226E7</v>
      </c>
      <c r="U15" s="2" t="s">
        <v>200</v>
      </c>
      <c r="V15" s="2">
        <v>1.2991689972E10</v>
      </c>
      <c r="W15" s="2" t="s">
        <v>434</v>
      </c>
      <c r="X15" s="2" t="s">
        <v>435</v>
      </c>
      <c r="Y15" s="2" t="s">
        <v>432</v>
      </c>
      <c r="Z15" s="2" t="s">
        <v>433</v>
      </c>
      <c r="AA15" s="2" t="s">
        <v>135</v>
      </c>
      <c r="AB15" s="2" t="s">
        <v>275</v>
      </c>
      <c r="AC15" s="2">
        <v>1.260226E7</v>
      </c>
      <c r="AD15" s="2">
        <v>1.231524459E9</v>
      </c>
      <c r="AE15" s="2" t="s">
        <v>436</v>
      </c>
      <c r="AF15" s="2" t="s">
        <v>437</v>
      </c>
      <c r="AG15" s="7">
        <v>43682.0</v>
      </c>
      <c r="AH15" s="7">
        <v>44631.0</v>
      </c>
      <c r="AI15" s="2" t="s">
        <v>128</v>
      </c>
      <c r="AJ15" s="2" t="s">
        <v>436</v>
      </c>
      <c r="AK15" s="2" t="s">
        <v>438</v>
      </c>
      <c r="AL15" s="7">
        <v>41306.0</v>
      </c>
      <c r="AM15" s="7">
        <v>43671.0</v>
      </c>
      <c r="AN15" s="2" t="s">
        <v>147</v>
      </c>
      <c r="AX15" s="2" t="s">
        <v>148</v>
      </c>
      <c r="AY15" s="2" t="s">
        <v>149</v>
      </c>
      <c r="AZ15" s="2" t="s">
        <v>149</v>
      </c>
      <c r="BA15" s="2" t="s">
        <v>149</v>
      </c>
      <c r="BB15" s="2" t="s">
        <v>147</v>
      </c>
      <c r="BQ15" s="2" t="s">
        <v>128</v>
      </c>
      <c r="BR15" s="2" t="s">
        <v>436</v>
      </c>
      <c r="BS15" s="2" t="s">
        <v>439</v>
      </c>
      <c r="BT15" s="2" t="s">
        <v>155</v>
      </c>
      <c r="BU15" s="7">
        <v>41730.0</v>
      </c>
      <c r="BV15" s="7">
        <v>41974.0</v>
      </c>
      <c r="BW15" s="2" t="s">
        <v>128</v>
      </c>
      <c r="BX15" s="2" t="s">
        <v>436</v>
      </c>
      <c r="BY15" s="2" t="s">
        <v>440</v>
      </c>
      <c r="BZ15" s="2" t="s">
        <v>155</v>
      </c>
      <c r="CA15" s="7">
        <v>42614.0</v>
      </c>
      <c r="CB15" s="7">
        <v>42977.0</v>
      </c>
      <c r="CC15" s="2" t="s">
        <v>128</v>
      </c>
      <c r="CD15" s="2" t="s">
        <v>441</v>
      </c>
      <c r="CE15" s="2" t="s">
        <v>442</v>
      </c>
      <c r="CF15" s="2" t="s">
        <v>155</v>
      </c>
      <c r="CG15" s="7">
        <v>42795.0</v>
      </c>
      <c r="CH15" s="7">
        <v>43069.0</v>
      </c>
      <c r="CI15" s="2" t="s">
        <v>128</v>
      </c>
      <c r="CJ15" s="2" t="s">
        <v>443</v>
      </c>
      <c r="CK15" s="2" t="s">
        <v>444</v>
      </c>
      <c r="CL15" s="2" t="s">
        <v>155</v>
      </c>
      <c r="CM15" s="7">
        <v>43160.0</v>
      </c>
      <c r="CN15" s="7">
        <v>43435.0</v>
      </c>
      <c r="CO15" s="2" t="s">
        <v>128</v>
      </c>
      <c r="CP15" s="2" t="s">
        <v>436</v>
      </c>
      <c r="CQ15" s="2" t="s">
        <v>445</v>
      </c>
      <c r="CR15" s="7">
        <v>41730.0</v>
      </c>
      <c r="CS15" s="7">
        <v>41974.0</v>
      </c>
      <c r="CT15" s="2" t="s">
        <v>128</v>
      </c>
      <c r="CU15" s="2" t="s">
        <v>436</v>
      </c>
      <c r="CV15" s="2" t="s">
        <v>446</v>
      </c>
      <c r="CW15" s="7">
        <v>44043.0</v>
      </c>
      <c r="CX15" s="7">
        <v>44165.0</v>
      </c>
      <c r="CY15" s="2" t="s">
        <v>147</v>
      </c>
      <c r="DI15" s="2" t="s">
        <v>147</v>
      </c>
      <c r="DJ15" s="2" t="s">
        <v>128</v>
      </c>
      <c r="DL15" s="2" t="s">
        <v>447</v>
      </c>
      <c r="DM15" s="2" t="s">
        <v>211</v>
      </c>
      <c r="DN15" s="2" t="s">
        <v>448</v>
      </c>
      <c r="DO15" s="9" t="s">
        <v>449</v>
      </c>
      <c r="DP15" s="9" t="s">
        <v>450</v>
      </c>
      <c r="DQ15" s="2" t="s">
        <v>243</v>
      </c>
      <c r="DR15" s="2" t="s">
        <v>292</v>
      </c>
      <c r="DS15" s="2" t="s">
        <v>451</v>
      </c>
      <c r="DT15" s="9" t="s">
        <v>452</v>
      </c>
      <c r="DU15" s="11" t="str">
        <f>HYPERLINK("https://drive.google.com/open?id=1xl9_fBlMb4UknO3EY7UAXuWA5zDwMTa0","Inscrição DOUTORADO PPGEM EEL-USP - Cauê Pettermann Carvalho.pdf")</f>
        <v>Inscrição DOUTORADO PPGEM EEL-USP - Cauê Pettermann Carvalho.pdf</v>
      </c>
      <c r="DV15" s="11" t="str">
        <f>HYPERLINK("https://mail.google.com/mail/u/0/#all/17fd5632aa92f54c","Email sent to ppgem-eel@usp.br, caue.pc@usp.br")</f>
        <v>Email sent to ppgem-eel@usp.br, caue.pc@usp.br</v>
      </c>
      <c r="DW15" s="2" t="s">
        <v>453</v>
      </c>
      <c r="DX15" s="9" t="s">
        <v>454</v>
      </c>
    </row>
    <row r="16">
      <c r="A16" s="6">
        <v>44756.72261866898</v>
      </c>
      <c r="B16" s="2" t="s">
        <v>455</v>
      </c>
      <c r="C16" s="2" t="s">
        <v>456</v>
      </c>
      <c r="D16" s="2" t="s">
        <v>192</v>
      </c>
      <c r="E16" s="2" t="s">
        <v>193</v>
      </c>
      <c r="F16" s="2" t="s">
        <v>147</v>
      </c>
      <c r="G16" s="2" t="s">
        <v>129</v>
      </c>
      <c r="H16" s="2">
        <v>0.0</v>
      </c>
      <c r="I16" s="7">
        <v>33417.0</v>
      </c>
      <c r="J16" s="2" t="s">
        <v>329</v>
      </c>
      <c r="K16" s="2" t="s">
        <v>130</v>
      </c>
      <c r="L16" s="2">
        <v>4.195406285E10</v>
      </c>
      <c r="M16" s="2">
        <v>4.76994913E8</v>
      </c>
      <c r="N16" s="7">
        <v>38719.0</v>
      </c>
      <c r="O16" s="2" t="s">
        <v>457</v>
      </c>
      <c r="P16" s="2">
        <v>1.118959E7</v>
      </c>
      <c r="Q16" s="2" t="s">
        <v>458</v>
      </c>
      <c r="R16" s="2" t="s">
        <v>459</v>
      </c>
      <c r="S16" s="2" t="s">
        <v>460</v>
      </c>
      <c r="T16" s="2">
        <v>1.244624E7</v>
      </c>
      <c r="U16" s="2" t="s">
        <v>200</v>
      </c>
      <c r="V16" s="2">
        <v>1.2996411041E10</v>
      </c>
      <c r="W16" s="2" t="s">
        <v>461</v>
      </c>
      <c r="X16" s="2" t="s">
        <v>202</v>
      </c>
      <c r="Y16" s="2" t="s">
        <v>458</v>
      </c>
      <c r="Z16" s="2" t="s">
        <v>462</v>
      </c>
      <c r="AA16" s="2" t="s">
        <v>460</v>
      </c>
      <c r="AB16" s="2" t="s">
        <v>275</v>
      </c>
      <c r="AC16" s="2">
        <v>1.244624E7</v>
      </c>
      <c r="AD16" s="2">
        <v>1.2992007721E10</v>
      </c>
      <c r="AE16" s="2" t="s">
        <v>463</v>
      </c>
      <c r="AF16" s="2" t="s">
        <v>464</v>
      </c>
      <c r="AG16" s="7">
        <v>43531.0</v>
      </c>
      <c r="AH16" s="7">
        <v>44596.0</v>
      </c>
      <c r="AI16" s="2" t="s">
        <v>128</v>
      </c>
      <c r="AJ16" s="2" t="s">
        <v>465</v>
      </c>
      <c r="AK16" s="2" t="s">
        <v>466</v>
      </c>
      <c r="AL16" s="7">
        <v>42187.0</v>
      </c>
      <c r="AM16" s="7">
        <v>43320.0</v>
      </c>
      <c r="AN16" s="2" t="s">
        <v>147</v>
      </c>
      <c r="AX16" s="2" t="s">
        <v>148</v>
      </c>
      <c r="AY16" s="2" t="s">
        <v>149</v>
      </c>
      <c r="AZ16" s="2" t="s">
        <v>152</v>
      </c>
      <c r="BA16" s="2" t="s">
        <v>165</v>
      </c>
      <c r="BB16" s="2" t="s">
        <v>147</v>
      </c>
      <c r="BQ16" s="2" t="s">
        <v>147</v>
      </c>
      <c r="CO16" s="2" t="s">
        <v>128</v>
      </c>
      <c r="CP16" s="2" t="s">
        <v>467</v>
      </c>
      <c r="CQ16" s="2" t="s">
        <v>468</v>
      </c>
      <c r="CR16" s="7">
        <v>44016.0</v>
      </c>
      <c r="CS16" s="7">
        <v>44164.0</v>
      </c>
      <c r="CT16" s="2" t="s">
        <v>147</v>
      </c>
      <c r="DI16" s="2" t="s">
        <v>147</v>
      </c>
      <c r="DJ16" s="2" t="s">
        <v>128</v>
      </c>
      <c r="DL16" s="2" t="s">
        <v>469</v>
      </c>
      <c r="DM16" s="2" t="s">
        <v>343</v>
      </c>
      <c r="DN16" s="2" t="s">
        <v>470</v>
      </c>
      <c r="DO16" s="9" t="s">
        <v>471</v>
      </c>
      <c r="DP16" s="9" t="s">
        <v>472</v>
      </c>
      <c r="DQ16" s="2" t="s">
        <v>243</v>
      </c>
      <c r="DR16" s="2">
        <v>5746.0</v>
      </c>
      <c r="DS16" s="2">
        <v>586927.0</v>
      </c>
      <c r="DT16" s="9" t="s">
        <v>473</v>
      </c>
      <c r="DU16" s="11" t="str">
        <f>HYPERLINK("https://drive.google.com/open?id=1Q23xzIkL8K0PH1BwJUYr7PJubWzP9rI5","Inscrição DOUTORADO PPGEM EEL-USP - Monalisa Bandeira Valentim.pdf")</f>
        <v>Inscrição DOUTORADO PPGEM EEL-USP - Monalisa Bandeira Valentim.pdf</v>
      </c>
      <c r="DV16" s="11" t="str">
        <f>HYPERLINK("https://mail.google.com/mail/u/0/#all/181fe5fa78eaa368","Email sent to ppgem-eel@usp.br, monalisa.valentim@usp.br")</f>
        <v>Email sent to ppgem-eel@usp.br, monalisa.valentim@usp.br</v>
      </c>
      <c r="DW16" s="2" t="s">
        <v>474</v>
      </c>
      <c r="DX16" s="9" t="s">
        <v>475</v>
      </c>
    </row>
    <row r="17">
      <c r="A17" s="6">
        <v>44757.68499003472</v>
      </c>
      <c r="B17" s="2" t="s">
        <v>455</v>
      </c>
      <c r="C17" s="2" t="s">
        <v>456</v>
      </c>
      <c r="D17" s="2" t="s">
        <v>192</v>
      </c>
      <c r="E17" s="2" t="s">
        <v>193</v>
      </c>
      <c r="F17" s="2" t="s">
        <v>147</v>
      </c>
      <c r="G17" s="2" t="s">
        <v>129</v>
      </c>
      <c r="H17" s="2">
        <v>0.0</v>
      </c>
      <c r="I17" s="7">
        <v>33417.0</v>
      </c>
      <c r="J17" s="2" t="s">
        <v>329</v>
      </c>
      <c r="K17" s="2" t="s">
        <v>275</v>
      </c>
      <c r="L17" s="2">
        <v>4.195406285E10</v>
      </c>
      <c r="M17" s="2">
        <v>4.76994913E8</v>
      </c>
      <c r="N17" s="7">
        <v>38719.0</v>
      </c>
      <c r="O17" s="2" t="s">
        <v>457</v>
      </c>
      <c r="P17" s="2">
        <v>1.118959E7</v>
      </c>
      <c r="Q17" s="2" t="s">
        <v>476</v>
      </c>
      <c r="R17" s="2" t="s">
        <v>477</v>
      </c>
      <c r="S17" s="2" t="s">
        <v>460</v>
      </c>
      <c r="T17" s="2">
        <v>1.244624E7</v>
      </c>
      <c r="U17" s="2" t="s">
        <v>200</v>
      </c>
      <c r="V17" s="2">
        <v>1.2996411041E10</v>
      </c>
      <c r="W17" s="2" t="s">
        <v>461</v>
      </c>
      <c r="X17" s="2" t="s">
        <v>202</v>
      </c>
      <c r="Y17" s="2" t="s">
        <v>476</v>
      </c>
      <c r="Z17" s="2" t="s">
        <v>477</v>
      </c>
      <c r="AA17" s="2" t="s">
        <v>460</v>
      </c>
      <c r="AB17" s="2" t="s">
        <v>275</v>
      </c>
      <c r="AC17" s="2">
        <v>1.244624E7</v>
      </c>
      <c r="AD17" s="2">
        <v>1.2992007721E10</v>
      </c>
      <c r="AE17" s="2" t="s">
        <v>465</v>
      </c>
      <c r="AF17" s="2" t="s">
        <v>466</v>
      </c>
      <c r="AG17" s="7">
        <v>42192.0</v>
      </c>
      <c r="AH17" s="7">
        <v>43351.0</v>
      </c>
      <c r="AI17" s="2" t="s">
        <v>128</v>
      </c>
      <c r="AJ17" s="2" t="s">
        <v>478</v>
      </c>
      <c r="AK17" s="2" t="s">
        <v>464</v>
      </c>
      <c r="AL17" s="7">
        <v>43530.0</v>
      </c>
      <c r="AM17" s="7">
        <v>44596.0</v>
      </c>
      <c r="AN17" s="2" t="s">
        <v>147</v>
      </c>
      <c r="AX17" s="2" t="s">
        <v>232</v>
      </c>
      <c r="AY17" s="2" t="s">
        <v>149</v>
      </c>
      <c r="AZ17" s="2" t="s">
        <v>152</v>
      </c>
      <c r="BA17" s="2" t="s">
        <v>165</v>
      </c>
      <c r="BB17" s="2" t="s">
        <v>147</v>
      </c>
      <c r="BQ17" s="2" t="s">
        <v>147</v>
      </c>
      <c r="CO17" s="2" t="s">
        <v>128</v>
      </c>
      <c r="CP17" s="2" t="s">
        <v>479</v>
      </c>
      <c r="CQ17" s="2" t="s">
        <v>468</v>
      </c>
      <c r="CR17" s="7">
        <v>44018.0</v>
      </c>
      <c r="CS17" s="7">
        <v>44164.0</v>
      </c>
      <c r="CT17" s="2" t="s">
        <v>147</v>
      </c>
      <c r="DI17" s="2" t="s">
        <v>147</v>
      </c>
      <c r="DJ17" s="2" t="s">
        <v>128</v>
      </c>
      <c r="DL17" s="2" t="s">
        <v>480</v>
      </c>
      <c r="DM17" s="2" t="s">
        <v>186</v>
      </c>
      <c r="DN17" s="2" t="s">
        <v>470</v>
      </c>
      <c r="DO17" s="9" t="s">
        <v>481</v>
      </c>
      <c r="DP17" s="9" t="s">
        <v>482</v>
      </c>
      <c r="DQ17" s="2" t="s">
        <v>243</v>
      </c>
      <c r="DR17" s="8" t="s">
        <v>483</v>
      </c>
      <c r="DS17" s="2" t="s">
        <v>484</v>
      </c>
      <c r="DT17" s="9" t="s">
        <v>485</v>
      </c>
      <c r="DU17" s="11" t="str">
        <f>HYPERLINK("https://drive.google.com/open?id=1rfygL8ahqqzPmMieIwOGywxKG6aGRMPx","Inscrição DOUTORADO PPGEM EEL-USP - Monalisa Bandeira Valentim.pdf")</f>
        <v>Inscrição DOUTORADO PPGEM EEL-USP - Monalisa Bandeira Valentim.pdf</v>
      </c>
      <c r="DV17" s="11" t="str">
        <f>HYPERLINK("https://mail.google.com/mail/u/0/#all/18203546e15f80ce","Email sent to ppgem-eel@usp.br, monalisa.valentim@usp.br")</f>
        <v>Email sent to ppgem-eel@usp.br, monalisa.valentim@usp.br</v>
      </c>
      <c r="DW17" s="2" t="s">
        <v>486</v>
      </c>
      <c r="DX17" s="9" t="s">
        <v>487</v>
      </c>
    </row>
    <row r="18">
      <c r="A18" s="6">
        <v>44770.5004447338</v>
      </c>
      <c r="B18" s="2" t="s">
        <v>488</v>
      </c>
      <c r="C18" s="2" t="s">
        <v>489</v>
      </c>
      <c r="D18" s="2" t="s">
        <v>126</v>
      </c>
      <c r="E18" s="2" t="s">
        <v>193</v>
      </c>
      <c r="F18" s="2" t="s">
        <v>147</v>
      </c>
      <c r="G18" s="2" t="s">
        <v>129</v>
      </c>
      <c r="H18" s="2">
        <v>0.0</v>
      </c>
      <c r="I18" s="7">
        <v>35414.0</v>
      </c>
      <c r="J18" s="2" t="s">
        <v>130</v>
      </c>
      <c r="K18" s="2" t="s">
        <v>490</v>
      </c>
      <c r="L18" s="2">
        <v>3.5459894883E10</v>
      </c>
      <c r="M18" s="2">
        <v>4.15894694E8</v>
      </c>
      <c r="N18" s="7">
        <v>41185.0</v>
      </c>
      <c r="O18" s="2" t="s">
        <v>276</v>
      </c>
      <c r="P18" s="2">
        <v>1.1390581E7</v>
      </c>
      <c r="Q18" s="2" t="s">
        <v>491</v>
      </c>
      <c r="R18" s="2" t="s">
        <v>492</v>
      </c>
      <c r="S18" s="2" t="s">
        <v>135</v>
      </c>
      <c r="T18" s="2">
        <v>1.260302E7</v>
      </c>
      <c r="U18" s="2" t="s">
        <v>200</v>
      </c>
      <c r="V18" s="2">
        <v>1.2982659327E10</v>
      </c>
      <c r="W18" s="2" t="s">
        <v>493</v>
      </c>
      <c r="X18" s="2" t="s">
        <v>202</v>
      </c>
      <c r="Y18" s="2" t="s">
        <v>491</v>
      </c>
      <c r="Z18" s="2" t="s">
        <v>492</v>
      </c>
      <c r="AA18" s="2" t="s">
        <v>135</v>
      </c>
      <c r="AB18" s="2" t="s">
        <v>490</v>
      </c>
      <c r="AC18" s="2">
        <v>1.260302E7</v>
      </c>
      <c r="AD18" s="2">
        <v>1.2991803216E10</v>
      </c>
      <c r="AE18" s="2" t="s">
        <v>494</v>
      </c>
      <c r="AF18" s="2" t="s">
        <v>495</v>
      </c>
      <c r="AG18" s="7">
        <v>43683.0</v>
      </c>
      <c r="AH18" s="7">
        <v>44439.0</v>
      </c>
      <c r="AI18" s="2" t="s">
        <v>147</v>
      </c>
      <c r="AX18" s="2" t="s">
        <v>148</v>
      </c>
      <c r="AY18" s="2" t="s">
        <v>149</v>
      </c>
      <c r="AZ18" s="2" t="s">
        <v>152</v>
      </c>
      <c r="BA18" s="2" t="s">
        <v>152</v>
      </c>
      <c r="BB18" s="2" t="s">
        <v>147</v>
      </c>
      <c r="BQ18" s="2" t="s">
        <v>128</v>
      </c>
      <c r="BR18" s="2" t="s">
        <v>496</v>
      </c>
      <c r="BS18" s="2" t="s">
        <v>497</v>
      </c>
      <c r="BT18" s="2" t="s">
        <v>169</v>
      </c>
      <c r="BU18" s="7">
        <v>41700.0</v>
      </c>
      <c r="BW18" s="2" t="s">
        <v>147</v>
      </c>
      <c r="CO18" s="2" t="s">
        <v>128</v>
      </c>
      <c r="CP18" s="2" t="s">
        <v>496</v>
      </c>
      <c r="CQ18" s="2" t="s">
        <v>497</v>
      </c>
      <c r="CR18" s="7">
        <v>41700.0</v>
      </c>
      <c r="CT18" s="2" t="s">
        <v>147</v>
      </c>
      <c r="DI18" s="2" t="s">
        <v>147</v>
      </c>
      <c r="DJ18" s="2" t="s">
        <v>147</v>
      </c>
      <c r="DL18" s="2" t="s">
        <v>498</v>
      </c>
      <c r="DM18" s="2" t="s">
        <v>499</v>
      </c>
      <c r="DN18" s="2" t="s">
        <v>500</v>
      </c>
      <c r="DO18" s="9" t="s">
        <v>501</v>
      </c>
      <c r="DP18" s="9" t="s">
        <v>502</v>
      </c>
      <c r="DT18" s="9" t="s">
        <v>503</v>
      </c>
      <c r="DU18" s="11" t="str">
        <f>HYPERLINK("https://drive.google.com/open?id=1ZiFoRe7POkzp9Oi-aLj4v1BJE_jgGcQ6","Inscrição DOUTORADO PPGEM EEL-USP - Gabriel Cotrim de Cesare Peinado.pdf")</f>
        <v>Inscrição DOUTORADO PPGEM EEL-USP - Gabriel Cotrim de Cesare Peinado.pdf</v>
      </c>
      <c r="DV18" s="11" t="str">
        <f>HYPERLINK("https://mail.google.com/mail/u/0/#all/1824553f60f74430","Email sent to ppgem-eel@usp.br, cotrimcesare@gmail.com")</f>
        <v>Email sent to ppgem-eel@usp.br, cotrimcesare@gmail.com</v>
      </c>
      <c r="DW18" s="2" t="s">
        <v>504</v>
      </c>
      <c r="DX18" s="9" t="s">
        <v>505</v>
      </c>
    </row>
    <row r="19">
      <c r="A19" s="6">
        <v>44784.87209936343</v>
      </c>
      <c r="B19" s="2" t="s">
        <v>506</v>
      </c>
      <c r="C19" s="2" t="s">
        <v>507</v>
      </c>
      <c r="D19" s="2" t="s">
        <v>126</v>
      </c>
      <c r="E19" s="2" t="s">
        <v>127</v>
      </c>
      <c r="F19" s="2" t="s">
        <v>147</v>
      </c>
      <c r="G19" s="2" t="s">
        <v>129</v>
      </c>
      <c r="H19" s="2">
        <v>3.0</v>
      </c>
      <c r="I19" s="7">
        <v>31693.0</v>
      </c>
      <c r="J19" s="2" t="s">
        <v>508</v>
      </c>
      <c r="K19" s="2" t="s">
        <v>509</v>
      </c>
      <c r="L19" s="8" t="s">
        <v>510</v>
      </c>
      <c r="M19" s="2">
        <v>1.3401842E7</v>
      </c>
      <c r="N19" s="7">
        <v>36917.0</v>
      </c>
      <c r="O19" s="2" t="s">
        <v>276</v>
      </c>
      <c r="Q19" s="2" t="s">
        <v>511</v>
      </c>
      <c r="R19" s="2" t="s">
        <v>512</v>
      </c>
      <c r="S19" s="2" t="s">
        <v>513</v>
      </c>
      <c r="T19" s="2">
        <v>6.17E7</v>
      </c>
      <c r="U19" s="2" t="s">
        <v>200</v>
      </c>
      <c r="V19" s="2">
        <v>8.5981544973E10</v>
      </c>
      <c r="W19" s="2" t="s">
        <v>514</v>
      </c>
      <c r="X19" s="2" t="s">
        <v>515</v>
      </c>
      <c r="Y19" s="2" t="s">
        <v>511</v>
      </c>
      <c r="Z19" s="2" t="s">
        <v>512</v>
      </c>
      <c r="AA19" s="2" t="s">
        <v>513</v>
      </c>
      <c r="AB19" s="2" t="s">
        <v>516</v>
      </c>
      <c r="AC19" s="2">
        <v>6.17E7</v>
      </c>
      <c r="AD19" s="2">
        <v>8.5982240358E10</v>
      </c>
      <c r="AE19" s="2" t="s">
        <v>517</v>
      </c>
      <c r="AF19" s="2" t="s">
        <v>518</v>
      </c>
      <c r="AG19" s="7">
        <v>42948.0</v>
      </c>
      <c r="AH19" s="7">
        <v>43840.0</v>
      </c>
      <c r="AI19" s="2" t="s">
        <v>128</v>
      </c>
      <c r="AJ19" s="2" t="s">
        <v>519</v>
      </c>
      <c r="AK19" s="2" t="s">
        <v>520</v>
      </c>
      <c r="AL19" s="7">
        <v>41671.0</v>
      </c>
      <c r="AM19" s="7">
        <v>42186.0</v>
      </c>
      <c r="AN19" s="2" t="s">
        <v>128</v>
      </c>
      <c r="AO19" s="2" t="s">
        <v>521</v>
      </c>
      <c r="AP19" s="2" t="s">
        <v>522</v>
      </c>
      <c r="AQ19" s="7">
        <v>39845.0</v>
      </c>
      <c r="AR19" s="7">
        <v>41456.0</v>
      </c>
      <c r="AS19" s="2" t="s">
        <v>128</v>
      </c>
      <c r="AT19" s="2" t="s">
        <v>523</v>
      </c>
      <c r="AU19" s="2" t="s">
        <v>524</v>
      </c>
      <c r="AV19" s="7">
        <v>38018.0</v>
      </c>
      <c r="AW19" s="7">
        <v>38687.0</v>
      </c>
      <c r="AX19" s="2" t="s">
        <v>313</v>
      </c>
      <c r="AY19" s="2" t="s">
        <v>149</v>
      </c>
      <c r="AZ19" s="2" t="s">
        <v>149</v>
      </c>
      <c r="BA19" s="2" t="s">
        <v>149</v>
      </c>
      <c r="BB19" s="2" t="s">
        <v>128</v>
      </c>
      <c r="BC19" s="2" t="s">
        <v>148</v>
      </c>
      <c r="BD19" s="2" t="s">
        <v>149</v>
      </c>
      <c r="BE19" s="2" t="s">
        <v>149</v>
      </c>
      <c r="BF19" s="2" t="s">
        <v>149</v>
      </c>
      <c r="BG19" s="2" t="s">
        <v>128</v>
      </c>
      <c r="BH19" s="2" t="s">
        <v>150</v>
      </c>
      <c r="BI19" s="2" t="s">
        <v>149</v>
      </c>
      <c r="BJ19" s="2" t="s">
        <v>165</v>
      </c>
      <c r="BK19" s="2" t="s">
        <v>165</v>
      </c>
      <c r="BL19" s="2" t="s">
        <v>128</v>
      </c>
      <c r="BM19" s="2" t="s">
        <v>151</v>
      </c>
      <c r="BN19" s="2" t="s">
        <v>165</v>
      </c>
      <c r="BO19" s="2" t="s">
        <v>165</v>
      </c>
      <c r="BP19" s="2" t="s">
        <v>165</v>
      </c>
      <c r="BQ19" s="2" t="s">
        <v>128</v>
      </c>
      <c r="BR19" s="2" t="s">
        <v>525</v>
      </c>
      <c r="BS19" s="2" t="s">
        <v>526</v>
      </c>
      <c r="BT19" s="2" t="s">
        <v>169</v>
      </c>
      <c r="BU19" s="7">
        <v>42237.0</v>
      </c>
      <c r="BW19" s="2" t="s">
        <v>128</v>
      </c>
      <c r="BX19" s="2" t="s">
        <v>527</v>
      </c>
      <c r="BY19" s="2" t="s">
        <v>528</v>
      </c>
      <c r="BZ19" s="2" t="s">
        <v>169</v>
      </c>
      <c r="CA19" s="7">
        <v>43843.0</v>
      </c>
      <c r="CB19" s="7">
        <v>44082.0</v>
      </c>
      <c r="CC19" s="2" t="s">
        <v>128</v>
      </c>
      <c r="CD19" s="2" t="s">
        <v>529</v>
      </c>
      <c r="CE19" s="2" t="s">
        <v>530</v>
      </c>
      <c r="CF19" s="2" t="s">
        <v>169</v>
      </c>
      <c r="CG19" s="7">
        <v>38914.0</v>
      </c>
      <c r="CH19" s="7">
        <v>42170.0</v>
      </c>
      <c r="CI19" s="2" t="s">
        <v>147</v>
      </c>
      <c r="CO19" s="2" t="s">
        <v>128</v>
      </c>
      <c r="CP19" s="2" t="s">
        <v>531</v>
      </c>
      <c r="CQ19" s="2" t="s">
        <v>532</v>
      </c>
      <c r="CR19" s="7">
        <v>42186.0</v>
      </c>
      <c r="CS19" s="7">
        <v>42226.0</v>
      </c>
      <c r="CT19" s="2" t="s">
        <v>128</v>
      </c>
      <c r="CU19" s="2" t="s">
        <v>517</v>
      </c>
      <c r="CV19" s="2" t="s">
        <v>533</v>
      </c>
      <c r="CW19" s="7">
        <v>43497.0</v>
      </c>
      <c r="CX19" s="7">
        <v>43647.0</v>
      </c>
      <c r="CY19" s="2" t="s">
        <v>147</v>
      </c>
      <c r="DI19" s="2" t="s">
        <v>147</v>
      </c>
      <c r="DJ19" s="2" t="s">
        <v>147</v>
      </c>
      <c r="DL19" s="2" t="s">
        <v>534</v>
      </c>
      <c r="DM19" s="2" t="s">
        <v>211</v>
      </c>
      <c r="DN19" s="2" t="s">
        <v>535</v>
      </c>
      <c r="DO19" s="9" t="s">
        <v>536</v>
      </c>
      <c r="DP19" s="9" t="s">
        <v>537</v>
      </c>
      <c r="DT19" s="9" t="s">
        <v>538</v>
      </c>
      <c r="DU19" s="11" t="str">
        <f>HYPERLINK("https://drive.google.com/open?id=1pvLIGwCuFTd4DIa3gmTgCP2RYmDuFfhM","Inscrição DOUTORADO PPGEM EEL-USP - João Filipe Cavalcanti Leal.pdf")</f>
        <v>Inscrição DOUTORADO PPGEM EEL-USP - João Filipe Cavalcanti Leal.pdf</v>
      </c>
      <c r="DV19" s="11" t="str">
        <f>HYPERLINK("https://mail.google.com/mail/u/0/#all/1828f57234db654a","Email sent to ppgem-eel@usp.br, jfleal26@gmail.com")</f>
        <v>Email sent to ppgem-eel@usp.br, jfleal26@gmail.com</v>
      </c>
      <c r="DW19" s="2" t="s">
        <v>539</v>
      </c>
      <c r="DX19" s="9" t="s">
        <v>540</v>
      </c>
    </row>
    <row r="20">
      <c r="A20" s="6">
        <v>44830.766547210646</v>
      </c>
      <c r="B20" s="2" t="s">
        <v>541</v>
      </c>
      <c r="C20" s="2" t="s">
        <v>542</v>
      </c>
      <c r="D20" s="2" t="s">
        <v>192</v>
      </c>
      <c r="E20" s="2" t="s">
        <v>127</v>
      </c>
      <c r="F20" s="2" t="s">
        <v>128</v>
      </c>
      <c r="G20" s="2" t="s">
        <v>194</v>
      </c>
      <c r="H20" s="2">
        <v>1.0</v>
      </c>
      <c r="I20" s="7">
        <v>29233.0</v>
      </c>
      <c r="J20" s="2" t="s">
        <v>543</v>
      </c>
      <c r="K20" s="2" t="s">
        <v>544</v>
      </c>
      <c r="L20" s="2">
        <v>7.9219934515E10</v>
      </c>
      <c r="M20" s="8" t="s">
        <v>545</v>
      </c>
      <c r="N20" s="7">
        <v>40360.0</v>
      </c>
      <c r="O20" s="2" t="s">
        <v>546</v>
      </c>
      <c r="P20" s="2">
        <v>1.158158E7</v>
      </c>
      <c r="Q20" s="2" t="s">
        <v>547</v>
      </c>
      <c r="R20" s="2" t="s">
        <v>548</v>
      </c>
      <c r="S20" s="2" t="s">
        <v>549</v>
      </c>
      <c r="T20" s="2">
        <v>2.7521072E7</v>
      </c>
      <c r="U20" s="2" t="s">
        <v>200</v>
      </c>
      <c r="V20" s="2">
        <v>2.4981272213E10</v>
      </c>
      <c r="W20" s="2" t="s">
        <v>550</v>
      </c>
      <c r="X20" s="2" t="s">
        <v>255</v>
      </c>
      <c r="Y20" s="2" t="s">
        <v>547</v>
      </c>
      <c r="Z20" s="2" t="s">
        <v>548</v>
      </c>
      <c r="AA20" s="2" t="s">
        <v>549</v>
      </c>
      <c r="AB20" s="2" t="s">
        <v>551</v>
      </c>
      <c r="AC20" s="2">
        <v>2.7521072E7</v>
      </c>
      <c r="AD20" s="2">
        <v>2.4981419393E10</v>
      </c>
      <c r="AE20" s="2" t="s">
        <v>552</v>
      </c>
      <c r="AF20" s="2" t="s">
        <v>553</v>
      </c>
      <c r="AG20" s="7">
        <v>36618.0</v>
      </c>
      <c r="AH20" s="7">
        <v>38374.0</v>
      </c>
      <c r="AI20" s="2" t="s">
        <v>128</v>
      </c>
      <c r="AJ20" s="2" t="s">
        <v>554</v>
      </c>
      <c r="AK20" s="2" t="s">
        <v>555</v>
      </c>
      <c r="AL20" s="7">
        <v>41881.0</v>
      </c>
      <c r="AM20" s="7">
        <v>43015.0</v>
      </c>
      <c r="AN20" s="2" t="s">
        <v>147</v>
      </c>
      <c r="AX20" s="2" t="s">
        <v>148</v>
      </c>
      <c r="AY20" s="2" t="s">
        <v>152</v>
      </c>
      <c r="AZ20" s="2" t="s">
        <v>152</v>
      </c>
      <c r="BA20" s="2" t="s">
        <v>165</v>
      </c>
      <c r="BB20" s="2" t="s">
        <v>147</v>
      </c>
      <c r="BQ20" s="2" t="s">
        <v>128</v>
      </c>
      <c r="BR20" s="2" t="s">
        <v>556</v>
      </c>
      <c r="BS20" s="2" t="s">
        <v>557</v>
      </c>
      <c r="BT20" s="2" t="s">
        <v>169</v>
      </c>
      <c r="BU20" s="7">
        <v>41122.0</v>
      </c>
      <c r="BW20" s="2" t="s">
        <v>147</v>
      </c>
      <c r="CO20" s="2" t="s">
        <v>128</v>
      </c>
      <c r="CP20" s="2" t="s">
        <v>558</v>
      </c>
      <c r="CQ20" s="2" t="s">
        <v>557</v>
      </c>
      <c r="CR20" s="7">
        <v>41122.0</v>
      </c>
      <c r="CT20" s="2" t="s">
        <v>147</v>
      </c>
      <c r="DI20" s="2" t="s">
        <v>147</v>
      </c>
      <c r="DJ20" s="2" t="s">
        <v>147</v>
      </c>
      <c r="DL20" s="2" t="s">
        <v>559</v>
      </c>
      <c r="DM20" s="2" t="s">
        <v>343</v>
      </c>
      <c r="DN20" s="2" t="s">
        <v>560</v>
      </c>
      <c r="DO20" s="9" t="s">
        <v>561</v>
      </c>
      <c r="DP20" s="9" t="s">
        <v>562</v>
      </c>
      <c r="DT20" s="9" t="s">
        <v>563</v>
      </c>
      <c r="DU20" s="11" t="str">
        <f>HYPERLINK("https://drive.google.com/open?id=13O2PmdJSvC2lbGfd4hwrYjKQzqoqSCNk","Inscrição DOUTORADO PPGEM EEL-USP - Liliam Carmo de Castro.pdf")</f>
        <v>Inscrição DOUTORADO PPGEM EEL-USP - Liliam Carmo de Castro.pdf</v>
      </c>
      <c r="DV20" s="11" t="str">
        <f>HYPERLINK("https://mail.google.com/mail/u/0/#all/1837bb003fc31f05","Email sent to ppgem-eel@usp.br, liucarmo@yahoo.com.br")</f>
        <v>Email sent to ppgem-eel@usp.br, liucarmo@yahoo.com.br</v>
      </c>
      <c r="DW20" s="2" t="s">
        <v>564</v>
      </c>
      <c r="DX20" s="9" t="s">
        <v>565</v>
      </c>
    </row>
    <row r="21">
      <c r="A21" s="6">
        <v>44853.69399476852</v>
      </c>
      <c r="B21" s="2" t="s">
        <v>566</v>
      </c>
      <c r="C21" s="2" t="s">
        <v>567</v>
      </c>
      <c r="D21" s="2" t="s">
        <v>126</v>
      </c>
      <c r="E21" s="2" t="s">
        <v>127</v>
      </c>
      <c r="F21" s="2" t="s">
        <v>147</v>
      </c>
      <c r="G21" s="2" t="s">
        <v>129</v>
      </c>
      <c r="H21" s="2">
        <v>0.0</v>
      </c>
      <c r="I21" s="7">
        <v>44925.0</v>
      </c>
      <c r="J21" s="2" t="s">
        <v>568</v>
      </c>
      <c r="K21" s="2" t="s">
        <v>196</v>
      </c>
      <c r="L21" s="2">
        <v>1.2506500771E11</v>
      </c>
      <c r="M21" s="2">
        <v>2.23002262E8</v>
      </c>
      <c r="N21" s="7">
        <v>43712.0</v>
      </c>
      <c r="O21" s="2" t="s">
        <v>386</v>
      </c>
      <c r="P21" s="2">
        <v>1.1582689E7</v>
      </c>
      <c r="Q21" s="2" t="s">
        <v>569</v>
      </c>
      <c r="R21" s="2" t="s">
        <v>570</v>
      </c>
      <c r="S21" s="2" t="s">
        <v>195</v>
      </c>
      <c r="T21" s="2">
        <v>2.725336E7</v>
      </c>
      <c r="U21" s="2" t="s">
        <v>200</v>
      </c>
      <c r="V21" s="2">
        <v>2.4999317271E10</v>
      </c>
      <c r="W21" s="2">
        <v>2.4999317272E10</v>
      </c>
      <c r="X21" s="2" t="s">
        <v>515</v>
      </c>
      <c r="Y21" s="2" t="s">
        <v>569</v>
      </c>
      <c r="Z21" s="2" t="s">
        <v>570</v>
      </c>
      <c r="AA21" s="2" t="s">
        <v>195</v>
      </c>
      <c r="AB21" s="2" t="s">
        <v>196</v>
      </c>
      <c r="AC21" s="2">
        <v>2.725336E7</v>
      </c>
      <c r="AD21" s="2">
        <v>2.499931727E10</v>
      </c>
      <c r="AE21" s="2" t="s">
        <v>571</v>
      </c>
      <c r="AF21" s="2" t="s">
        <v>416</v>
      </c>
      <c r="AG21" s="7">
        <v>41275.0</v>
      </c>
      <c r="AH21" s="7">
        <v>43452.0</v>
      </c>
      <c r="AI21" s="2" t="s">
        <v>128</v>
      </c>
      <c r="AJ21" s="2" t="s">
        <v>572</v>
      </c>
      <c r="AK21" s="2" t="s">
        <v>573</v>
      </c>
      <c r="AL21" s="7">
        <v>39234.0</v>
      </c>
      <c r="AM21" s="7">
        <v>41426.0</v>
      </c>
      <c r="AN21" s="2" t="s">
        <v>147</v>
      </c>
      <c r="AX21" s="2" t="s">
        <v>148</v>
      </c>
      <c r="AY21" s="2" t="s">
        <v>149</v>
      </c>
      <c r="AZ21" s="2" t="s">
        <v>149</v>
      </c>
      <c r="BA21" s="2" t="s">
        <v>149</v>
      </c>
      <c r="BB21" s="2" t="s">
        <v>128</v>
      </c>
      <c r="BC21" s="2" t="s">
        <v>150</v>
      </c>
      <c r="BD21" s="2" t="s">
        <v>152</v>
      </c>
      <c r="BE21" s="2" t="s">
        <v>165</v>
      </c>
      <c r="BF21" s="2" t="s">
        <v>165</v>
      </c>
      <c r="BG21" s="2" t="s">
        <v>147</v>
      </c>
      <c r="BQ21" s="2" t="s">
        <v>128</v>
      </c>
      <c r="BR21" s="2" t="s">
        <v>574</v>
      </c>
      <c r="BS21" s="2" t="s">
        <v>575</v>
      </c>
      <c r="BT21" s="2" t="s">
        <v>169</v>
      </c>
      <c r="BU21" s="7">
        <v>41306.0</v>
      </c>
      <c r="BV21" s="7">
        <v>41491.0</v>
      </c>
      <c r="BW21" s="2" t="s">
        <v>128</v>
      </c>
      <c r="BX21" s="2" t="s">
        <v>576</v>
      </c>
      <c r="BY21" s="2" t="s">
        <v>577</v>
      </c>
      <c r="BZ21" s="2" t="s">
        <v>169</v>
      </c>
      <c r="CA21" s="7">
        <v>41505.0</v>
      </c>
      <c r="CB21" s="7">
        <v>44105.0</v>
      </c>
      <c r="CC21" s="2" t="s">
        <v>128</v>
      </c>
      <c r="CD21" s="2" t="s">
        <v>576</v>
      </c>
      <c r="CE21" s="2" t="s">
        <v>578</v>
      </c>
      <c r="CF21" s="2" t="s">
        <v>169</v>
      </c>
      <c r="CG21" s="7">
        <v>44105.0</v>
      </c>
      <c r="CI21" s="2" t="s">
        <v>147</v>
      </c>
      <c r="CO21" s="2" t="s">
        <v>147</v>
      </c>
      <c r="DI21" s="2" t="s">
        <v>147</v>
      </c>
      <c r="DJ21" s="2" t="s">
        <v>147</v>
      </c>
      <c r="DL21" s="2" t="s">
        <v>579</v>
      </c>
      <c r="DM21" s="2" t="s">
        <v>211</v>
      </c>
      <c r="DN21" s="2" t="s">
        <v>580</v>
      </c>
      <c r="DO21" s="9" t="s">
        <v>581</v>
      </c>
      <c r="DP21" s="9" t="s">
        <v>582</v>
      </c>
      <c r="DT21" s="9" t="s">
        <v>583</v>
      </c>
      <c r="DU21" s="11" t="str">
        <f>HYPERLINK("https://drive.google.com/open?id=139peeg-yVh2UcE7bEgtPMCpoiUGmpKf3","Inscrição DOUTORADO PPGEM EEL-USP - Daniel Alexandre da Costa Ximenes.pdf")</f>
        <v>Inscrição DOUTORADO PPGEM EEL-USP - Daniel Alexandre da Costa Ximenes.pdf</v>
      </c>
      <c r="DV21" s="11" t="str">
        <f>HYPERLINK("https://mail.google.com/mail/u/0/#all/183f1c2868721435","Email sent to ppgem-eel@usp.br, danielacximenes@gmail.com")</f>
        <v>Email sent to ppgem-eel@usp.br, danielacximenes@gmail.com</v>
      </c>
      <c r="DW21" s="2" t="s">
        <v>584</v>
      </c>
      <c r="DX21" s="9" t="s">
        <v>585</v>
      </c>
    </row>
    <row r="22">
      <c r="A22" s="6">
        <v>44853.70912886574</v>
      </c>
      <c r="B22" s="2" t="s">
        <v>566</v>
      </c>
      <c r="C22" s="2" t="s">
        <v>567</v>
      </c>
      <c r="D22" s="2" t="s">
        <v>126</v>
      </c>
      <c r="E22" s="2" t="s">
        <v>193</v>
      </c>
      <c r="F22" s="2" t="s">
        <v>147</v>
      </c>
      <c r="G22" s="2" t="s">
        <v>129</v>
      </c>
      <c r="H22" s="2">
        <v>0.0</v>
      </c>
      <c r="I22" s="7">
        <v>32507.0</v>
      </c>
      <c r="J22" s="2" t="s">
        <v>568</v>
      </c>
      <c r="K22" s="2" t="s">
        <v>586</v>
      </c>
      <c r="L22" s="2">
        <v>1.250650771E10</v>
      </c>
      <c r="M22" s="2">
        <v>2.23002262E8</v>
      </c>
      <c r="N22" s="7">
        <v>43712.0</v>
      </c>
      <c r="O22" s="2" t="s">
        <v>386</v>
      </c>
      <c r="P22" s="2">
        <v>1.1582689E7</v>
      </c>
      <c r="Q22" s="2" t="s">
        <v>587</v>
      </c>
      <c r="R22" s="2" t="s">
        <v>570</v>
      </c>
      <c r="S22" s="2" t="s">
        <v>195</v>
      </c>
      <c r="T22" s="2">
        <v>2.725336E7</v>
      </c>
      <c r="U22" s="2" t="s">
        <v>200</v>
      </c>
      <c r="V22" s="2">
        <v>2.4999317271E10</v>
      </c>
      <c r="W22" s="2" t="s">
        <v>588</v>
      </c>
      <c r="X22" s="2" t="s">
        <v>515</v>
      </c>
      <c r="Y22" s="2" t="s">
        <v>589</v>
      </c>
      <c r="Z22" s="2" t="s">
        <v>570</v>
      </c>
      <c r="AA22" s="2" t="s">
        <v>195</v>
      </c>
      <c r="AB22" s="2" t="s">
        <v>551</v>
      </c>
      <c r="AC22" s="2">
        <v>2.725336E7</v>
      </c>
      <c r="AD22" s="2">
        <v>2.499931727E10</v>
      </c>
      <c r="AE22" s="2" t="s">
        <v>572</v>
      </c>
      <c r="AF22" s="2" t="s">
        <v>416</v>
      </c>
      <c r="AG22" s="7">
        <v>41275.0</v>
      </c>
      <c r="AH22" s="7">
        <v>41626.0</v>
      </c>
      <c r="AI22" s="2" t="s">
        <v>128</v>
      </c>
      <c r="AJ22" s="2" t="s">
        <v>572</v>
      </c>
      <c r="AK22" s="2" t="s">
        <v>573</v>
      </c>
      <c r="AL22" s="7">
        <v>39234.0</v>
      </c>
      <c r="AM22" s="7">
        <v>41255.0</v>
      </c>
      <c r="AN22" s="2" t="s">
        <v>147</v>
      </c>
      <c r="AX22" s="2" t="s">
        <v>148</v>
      </c>
      <c r="AY22" s="2" t="s">
        <v>149</v>
      </c>
      <c r="AZ22" s="2" t="s">
        <v>149</v>
      </c>
      <c r="BA22" s="2" t="s">
        <v>149</v>
      </c>
      <c r="BB22" s="2" t="s">
        <v>128</v>
      </c>
      <c r="BC22" s="2" t="s">
        <v>150</v>
      </c>
      <c r="BD22" s="2" t="s">
        <v>152</v>
      </c>
      <c r="BE22" s="2" t="s">
        <v>165</v>
      </c>
      <c r="BF22" s="2" t="s">
        <v>165</v>
      </c>
      <c r="BG22" s="2" t="s">
        <v>147</v>
      </c>
      <c r="BQ22" s="2" t="s">
        <v>128</v>
      </c>
      <c r="BR22" s="2" t="s">
        <v>574</v>
      </c>
      <c r="BS22" s="2" t="s">
        <v>590</v>
      </c>
      <c r="BT22" s="2" t="s">
        <v>169</v>
      </c>
      <c r="BU22" s="7">
        <v>41306.0</v>
      </c>
      <c r="BV22" s="7">
        <v>41491.0</v>
      </c>
      <c r="BW22" s="2" t="s">
        <v>128</v>
      </c>
      <c r="BX22" s="2" t="s">
        <v>591</v>
      </c>
      <c r="BY22" s="2" t="s">
        <v>577</v>
      </c>
      <c r="BZ22" s="2" t="s">
        <v>169</v>
      </c>
      <c r="CA22" s="7">
        <v>41505.0</v>
      </c>
      <c r="CB22" s="7">
        <v>44105.0</v>
      </c>
      <c r="CC22" s="2" t="s">
        <v>128</v>
      </c>
      <c r="CD22" s="2" t="s">
        <v>576</v>
      </c>
      <c r="CE22" s="2" t="s">
        <v>578</v>
      </c>
      <c r="CF22" s="2" t="s">
        <v>169</v>
      </c>
      <c r="CG22" s="7">
        <v>44105.0</v>
      </c>
      <c r="CI22" s="2" t="s">
        <v>147</v>
      </c>
      <c r="CO22" s="2" t="s">
        <v>147</v>
      </c>
      <c r="DI22" s="2" t="s">
        <v>147</v>
      </c>
      <c r="DJ22" s="2" t="s">
        <v>147</v>
      </c>
      <c r="DL22" s="2" t="s">
        <v>592</v>
      </c>
      <c r="DM22" s="2" t="s">
        <v>211</v>
      </c>
      <c r="DN22" s="2" t="s">
        <v>593</v>
      </c>
      <c r="DO22" s="9" t="s">
        <v>594</v>
      </c>
      <c r="DP22" s="9" t="s">
        <v>595</v>
      </c>
      <c r="DT22" s="9" t="s">
        <v>596</v>
      </c>
      <c r="DU22" s="11" t="str">
        <f>HYPERLINK("https://drive.google.com/open?id=1g6I2M1sVqCo3TwlnJ67zQPrjum4S8IYZ","Inscrição DOUTORADO PPGEM EEL-USP - Daniel Alexandre da Costa Ximenes.pdf")</f>
        <v>Inscrição DOUTORADO PPGEM EEL-USP - Daniel Alexandre da Costa Ximenes.pdf</v>
      </c>
      <c r="DV22" s="11" t="str">
        <f>HYPERLINK("https://mail.google.com/mail/u/0/#all/183f1d68ee129960","Email sent to ppgem-eel@usp.br, danielacximenes@gmail.com")</f>
        <v>Email sent to ppgem-eel@usp.br, danielacximenes@gmail.com</v>
      </c>
      <c r="DW22" s="2" t="s">
        <v>597</v>
      </c>
      <c r="DX22" s="9" t="s">
        <v>598</v>
      </c>
    </row>
    <row r="23">
      <c r="A23" s="6">
        <v>44867.38755939815</v>
      </c>
      <c r="B23" s="2" t="s">
        <v>599</v>
      </c>
      <c r="C23" s="2" t="s">
        <v>600</v>
      </c>
      <c r="D23" s="2" t="s">
        <v>126</v>
      </c>
      <c r="E23" s="2" t="s">
        <v>127</v>
      </c>
      <c r="F23" s="2" t="s">
        <v>147</v>
      </c>
      <c r="G23" s="2" t="s">
        <v>129</v>
      </c>
      <c r="H23" s="8" t="s">
        <v>601</v>
      </c>
      <c r="I23" s="7">
        <v>28957.0</v>
      </c>
      <c r="J23" s="2" t="s">
        <v>602</v>
      </c>
      <c r="K23" s="2" t="s">
        <v>603</v>
      </c>
      <c r="L23" s="8" t="s">
        <v>604</v>
      </c>
      <c r="M23" s="2">
        <v>1.09600478E8</v>
      </c>
      <c r="N23" s="7">
        <v>34684.0</v>
      </c>
      <c r="O23" s="2" t="s">
        <v>605</v>
      </c>
      <c r="P23" s="2">
        <v>9121770.0</v>
      </c>
      <c r="Q23" s="2" t="s">
        <v>606</v>
      </c>
      <c r="R23" s="2" t="s">
        <v>607</v>
      </c>
      <c r="S23" s="2" t="s">
        <v>602</v>
      </c>
      <c r="T23" s="2">
        <v>2.728343E7</v>
      </c>
      <c r="U23" s="2" t="s">
        <v>200</v>
      </c>
      <c r="V23" s="2">
        <v>2.4999911461E10</v>
      </c>
      <c r="W23" s="2" t="s">
        <v>608</v>
      </c>
      <c r="X23" s="2" t="s">
        <v>609</v>
      </c>
      <c r="Y23" s="2" t="s">
        <v>610</v>
      </c>
      <c r="Z23" s="2" t="s">
        <v>607</v>
      </c>
      <c r="AA23" s="2" t="s">
        <v>602</v>
      </c>
      <c r="AB23" s="2" t="s">
        <v>551</v>
      </c>
      <c r="AC23" s="2">
        <v>2.728343E7</v>
      </c>
      <c r="AD23" s="2">
        <v>2.49969492E9</v>
      </c>
      <c r="AE23" s="2" t="s">
        <v>611</v>
      </c>
      <c r="AF23" s="2" t="s">
        <v>612</v>
      </c>
      <c r="AG23" s="7">
        <v>43682.0</v>
      </c>
      <c r="AH23" s="7">
        <v>44523.0</v>
      </c>
      <c r="AI23" s="2" t="s">
        <v>147</v>
      </c>
      <c r="AX23" s="2" t="s">
        <v>613</v>
      </c>
      <c r="AY23" s="2" t="s">
        <v>152</v>
      </c>
      <c r="AZ23" s="2" t="s">
        <v>152</v>
      </c>
      <c r="BA23" s="2" t="s">
        <v>152</v>
      </c>
      <c r="BB23" s="2" t="s">
        <v>147</v>
      </c>
      <c r="BQ23" s="2" t="s">
        <v>128</v>
      </c>
      <c r="BR23" s="2" t="s">
        <v>614</v>
      </c>
      <c r="BS23" s="2" t="s">
        <v>615</v>
      </c>
      <c r="BT23" s="2" t="s">
        <v>169</v>
      </c>
      <c r="BU23" s="7">
        <v>38307.0</v>
      </c>
      <c r="BW23" s="2" t="s">
        <v>147</v>
      </c>
      <c r="CO23" s="2" t="s">
        <v>147</v>
      </c>
      <c r="DI23" s="2" t="s">
        <v>147</v>
      </c>
      <c r="DJ23" s="2" t="s">
        <v>147</v>
      </c>
      <c r="DL23" s="2" t="s">
        <v>616</v>
      </c>
      <c r="DM23" s="2" t="s">
        <v>211</v>
      </c>
      <c r="DN23" s="2" t="s">
        <v>617</v>
      </c>
      <c r="DO23" s="9" t="s">
        <v>618</v>
      </c>
      <c r="DP23" s="9" t="s">
        <v>619</v>
      </c>
      <c r="DT23" s="9" t="s">
        <v>620</v>
      </c>
      <c r="DU23" s="11" t="str">
        <f>HYPERLINK("https://drive.google.com/open?id=1b5GBMGqwBwq_C6LEEbz_IM4nIzlT4bU8","Inscrição DOUTORADO PPGEM EEL-USP - Marcel Demarco de Souza Oliveira.pdf")</f>
        <v>Inscrição DOUTORADO PPGEM EEL-USP - Marcel Demarco de Souza Oliveira.pdf</v>
      </c>
      <c r="DV23" s="11" t="str">
        <f>HYPERLINK("https://mail.google.com/mail/u/0/#all/1843847bbab100c3","Email sent to ppgem-eel@usp.br, marcel.demarco@usp.br")</f>
        <v>Email sent to ppgem-eel@usp.br, marcel.demarco@usp.br</v>
      </c>
      <c r="DW23" s="2" t="s">
        <v>621</v>
      </c>
      <c r="DX23" s="9" t="s">
        <v>622</v>
      </c>
    </row>
    <row r="24">
      <c r="A24" s="6">
        <v>45071.658453842596</v>
      </c>
      <c r="B24" s="2" t="s">
        <v>623</v>
      </c>
      <c r="C24" s="2" t="s">
        <v>624</v>
      </c>
      <c r="D24" s="2" t="s">
        <v>192</v>
      </c>
      <c r="E24" s="2" t="s">
        <v>127</v>
      </c>
      <c r="F24" s="2" t="s">
        <v>147</v>
      </c>
      <c r="G24" s="2" t="s">
        <v>194</v>
      </c>
      <c r="H24" s="2">
        <v>0.0</v>
      </c>
      <c r="I24" s="7">
        <v>30950.0</v>
      </c>
      <c r="J24" s="2" t="s">
        <v>195</v>
      </c>
      <c r="K24" s="2" t="s">
        <v>385</v>
      </c>
      <c r="L24" s="2">
        <v>1.0882591703E10</v>
      </c>
      <c r="M24" s="2">
        <v>2.01588811E8</v>
      </c>
      <c r="N24" s="7">
        <v>43584.0</v>
      </c>
      <c r="O24" s="2" t="s">
        <v>386</v>
      </c>
      <c r="Q24" s="2" t="s">
        <v>625</v>
      </c>
      <c r="R24" s="2" t="s">
        <v>626</v>
      </c>
      <c r="S24" s="2" t="s">
        <v>195</v>
      </c>
      <c r="T24" s="2">
        <v>2.7251188E7</v>
      </c>
      <c r="U24" s="2" t="s">
        <v>200</v>
      </c>
      <c r="V24" s="2">
        <v>2.4992519411E10</v>
      </c>
      <c r="W24" s="2" t="s">
        <v>627</v>
      </c>
      <c r="X24" s="2" t="s">
        <v>628</v>
      </c>
      <c r="Y24" s="2" t="s">
        <v>625</v>
      </c>
      <c r="Z24" s="2" t="s">
        <v>626</v>
      </c>
      <c r="AA24" s="2" t="s">
        <v>195</v>
      </c>
      <c r="AB24" s="2" t="s">
        <v>196</v>
      </c>
      <c r="AC24" s="2">
        <v>2.7251188E7</v>
      </c>
      <c r="AD24" s="2">
        <v>2.4999628219E10</v>
      </c>
      <c r="AE24" s="2" t="s">
        <v>204</v>
      </c>
      <c r="AF24" s="2" t="s">
        <v>146</v>
      </c>
      <c r="AG24" s="7">
        <v>40575.0</v>
      </c>
      <c r="AH24" s="7">
        <v>41414.0</v>
      </c>
      <c r="AI24" s="2" t="s">
        <v>128</v>
      </c>
      <c r="AJ24" s="2" t="s">
        <v>629</v>
      </c>
      <c r="AK24" s="2" t="s">
        <v>630</v>
      </c>
      <c r="AL24" s="7">
        <v>38078.0</v>
      </c>
      <c r="AM24" s="7">
        <v>40532.0</v>
      </c>
      <c r="AN24" s="2" t="s">
        <v>147</v>
      </c>
      <c r="AX24" s="2" t="s">
        <v>148</v>
      </c>
      <c r="AY24" s="2" t="s">
        <v>152</v>
      </c>
      <c r="AZ24" s="2" t="s">
        <v>165</v>
      </c>
      <c r="BA24" s="2" t="s">
        <v>165</v>
      </c>
      <c r="BB24" s="2" t="s">
        <v>128</v>
      </c>
      <c r="BC24" s="2" t="s">
        <v>150</v>
      </c>
      <c r="BD24" s="2" t="s">
        <v>152</v>
      </c>
      <c r="BE24" s="2" t="s">
        <v>165</v>
      </c>
      <c r="BF24" s="2" t="s">
        <v>165</v>
      </c>
      <c r="BG24" s="2" t="s">
        <v>147</v>
      </c>
      <c r="BQ24" s="2" t="s">
        <v>128</v>
      </c>
      <c r="BR24" s="2" t="s">
        <v>631</v>
      </c>
      <c r="BS24" s="2" t="s">
        <v>632</v>
      </c>
      <c r="BT24" s="2" t="s">
        <v>155</v>
      </c>
      <c r="BU24" s="7">
        <v>44682.0</v>
      </c>
      <c r="BW24" s="2" t="s">
        <v>128</v>
      </c>
      <c r="BX24" s="2" t="s">
        <v>633</v>
      </c>
      <c r="BY24" s="2" t="s">
        <v>634</v>
      </c>
      <c r="BZ24" s="2" t="s">
        <v>169</v>
      </c>
      <c r="CA24" s="7">
        <v>41426.0</v>
      </c>
      <c r="CB24" s="7">
        <v>44216.0</v>
      </c>
      <c r="CC24" s="2" t="s">
        <v>147</v>
      </c>
      <c r="CO24" s="2" t="s">
        <v>128</v>
      </c>
      <c r="CP24" s="2" t="s">
        <v>633</v>
      </c>
      <c r="CQ24" s="2" t="s">
        <v>635</v>
      </c>
      <c r="CR24" s="7">
        <v>41426.0</v>
      </c>
      <c r="CS24" s="7">
        <v>44216.0</v>
      </c>
      <c r="CT24" s="2" t="s">
        <v>128</v>
      </c>
      <c r="CU24" s="2" t="s">
        <v>636</v>
      </c>
      <c r="CV24" s="2" t="s">
        <v>637</v>
      </c>
      <c r="CW24" s="7">
        <v>41671.0</v>
      </c>
      <c r="CX24" s="7">
        <v>42399.0</v>
      </c>
      <c r="CY24" s="2" t="s">
        <v>128</v>
      </c>
      <c r="CZ24" s="2" t="s">
        <v>638</v>
      </c>
      <c r="DA24" s="2" t="s">
        <v>637</v>
      </c>
      <c r="DB24" s="7">
        <v>40940.0</v>
      </c>
      <c r="DC24" s="7">
        <v>41993.0</v>
      </c>
      <c r="DD24" s="2" t="s">
        <v>147</v>
      </c>
      <c r="DI24" s="2" t="s">
        <v>147</v>
      </c>
      <c r="DJ24" s="2" t="s">
        <v>128</v>
      </c>
      <c r="DL24" s="2" t="s">
        <v>639</v>
      </c>
      <c r="DM24" s="2" t="s">
        <v>343</v>
      </c>
      <c r="DN24" s="2" t="s">
        <v>640</v>
      </c>
      <c r="DO24" s="9" t="s">
        <v>641</v>
      </c>
      <c r="DP24" s="9" t="s">
        <v>642</v>
      </c>
      <c r="DQ24" s="2" t="s">
        <v>243</v>
      </c>
      <c r="DR24" s="2">
        <v>15830.0</v>
      </c>
      <c r="DS24" s="2">
        <v>711101.0</v>
      </c>
      <c r="DT24" s="9" t="s">
        <v>643</v>
      </c>
      <c r="DU24" s="11" t="str">
        <f>HYPERLINK("https://drive.google.com/open?id=1YHqMTQ0oldHahxYrxAly9-6KOsi8pVm1","Inscrição DOUTORADO PPGEM EEL-USP - Thaís Leite Garcia Nunes.pdf")</f>
        <v>Inscrição DOUTORADO PPGEM EEL-USP - Thaís Leite Garcia Nunes.pdf</v>
      </c>
      <c r="DV24" s="11" t="str">
        <f>HYPERLINK("https://mail.google.com/mail/u/0/#all/188543e46f563d12","Email sent to ppgem-eel@usp.br, thais.slgarcia@yahoo.com.br")</f>
        <v>Email sent to ppgem-eel@usp.br, thais.slgarcia@yahoo.com.br</v>
      </c>
      <c r="DW24" s="2" t="s">
        <v>644</v>
      </c>
      <c r="DX24" s="9" t="s">
        <v>645</v>
      </c>
    </row>
    <row r="25">
      <c r="A25" s="6">
        <v>45078.613582164355</v>
      </c>
      <c r="B25" s="2" t="s">
        <v>646</v>
      </c>
      <c r="C25" s="2" t="s">
        <v>647</v>
      </c>
      <c r="D25" s="2" t="s">
        <v>192</v>
      </c>
      <c r="E25" s="2" t="s">
        <v>193</v>
      </c>
      <c r="F25" s="2" t="s">
        <v>147</v>
      </c>
      <c r="G25" s="2" t="s">
        <v>194</v>
      </c>
      <c r="H25" s="2">
        <v>0.0</v>
      </c>
      <c r="I25" s="7">
        <v>34750.0</v>
      </c>
      <c r="J25" s="2" t="s">
        <v>195</v>
      </c>
      <c r="K25" s="2" t="s">
        <v>551</v>
      </c>
      <c r="L25" s="2">
        <v>1.5105963725E10</v>
      </c>
      <c r="M25" s="2">
        <v>2.32763888E8</v>
      </c>
      <c r="N25" s="7">
        <v>41401.0</v>
      </c>
      <c r="O25" s="2" t="s">
        <v>648</v>
      </c>
      <c r="P25" s="2">
        <v>1.2424371E7</v>
      </c>
      <c r="Q25" s="2" t="s">
        <v>649</v>
      </c>
      <c r="R25" s="2" t="s">
        <v>650</v>
      </c>
      <c r="S25" s="2" t="s">
        <v>651</v>
      </c>
      <c r="T25" s="2">
        <v>1.2606E7</v>
      </c>
      <c r="U25" s="2" t="s">
        <v>200</v>
      </c>
      <c r="V25" s="2">
        <v>2.4998194964E10</v>
      </c>
      <c r="W25" s="2" t="s">
        <v>652</v>
      </c>
      <c r="X25" s="2" t="s">
        <v>653</v>
      </c>
      <c r="Y25" s="2" t="s">
        <v>654</v>
      </c>
      <c r="Z25" s="2" t="s">
        <v>650</v>
      </c>
      <c r="AA25" s="2" t="s">
        <v>651</v>
      </c>
      <c r="AB25" s="2" t="s">
        <v>655</v>
      </c>
      <c r="AC25" s="2">
        <v>1.2606E7</v>
      </c>
      <c r="AD25" s="2">
        <v>1.2996680886E10</v>
      </c>
      <c r="AE25" s="2" t="s">
        <v>656</v>
      </c>
      <c r="AF25" s="2" t="s">
        <v>657</v>
      </c>
      <c r="AG25" s="7">
        <v>44257.0</v>
      </c>
      <c r="AH25" s="7">
        <v>45072.0</v>
      </c>
      <c r="AI25" s="2" t="s">
        <v>147</v>
      </c>
      <c r="AX25" s="2" t="s">
        <v>148</v>
      </c>
      <c r="AY25" s="2" t="s">
        <v>152</v>
      </c>
      <c r="AZ25" s="2" t="s">
        <v>152</v>
      </c>
      <c r="BA25" s="2" t="s">
        <v>152</v>
      </c>
      <c r="BB25" s="2" t="s">
        <v>147</v>
      </c>
      <c r="BQ25" s="2" t="s">
        <v>128</v>
      </c>
      <c r="BR25" s="2" t="s">
        <v>658</v>
      </c>
      <c r="BS25" s="2" t="s">
        <v>659</v>
      </c>
      <c r="BT25" s="2" t="s">
        <v>155</v>
      </c>
      <c r="BU25" s="7">
        <v>43626.0</v>
      </c>
      <c r="BV25" s="7">
        <v>44253.0</v>
      </c>
      <c r="BW25" s="2" t="s">
        <v>147</v>
      </c>
      <c r="CO25" s="2" t="s">
        <v>147</v>
      </c>
      <c r="DI25" s="2" t="s">
        <v>147</v>
      </c>
      <c r="DJ25" s="2" t="s">
        <v>128</v>
      </c>
      <c r="DL25" s="2" t="s">
        <v>660</v>
      </c>
      <c r="DM25" s="2" t="s">
        <v>211</v>
      </c>
      <c r="DN25" s="2" t="s">
        <v>661</v>
      </c>
      <c r="DO25" s="9" t="s">
        <v>662</v>
      </c>
      <c r="DP25" s="9" t="s">
        <v>663</v>
      </c>
      <c r="DQ25" s="2" t="s">
        <v>664</v>
      </c>
      <c r="DR25" s="2" t="s">
        <v>665</v>
      </c>
      <c r="DS25" s="2">
        <v>619752.0</v>
      </c>
      <c r="DT25" s="9" t="s">
        <v>666</v>
      </c>
      <c r="DU25" s="11" t="str">
        <f>HYPERLINK("https://drive.google.com/open?id=1cEP188shzsBUx3nuOHYcW-TckVM-dmmI","Inscrição DOUTORADO PPGEM EEL-USP - Jéssica Vicente Luiz.pdf")</f>
        <v>Inscrição DOUTORADO PPGEM EEL-USP - Jéssica Vicente Luiz.pdf</v>
      </c>
      <c r="DV25" s="11" t="str">
        <f>HYPERLINK("https://mail.google.com/mail/u/0/#all/188780f5e4c26a1a","Email sent to ppgem-eel@usp.br, jessica.vluiz@usp.br")</f>
        <v>Email sent to ppgem-eel@usp.br, jessica.vluiz@usp.br</v>
      </c>
      <c r="DW25" s="2" t="s">
        <v>667</v>
      </c>
      <c r="DX25" s="9" t="s">
        <v>668</v>
      </c>
    </row>
    <row r="26">
      <c r="A26" s="6">
        <v>45229.43471594907</v>
      </c>
      <c r="B26" s="2" t="s">
        <v>669</v>
      </c>
      <c r="C26" s="2" t="s">
        <v>670</v>
      </c>
      <c r="D26" s="2" t="s">
        <v>126</v>
      </c>
      <c r="E26" s="2" t="s">
        <v>193</v>
      </c>
      <c r="F26" s="2" t="s">
        <v>147</v>
      </c>
      <c r="G26" s="2" t="s">
        <v>129</v>
      </c>
      <c r="H26" s="2">
        <v>0.0</v>
      </c>
      <c r="I26" s="7">
        <v>34429.0</v>
      </c>
      <c r="J26" s="2" t="s">
        <v>195</v>
      </c>
      <c r="K26" s="2" t="s">
        <v>385</v>
      </c>
      <c r="L26" s="2">
        <v>1.2382276789E10</v>
      </c>
      <c r="M26" s="2">
        <v>2.3089814E8</v>
      </c>
      <c r="N26" s="7">
        <v>41404.0</v>
      </c>
      <c r="O26" s="2" t="s">
        <v>671</v>
      </c>
      <c r="Q26" s="2" t="s">
        <v>672</v>
      </c>
      <c r="R26" s="2" t="s">
        <v>673</v>
      </c>
      <c r="S26" s="2" t="s">
        <v>253</v>
      </c>
      <c r="T26" s="2">
        <v>2.7333002E7</v>
      </c>
      <c r="U26" s="2" t="s">
        <v>200</v>
      </c>
      <c r="V26" s="2">
        <v>2.499997352E10</v>
      </c>
      <c r="W26" s="2">
        <v>2.4999933482E10</v>
      </c>
      <c r="X26" s="2" t="s">
        <v>202</v>
      </c>
      <c r="Y26" s="2" t="s">
        <v>674</v>
      </c>
      <c r="Z26" s="2" t="s">
        <v>673</v>
      </c>
      <c r="AA26" s="2" t="s">
        <v>253</v>
      </c>
      <c r="AB26" s="2" t="s">
        <v>385</v>
      </c>
      <c r="AC26" s="2">
        <v>2.7333002E7</v>
      </c>
      <c r="AD26" s="2">
        <v>2.4999933482E10</v>
      </c>
      <c r="AE26" s="2" t="s">
        <v>675</v>
      </c>
      <c r="AF26" s="2" t="s">
        <v>215</v>
      </c>
      <c r="AG26" s="7">
        <v>43717.0</v>
      </c>
      <c r="AH26" s="7">
        <v>44770.0</v>
      </c>
      <c r="AI26" s="2" t="s">
        <v>128</v>
      </c>
      <c r="AJ26" s="2" t="s">
        <v>204</v>
      </c>
      <c r="AK26" s="2" t="s">
        <v>206</v>
      </c>
      <c r="AL26" s="7">
        <v>40973.0</v>
      </c>
      <c r="AM26" s="7">
        <v>43454.0</v>
      </c>
      <c r="AN26" s="2" t="s">
        <v>147</v>
      </c>
      <c r="AX26" s="2" t="s">
        <v>148</v>
      </c>
      <c r="AY26" s="2" t="s">
        <v>149</v>
      </c>
      <c r="AZ26" s="2" t="s">
        <v>149</v>
      </c>
      <c r="BA26" s="2" t="s">
        <v>152</v>
      </c>
      <c r="BB26" s="2" t="s">
        <v>128</v>
      </c>
      <c r="BC26" s="2" t="s">
        <v>150</v>
      </c>
      <c r="BD26" s="2" t="s">
        <v>152</v>
      </c>
      <c r="BE26" s="2" t="s">
        <v>165</v>
      </c>
      <c r="BF26" s="2" t="s">
        <v>165</v>
      </c>
      <c r="BG26" s="2" t="s">
        <v>147</v>
      </c>
      <c r="BQ26" s="2" t="s">
        <v>128</v>
      </c>
      <c r="BR26" s="2" t="s">
        <v>676</v>
      </c>
      <c r="BS26" s="2" t="s">
        <v>677</v>
      </c>
      <c r="BT26" s="2" t="s">
        <v>169</v>
      </c>
      <c r="BU26" s="7">
        <v>44936.0</v>
      </c>
      <c r="BW26" s="2" t="s">
        <v>128</v>
      </c>
      <c r="BX26" s="2" t="s">
        <v>204</v>
      </c>
      <c r="BY26" s="2" t="s">
        <v>678</v>
      </c>
      <c r="BZ26" s="2" t="s">
        <v>155</v>
      </c>
      <c r="CA26" s="7">
        <v>43922.0</v>
      </c>
      <c r="CB26" s="7">
        <v>44620.0</v>
      </c>
      <c r="CC26" s="2" t="s">
        <v>147</v>
      </c>
      <c r="CO26" s="2" t="s">
        <v>128</v>
      </c>
      <c r="CP26" s="2" t="s">
        <v>204</v>
      </c>
      <c r="CQ26" s="2" t="s">
        <v>679</v>
      </c>
      <c r="CR26" s="7">
        <v>44490.0</v>
      </c>
      <c r="CS26" s="7">
        <v>44604.0</v>
      </c>
      <c r="CT26" s="2" t="s">
        <v>147</v>
      </c>
      <c r="DI26" s="2" t="s">
        <v>147</v>
      </c>
      <c r="DJ26" s="2" t="s">
        <v>128</v>
      </c>
      <c r="DL26" s="2" t="s">
        <v>680</v>
      </c>
      <c r="DM26" s="2" t="s">
        <v>681</v>
      </c>
      <c r="DN26" s="2" t="s">
        <v>682</v>
      </c>
      <c r="DO26" s="9" t="s">
        <v>683</v>
      </c>
      <c r="DP26" s="9" t="s">
        <v>684</v>
      </c>
      <c r="DQ26" s="2" t="s">
        <v>243</v>
      </c>
      <c r="DR26" s="2" t="s">
        <v>685</v>
      </c>
      <c r="DS26" s="2" t="s">
        <v>686</v>
      </c>
      <c r="DT26" s="9" t="s">
        <v>687</v>
      </c>
      <c r="DU26" s="11" t="str">
        <f>HYPERLINK("https://drive.google.com/open?id=1edQHOGyoIKhxiR-AF-rt5QiTmd3QDR-F","Inscrição DOUTORADO PPGEM EEL-USP - Diego Magalhães Baía.pdf")</f>
        <v>Inscrição DOUTORADO PPGEM EEL-USP - Diego Magalhães Baía.pdf</v>
      </c>
      <c r="DV26" s="11" t="str">
        <f>HYPERLINK("https://mail.google.com/mail/u/0/#all/18b80c3e04cd69ef","Email sent to ppgem-eel@usp.br, diegobaia@id.uff.br")</f>
        <v>Email sent to ppgem-eel@usp.br, diegobaia@id.uff.br</v>
      </c>
      <c r="DW26" s="2" t="s">
        <v>688</v>
      </c>
      <c r="DX26" s="9" t="s">
        <v>689</v>
      </c>
    </row>
    <row r="27">
      <c r="A27" s="6">
        <v>45229.75697725694</v>
      </c>
      <c r="B27" s="2" t="s">
        <v>690</v>
      </c>
      <c r="C27" s="2" t="s">
        <v>691</v>
      </c>
      <c r="D27" s="2" t="s">
        <v>126</v>
      </c>
      <c r="E27" s="2" t="s">
        <v>193</v>
      </c>
      <c r="F27" s="2" t="s">
        <v>147</v>
      </c>
      <c r="G27" s="2" t="s">
        <v>355</v>
      </c>
      <c r="H27" s="2">
        <v>1.0</v>
      </c>
      <c r="I27" s="7">
        <v>31829.0</v>
      </c>
      <c r="J27" s="2" t="s">
        <v>253</v>
      </c>
      <c r="K27" s="2" t="s">
        <v>385</v>
      </c>
      <c r="L27" s="2">
        <v>1.1551904756E10</v>
      </c>
      <c r="M27" s="2">
        <v>1.3182233E8</v>
      </c>
      <c r="N27" s="7">
        <v>36248.0</v>
      </c>
      <c r="O27" s="2" t="s">
        <v>605</v>
      </c>
      <c r="Q27" s="2" t="s">
        <v>692</v>
      </c>
      <c r="R27" s="2" t="s">
        <v>693</v>
      </c>
      <c r="S27" s="2" t="s">
        <v>694</v>
      </c>
      <c r="T27" s="2">
        <v>2.753604E7</v>
      </c>
      <c r="U27" s="2" t="s">
        <v>200</v>
      </c>
      <c r="V27" s="2">
        <v>1.2981929195E10</v>
      </c>
      <c r="W27" s="2" t="s">
        <v>695</v>
      </c>
      <c r="X27" s="2" t="s">
        <v>333</v>
      </c>
      <c r="Y27" s="2" t="s">
        <v>696</v>
      </c>
      <c r="Z27" s="2" t="s">
        <v>693</v>
      </c>
      <c r="AA27" s="2" t="s">
        <v>694</v>
      </c>
      <c r="AB27" s="2" t="s">
        <v>203</v>
      </c>
      <c r="AC27" s="2">
        <v>2.753604E7</v>
      </c>
      <c r="AD27" s="2">
        <v>2.4981189841E10</v>
      </c>
      <c r="AE27" s="2" t="s">
        <v>697</v>
      </c>
      <c r="AF27" s="2" t="s">
        <v>698</v>
      </c>
      <c r="AG27" s="7">
        <v>44593.0</v>
      </c>
      <c r="AH27" s="7">
        <v>44958.0</v>
      </c>
      <c r="AI27" s="2" t="s">
        <v>128</v>
      </c>
      <c r="AJ27" s="2" t="s">
        <v>699</v>
      </c>
      <c r="AK27" s="2" t="s">
        <v>700</v>
      </c>
      <c r="AL27" s="7">
        <v>41306.0</v>
      </c>
      <c r="AM27" s="7">
        <v>42583.0</v>
      </c>
      <c r="AN27" s="2" t="s">
        <v>128</v>
      </c>
      <c r="AO27" s="2" t="s">
        <v>699</v>
      </c>
      <c r="AP27" s="2" t="s">
        <v>701</v>
      </c>
      <c r="AQ27" s="7">
        <v>42767.0</v>
      </c>
      <c r="AR27" s="7">
        <v>43435.0</v>
      </c>
      <c r="AS27" s="2" t="s">
        <v>128</v>
      </c>
      <c r="AT27" s="2" t="s">
        <v>699</v>
      </c>
      <c r="AU27" s="2" t="s">
        <v>702</v>
      </c>
      <c r="AV27" s="7">
        <v>39114.0</v>
      </c>
      <c r="AW27" s="7">
        <v>40513.0</v>
      </c>
      <c r="AX27" s="2" t="s">
        <v>148</v>
      </c>
      <c r="AY27" s="2" t="s">
        <v>149</v>
      </c>
      <c r="AZ27" s="2" t="s">
        <v>149</v>
      </c>
      <c r="BA27" s="2" t="s">
        <v>149</v>
      </c>
      <c r="BB27" s="2" t="s">
        <v>128</v>
      </c>
      <c r="BC27" s="2" t="s">
        <v>150</v>
      </c>
      <c r="BD27" s="2" t="s">
        <v>152</v>
      </c>
      <c r="BE27" s="2" t="s">
        <v>152</v>
      </c>
      <c r="BF27" s="2" t="s">
        <v>152</v>
      </c>
      <c r="BG27" s="2" t="s">
        <v>147</v>
      </c>
      <c r="BQ27" s="2" t="s">
        <v>128</v>
      </c>
      <c r="BR27" s="2" t="s">
        <v>558</v>
      </c>
      <c r="BS27" s="2" t="s">
        <v>703</v>
      </c>
      <c r="BT27" s="2" t="s">
        <v>169</v>
      </c>
      <c r="BU27" s="7">
        <v>42887.0</v>
      </c>
      <c r="BV27" s="7">
        <v>43160.0</v>
      </c>
      <c r="BW27" s="2" t="s">
        <v>128</v>
      </c>
      <c r="BX27" s="2" t="s">
        <v>704</v>
      </c>
      <c r="BY27" s="2" t="s">
        <v>705</v>
      </c>
      <c r="BZ27" s="2" t="s">
        <v>169</v>
      </c>
      <c r="CA27" s="7">
        <v>43132.0</v>
      </c>
      <c r="CB27" s="7">
        <v>43497.0</v>
      </c>
      <c r="CC27" s="2" t="s">
        <v>128</v>
      </c>
      <c r="CD27" s="2" t="s">
        <v>706</v>
      </c>
      <c r="CE27" s="2" t="s">
        <v>707</v>
      </c>
      <c r="CF27" s="2" t="s">
        <v>169</v>
      </c>
      <c r="CG27" s="7">
        <v>43617.0</v>
      </c>
      <c r="CI27" s="2" t="s">
        <v>128</v>
      </c>
      <c r="CJ27" s="2" t="s">
        <v>697</v>
      </c>
      <c r="CK27" s="2" t="s">
        <v>708</v>
      </c>
      <c r="CL27" s="2" t="s">
        <v>169</v>
      </c>
      <c r="CM27" s="7">
        <v>43497.0</v>
      </c>
      <c r="CN27" s="7">
        <v>45228.0</v>
      </c>
      <c r="CO27" s="2" t="s">
        <v>128</v>
      </c>
      <c r="CP27" s="2" t="s">
        <v>697</v>
      </c>
      <c r="CQ27" s="2" t="s">
        <v>709</v>
      </c>
      <c r="CR27" s="7">
        <v>43497.0</v>
      </c>
      <c r="CT27" s="2" t="s">
        <v>147</v>
      </c>
      <c r="DI27" s="2" t="s">
        <v>147</v>
      </c>
      <c r="DJ27" s="2" t="s">
        <v>128</v>
      </c>
      <c r="DL27" s="2" t="s">
        <v>710</v>
      </c>
      <c r="DM27" s="2" t="s">
        <v>186</v>
      </c>
      <c r="DN27" s="2" t="s">
        <v>711</v>
      </c>
      <c r="DO27" s="9" t="s">
        <v>712</v>
      </c>
      <c r="DP27" s="9" t="s">
        <v>713</v>
      </c>
      <c r="DQ27" s="2" t="s">
        <v>243</v>
      </c>
      <c r="DR27" s="2">
        <v>33030.0</v>
      </c>
      <c r="DS27" s="2">
        <v>155756.0</v>
      </c>
      <c r="DT27" s="9" t="s">
        <v>714</v>
      </c>
      <c r="DU27" s="11" t="str">
        <f>HYPERLINK("https://drive.google.com/open?id=1KyR-cSrnzqX7-Dh2PhDriR2NFVgMWDl7","Inscrição DOUTORADO PPGEM EEL-USP - Everton Diniz dos Santos.pdf")</f>
        <v>Inscrição DOUTORADO PPGEM EEL-USP - Everton Diniz dos Santos.pdf</v>
      </c>
      <c r="DV27" s="11" t="str">
        <f>HYPERLINK("https://mail.google.com/mail/u/0/#all/18b826ca45a375c6","Email sent to ppgem-eel@usp.br, ediniz@id.uff.br")</f>
        <v>Email sent to ppgem-eel@usp.br, ediniz@id.uff.br</v>
      </c>
      <c r="DW27" s="2" t="s">
        <v>715</v>
      </c>
      <c r="DX27" s="9" t="s">
        <v>716</v>
      </c>
    </row>
    <row r="28">
      <c r="A28" s="6">
        <v>45230.79942081019</v>
      </c>
      <c r="B28" s="2" t="s">
        <v>717</v>
      </c>
      <c r="C28" s="2" t="s">
        <v>718</v>
      </c>
      <c r="D28" s="2" t="s">
        <v>126</v>
      </c>
      <c r="E28" s="2" t="s">
        <v>193</v>
      </c>
      <c r="F28" s="2" t="s">
        <v>147</v>
      </c>
      <c r="G28" s="2" t="s">
        <v>194</v>
      </c>
      <c r="H28" s="2">
        <v>0.0</v>
      </c>
      <c r="I28" s="7">
        <v>32557.0</v>
      </c>
      <c r="J28" s="2" t="s">
        <v>360</v>
      </c>
      <c r="K28" s="2" t="s">
        <v>203</v>
      </c>
      <c r="L28" s="2">
        <v>1.1241262799E10</v>
      </c>
      <c r="M28" s="2">
        <v>2.12455901E8</v>
      </c>
      <c r="N28" s="7">
        <v>39205.0</v>
      </c>
      <c r="O28" s="2" t="s">
        <v>719</v>
      </c>
      <c r="P28" s="2">
        <v>1.118961E7</v>
      </c>
      <c r="Q28" s="2" t="s">
        <v>720</v>
      </c>
      <c r="R28" s="2" t="s">
        <v>721</v>
      </c>
      <c r="S28" s="2" t="s">
        <v>135</v>
      </c>
      <c r="T28" s="2">
        <v>1.2608345E7</v>
      </c>
      <c r="U28" s="2" t="s">
        <v>200</v>
      </c>
      <c r="V28" s="2">
        <v>2.4981113359E10</v>
      </c>
      <c r="W28" s="2" t="s">
        <v>722</v>
      </c>
      <c r="X28" s="2" t="s">
        <v>723</v>
      </c>
      <c r="Y28" s="2" t="s">
        <v>724</v>
      </c>
      <c r="Z28" s="2" t="s">
        <v>725</v>
      </c>
      <c r="AA28" s="2" t="s">
        <v>360</v>
      </c>
      <c r="AB28" s="2" t="s">
        <v>551</v>
      </c>
      <c r="AC28" s="2">
        <v>2.7288001E7</v>
      </c>
      <c r="AD28" s="2">
        <v>2.433372848E9</v>
      </c>
      <c r="AE28" s="2" t="s">
        <v>726</v>
      </c>
      <c r="AF28" s="2" t="s">
        <v>727</v>
      </c>
      <c r="AG28" s="7">
        <v>43535.0</v>
      </c>
      <c r="AH28" s="7">
        <v>45197.0</v>
      </c>
      <c r="AI28" s="2" t="s">
        <v>128</v>
      </c>
      <c r="AJ28" s="2" t="s">
        <v>629</v>
      </c>
      <c r="AK28" s="2" t="s">
        <v>728</v>
      </c>
      <c r="AL28" s="7">
        <v>41281.0</v>
      </c>
      <c r="AM28" s="7">
        <v>43449.0</v>
      </c>
      <c r="AN28" s="2" t="s">
        <v>147</v>
      </c>
      <c r="AX28" s="2" t="s">
        <v>148</v>
      </c>
      <c r="AY28" s="2" t="s">
        <v>152</v>
      </c>
      <c r="AZ28" s="2" t="s">
        <v>152</v>
      </c>
      <c r="BA28" s="2" t="s">
        <v>152</v>
      </c>
      <c r="BB28" s="2" t="s">
        <v>147</v>
      </c>
      <c r="BQ28" s="2" t="s">
        <v>147</v>
      </c>
      <c r="CO28" s="2" t="s">
        <v>128</v>
      </c>
      <c r="CP28" s="2" t="s">
        <v>729</v>
      </c>
      <c r="CQ28" s="2" t="s">
        <v>730</v>
      </c>
      <c r="CR28" s="7">
        <v>44655.0</v>
      </c>
      <c r="CS28" s="7">
        <v>44958.0</v>
      </c>
      <c r="CT28" s="2" t="s">
        <v>128</v>
      </c>
      <c r="CU28" s="2" t="s">
        <v>629</v>
      </c>
      <c r="CV28" s="2" t="s">
        <v>731</v>
      </c>
      <c r="CW28" s="7">
        <v>41774.0</v>
      </c>
      <c r="CX28" s="7">
        <v>42357.0</v>
      </c>
      <c r="CY28" s="2" t="s">
        <v>147</v>
      </c>
      <c r="DI28" s="2" t="s">
        <v>147</v>
      </c>
      <c r="DJ28" s="2" t="s">
        <v>128</v>
      </c>
      <c r="DL28" s="2" t="s">
        <v>732</v>
      </c>
      <c r="DM28" s="2" t="s">
        <v>211</v>
      </c>
      <c r="DN28" s="2" t="s">
        <v>733</v>
      </c>
      <c r="DO28" s="9" t="s">
        <v>734</v>
      </c>
      <c r="DP28" s="9" t="s">
        <v>735</v>
      </c>
      <c r="DQ28" s="2" t="s">
        <v>243</v>
      </c>
      <c r="DR28" s="2" t="s">
        <v>736</v>
      </c>
      <c r="DS28" s="2">
        <v>1087193.0</v>
      </c>
      <c r="DT28" s="9" t="s">
        <v>737</v>
      </c>
      <c r="DU28" s="11" t="str">
        <f>HYPERLINK("https://drive.google.com/open?id=1hNtKLUBrfjc9_DU1ieibvgcOUkOONmu1","Inscrição DOUTORADO PPGEM EEL-USP - Bruno Abreu Bon.pdf")</f>
        <v>Inscrição DOUTORADO PPGEM EEL-USP - Bruno Abreu Bon.pdf</v>
      </c>
      <c r="DV28" s="11" t="str">
        <f>HYPERLINK("https://mail.google.com/mail/u/0/#all/18b87cb463a790bd","Email sent to ppgem-eel@usp.br, brunoab89@hotmail.com")</f>
        <v>Email sent to ppgem-eel@usp.br, brunoab89@hotmail.com</v>
      </c>
      <c r="DW28" s="2" t="s">
        <v>738</v>
      </c>
      <c r="DX28" s="9" t="s">
        <v>739</v>
      </c>
    </row>
    <row r="29">
      <c r="A29" s="6">
        <v>45348.430674884265</v>
      </c>
      <c r="B29" s="2" t="s">
        <v>740</v>
      </c>
      <c r="C29" s="2" t="s">
        <v>741</v>
      </c>
      <c r="D29" s="2" t="s">
        <v>192</v>
      </c>
      <c r="E29" s="2" t="s">
        <v>193</v>
      </c>
      <c r="F29" s="2" t="s">
        <v>147</v>
      </c>
      <c r="G29" s="2" t="s">
        <v>129</v>
      </c>
      <c r="H29" s="2">
        <v>0.0</v>
      </c>
      <c r="I29" s="7">
        <v>35446.0</v>
      </c>
      <c r="J29" s="2" t="s">
        <v>742</v>
      </c>
      <c r="K29" s="2" t="s">
        <v>743</v>
      </c>
      <c r="L29" s="2">
        <v>4.5578864856E10</v>
      </c>
      <c r="M29" s="2">
        <v>4.58653214E8</v>
      </c>
      <c r="N29" s="7">
        <v>43416.0</v>
      </c>
      <c r="O29" s="2" t="s">
        <v>276</v>
      </c>
      <c r="P29" s="2">
        <v>9359542.0</v>
      </c>
      <c r="Q29" s="2" t="s">
        <v>744</v>
      </c>
      <c r="R29" s="2" t="s">
        <v>745</v>
      </c>
      <c r="S29" s="2" t="s">
        <v>135</v>
      </c>
      <c r="T29" s="2">
        <v>1.260256E7</v>
      </c>
      <c r="U29" s="2" t="s">
        <v>200</v>
      </c>
      <c r="V29" s="2">
        <v>1.1974624168E10</v>
      </c>
      <c r="W29" s="2" t="s">
        <v>746</v>
      </c>
      <c r="X29" s="2" t="s">
        <v>747</v>
      </c>
      <c r="Y29" s="2" t="s">
        <v>748</v>
      </c>
      <c r="Z29" s="2" t="s">
        <v>749</v>
      </c>
      <c r="AA29" s="2" t="s">
        <v>750</v>
      </c>
      <c r="AB29" s="2" t="s">
        <v>743</v>
      </c>
      <c r="AC29" s="2">
        <v>1.308746E7</v>
      </c>
      <c r="AD29" s="2">
        <v>1.9987068243E10</v>
      </c>
      <c r="AE29" s="2" t="s">
        <v>751</v>
      </c>
      <c r="AF29" s="2" t="s">
        <v>310</v>
      </c>
      <c r="AG29" s="7">
        <v>45323.0</v>
      </c>
      <c r="AH29" s="7">
        <v>45323.0</v>
      </c>
      <c r="AI29" s="2" t="s">
        <v>128</v>
      </c>
      <c r="AJ29" s="2" t="s">
        <v>751</v>
      </c>
      <c r="AK29" s="2" t="s">
        <v>752</v>
      </c>
      <c r="AL29" s="7">
        <v>42036.0</v>
      </c>
      <c r="AM29" s="7">
        <v>44581.0</v>
      </c>
      <c r="AN29" s="2" t="s">
        <v>147</v>
      </c>
      <c r="AX29" s="2" t="s">
        <v>148</v>
      </c>
      <c r="AY29" s="2" t="s">
        <v>149</v>
      </c>
      <c r="AZ29" s="2" t="s">
        <v>149</v>
      </c>
      <c r="BA29" s="2" t="s">
        <v>149</v>
      </c>
      <c r="BB29" s="2" t="s">
        <v>147</v>
      </c>
      <c r="BQ29" s="2" t="s">
        <v>128</v>
      </c>
      <c r="BR29" s="2" t="s">
        <v>753</v>
      </c>
      <c r="BS29" s="2" t="s">
        <v>754</v>
      </c>
      <c r="BT29" s="2" t="s">
        <v>169</v>
      </c>
      <c r="BU29" s="7">
        <v>44172.0</v>
      </c>
      <c r="BV29" s="7">
        <v>44575.0</v>
      </c>
      <c r="BW29" s="2" t="s">
        <v>147</v>
      </c>
      <c r="CO29" s="2" t="s">
        <v>128</v>
      </c>
      <c r="CP29" s="2" t="s">
        <v>751</v>
      </c>
      <c r="CQ29" s="2" t="s">
        <v>755</v>
      </c>
      <c r="CR29" s="7">
        <v>44774.0</v>
      </c>
      <c r="CS29" s="7">
        <v>44926.0</v>
      </c>
      <c r="CT29" s="2" t="s">
        <v>128</v>
      </c>
      <c r="CU29" s="2" t="s">
        <v>751</v>
      </c>
      <c r="CV29" s="2" t="s">
        <v>755</v>
      </c>
      <c r="CW29" s="7">
        <v>44958.0</v>
      </c>
      <c r="CX29" s="7">
        <v>45107.0</v>
      </c>
      <c r="CY29" s="2" t="s">
        <v>147</v>
      </c>
      <c r="DI29" s="2" t="s">
        <v>147</v>
      </c>
      <c r="DJ29" s="2" t="s">
        <v>128</v>
      </c>
      <c r="DL29" s="2" t="s">
        <v>756</v>
      </c>
      <c r="DM29" s="2" t="s">
        <v>211</v>
      </c>
      <c r="DN29" s="2" t="s">
        <v>757</v>
      </c>
      <c r="DO29" s="9" t="s">
        <v>758</v>
      </c>
      <c r="DP29" s="9" t="s">
        <v>759</v>
      </c>
      <c r="DQ29" s="2" t="s">
        <v>243</v>
      </c>
      <c r="DR29" s="2" t="s">
        <v>292</v>
      </c>
      <c r="DS29" s="2" t="s">
        <v>760</v>
      </c>
      <c r="DT29" s="9" t="s">
        <v>761</v>
      </c>
      <c r="DU29" s="11" t="str">
        <f>HYPERLINK("https://drive.google.com/open?id=1IXEnDTN33Oxg8dORCMCdnMZXq_lrKwiW","Inscrição DOUTORADO PPGEM EEL-USP - Vitória de Melo Silveira.pdf")</f>
        <v>Inscrição DOUTORADO PPGEM EEL-USP - Vitória de Melo Silveira.pdf</v>
      </c>
      <c r="DV29" s="11" t="str">
        <f>HYPERLINK("https://mail.google.com/mail/u/0/#all/18de594376b6cca8","Email sent to ppgem-eel@usp.br, vitoria.melo.silveira@usp.br")</f>
        <v>Email sent to ppgem-eel@usp.br, vitoria.melo.silveira@usp.br</v>
      </c>
      <c r="DW29" s="2" t="s">
        <v>762</v>
      </c>
      <c r="DX29" s="9" t="s">
        <v>763</v>
      </c>
    </row>
    <row r="30">
      <c r="A30" s="6">
        <v>45348.45483636574</v>
      </c>
      <c r="B30" s="2" t="s">
        <v>764</v>
      </c>
      <c r="C30" s="2" t="s">
        <v>765</v>
      </c>
      <c r="D30" s="2" t="s">
        <v>126</v>
      </c>
      <c r="E30" s="2" t="s">
        <v>193</v>
      </c>
      <c r="F30" s="2" t="s">
        <v>147</v>
      </c>
      <c r="G30" s="2" t="s">
        <v>129</v>
      </c>
      <c r="H30" s="2">
        <v>0.0</v>
      </c>
      <c r="I30" s="7">
        <v>35332.0</v>
      </c>
      <c r="J30" s="2" t="s">
        <v>130</v>
      </c>
      <c r="K30" s="2" t="s">
        <v>275</v>
      </c>
      <c r="L30" s="2">
        <v>4.70040728E10</v>
      </c>
      <c r="M30" s="2">
        <v>5.05787222E8</v>
      </c>
      <c r="N30" s="7">
        <v>41988.0</v>
      </c>
      <c r="O30" s="2" t="s">
        <v>276</v>
      </c>
      <c r="P30" s="2">
        <v>8942235.0</v>
      </c>
      <c r="Q30" s="2" t="s">
        <v>766</v>
      </c>
      <c r="R30" s="2" t="s">
        <v>134</v>
      </c>
      <c r="S30" s="2" t="s">
        <v>135</v>
      </c>
      <c r="T30" s="2">
        <v>1.2606E7</v>
      </c>
      <c r="U30" s="2" t="s">
        <v>200</v>
      </c>
      <c r="V30" s="2">
        <v>1.1971052265E10</v>
      </c>
      <c r="W30" s="2" t="s">
        <v>767</v>
      </c>
      <c r="X30" s="2" t="s">
        <v>333</v>
      </c>
      <c r="Y30" s="2" t="s">
        <v>768</v>
      </c>
      <c r="Z30" s="2" t="s">
        <v>769</v>
      </c>
      <c r="AA30" s="2" t="s">
        <v>130</v>
      </c>
      <c r="AB30" s="2" t="s">
        <v>275</v>
      </c>
      <c r="AC30" s="8" t="s">
        <v>770</v>
      </c>
      <c r="AD30" s="2">
        <v>1.195732175E10</v>
      </c>
      <c r="AE30" s="2" t="s">
        <v>726</v>
      </c>
      <c r="AF30" s="2" t="s">
        <v>522</v>
      </c>
      <c r="AG30" s="7">
        <v>42044.0</v>
      </c>
      <c r="AH30" s="7">
        <v>44582.0</v>
      </c>
      <c r="AI30" s="2" t="s">
        <v>147</v>
      </c>
      <c r="AX30" s="2" t="s">
        <v>313</v>
      </c>
      <c r="AY30" s="2" t="s">
        <v>149</v>
      </c>
      <c r="AZ30" s="2" t="s">
        <v>149</v>
      </c>
      <c r="BA30" s="2" t="s">
        <v>149</v>
      </c>
      <c r="BB30" s="2" t="s">
        <v>128</v>
      </c>
      <c r="BC30" s="2" t="s">
        <v>148</v>
      </c>
      <c r="BD30" s="2" t="s">
        <v>149</v>
      </c>
      <c r="BE30" s="2" t="s">
        <v>149</v>
      </c>
      <c r="BF30" s="2" t="s">
        <v>152</v>
      </c>
      <c r="BG30" s="2" t="s">
        <v>147</v>
      </c>
      <c r="BQ30" s="2" t="s">
        <v>128</v>
      </c>
      <c r="BR30" s="2" t="s">
        <v>771</v>
      </c>
      <c r="BS30" s="2" t="s">
        <v>772</v>
      </c>
      <c r="BT30" s="2" t="s">
        <v>169</v>
      </c>
      <c r="BU30" s="7">
        <v>44228.0</v>
      </c>
      <c r="BV30" s="7">
        <v>44547.0</v>
      </c>
      <c r="BW30" s="2" t="s">
        <v>147</v>
      </c>
      <c r="CO30" s="2" t="s">
        <v>128</v>
      </c>
      <c r="CP30" s="2" t="s">
        <v>726</v>
      </c>
      <c r="CQ30" s="2" t="s">
        <v>773</v>
      </c>
      <c r="CR30" s="7">
        <v>44774.0</v>
      </c>
      <c r="CS30" s="7">
        <v>44926.0</v>
      </c>
      <c r="CT30" s="2" t="s">
        <v>128</v>
      </c>
      <c r="CU30" s="2" t="s">
        <v>726</v>
      </c>
      <c r="CV30" s="2" t="s">
        <v>773</v>
      </c>
      <c r="CW30" s="7">
        <v>44958.0</v>
      </c>
      <c r="CX30" s="7">
        <v>45107.0</v>
      </c>
      <c r="CY30" s="2" t="s">
        <v>147</v>
      </c>
      <c r="DI30" s="2" t="s">
        <v>147</v>
      </c>
      <c r="DJ30" s="2" t="s">
        <v>128</v>
      </c>
      <c r="DL30" s="2" t="s">
        <v>774</v>
      </c>
      <c r="DM30" s="2" t="s">
        <v>211</v>
      </c>
      <c r="DN30" s="2" t="s">
        <v>775</v>
      </c>
      <c r="DO30" s="9" t="s">
        <v>776</v>
      </c>
      <c r="DP30" s="9" t="s">
        <v>777</v>
      </c>
      <c r="DQ30" s="2" t="s">
        <v>243</v>
      </c>
      <c r="DR30" s="8" t="s">
        <v>778</v>
      </c>
      <c r="DS30" s="2" t="s">
        <v>779</v>
      </c>
      <c r="DT30" s="9" t="s">
        <v>780</v>
      </c>
      <c r="DU30" s="11" t="str">
        <f>HYPERLINK("https://drive.google.com/open?id=17MXlx4SUT9j5Vqeby9zO6XJIyE0MeW08","Inscrição DOUTORADO PPGEM EEL-USP - Caio Simão de Barros.pdf")</f>
        <v>Inscrição DOUTORADO PPGEM EEL-USP - Caio Simão de Barros.pdf</v>
      </c>
      <c r="DV30" s="11" t="str">
        <f>HYPERLINK("https://mail.google.com/mail/u/0/#all/18de5b307ec83c0f","Email sent to ppgem-eel@usp.br, caio.simao.barros@usp.br")</f>
        <v>Email sent to ppgem-eel@usp.br, caio.simao.barros@usp.br</v>
      </c>
      <c r="DW30" s="2" t="s">
        <v>781</v>
      </c>
      <c r="DX30" s="9" t="s">
        <v>782</v>
      </c>
    </row>
    <row r="31">
      <c r="A31" s="6">
        <v>45348.509537708334</v>
      </c>
      <c r="B31" s="2" t="s">
        <v>783</v>
      </c>
      <c r="C31" s="2" t="s">
        <v>784</v>
      </c>
      <c r="D31" s="2" t="s">
        <v>192</v>
      </c>
      <c r="E31" s="2" t="s">
        <v>193</v>
      </c>
      <c r="F31" s="2" t="s">
        <v>147</v>
      </c>
      <c r="G31" s="2" t="s">
        <v>129</v>
      </c>
      <c r="H31" s="2">
        <v>0.0</v>
      </c>
      <c r="I31" s="7">
        <v>34935.0</v>
      </c>
      <c r="J31" s="2" t="s">
        <v>250</v>
      </c>
      <c r="K31" s="2" t="s">
        <v>203</v>
      </c>
      <c r="L31" s="2">
        <v>1.6103921759E10</v>
      </c>
      <c r="M31" s="2">
        <v>2.89669467E8</v>
      </c>
      <c r="N31" s="7">
        <v>41628.0</v>
      </c>
      <c r="O31" s="2" t="s">
        <v>197</v>
      </c>
      <c r="P31" s="2">
        <v>1.3556853E7</v>
      </c>
      <c r="Q31" s="2" t="s">
        <v>785</v>
      </c>
      <c r="R31" s="2" t="s">
        <v>252</v>
      </c>
      <c r="S31" s="2" t="s">
        <v>135</v>
      </c>
      <c r="T31" s="2">
        <v>1.260023E7</v>
      </c>
      <c r="U31" s="2" t="s">
        <v>200</v>
      </c>
      <c r="V31" s="2">
        <v>2.4999889835E10</v>
      </c>
      <c r="W31" s="2" t="s">
        <v>786</v>
      </c>
      <c r="X31" s="2" t="s">
        <v>202</v>
      </c>
      <c r="Y31" s="2" t="s">
        <v>787</v>
      </c>
      <c r="Z31" s="2" t="s">
        <v>788</v>
      </c>
      <c r="AA31" s="2" t="s">
        <v>250</v>
      </c>
      <c r="AB31" s="2" t="s">
        <v>203</v>
      </c>
      <c r="AC31" s="2">
        <v>2.3933295E7</v>
      </c>
      <c r="AD31" s="8" t="s">
        <v>789</v>
      </c>
      <c r="AE31" s="2" t="s">
        <v>726</v>
      </c>
      <c r="AF31" s="2" t="s">
        <v>790</v>
      </c>
      <c r="AG31" s="7">
        <v>44593.0</v>
      </c>
      <c r="AH31" s="7">
        <v>45383.0</v>
      </c>
      <c r="AI31" s="2" t="s">
        <v>128</v>
      </c>
      <c r="AJ31" s="2" t="s">
        <v>791</v>
      </c>
      <c r="AK31" s="2" t="s">
        <v>792</v>
      </c>
      <c r="AL31" s="7">
        <v>42038.0</v>
      </c>
      <c r="AM31" s="7">
        <v>44587.0</v>
      </c>
      <c r="AN31" s="2" t="s">
        <v>128</v>
      </c>
      <c r="AO31" s="2" t="s">
        <v>791</v>
      </c>
      <c r="AP31" s="2" t="s">
        <v>793</v>
      </c>
      <c r="AQ31" s="7">
        <v>40575.0</v>
      </c>
      <c r="AR31" s="7">
        <v>41993.0</v>
      </c>
      <c r="AS31" s="2" t="s">
        <v>147</v>
      </c>
      <c r="AX31" s="2" t="s">
        <v>148</v>
      </c>
      <c r="AY31" s="2" t="s">
        <v>165</v>
      </c>
      <c r="AZ31" s="2" t="s">
        <v>165</v>
      </c>
      <c r="BA31" s="2" t="s">
        <v>165</v>
      </c>
      <c r="BB31" s="2" t="s">
        <v>147</v>
      </c>
      <c r="BQ31" s="2" t="s">
        <v>147</v>
      </c>
      <c r="CO31" s="2" t="s">
        <v>147</v>
      </c>
      <c r="DI31" s="2" t="s">
        <v>147</v>
      </c>
      <c r="DJ31" s="2" t="s">
        <v>128</v>
      </c>
      <c r="DL31" s="2" t="s">
        <v>794</v>
      </c>
      <c r="DM31" s="2" t="s">
        <v>211</v>
      </c>
      <c r="DN31" s="2" t="s">
        <v>795</v>
      </c>
      <c r="DO31" s="9" t="s">
        <v>796</v>
      </c>
      <c r="DP31" s="9" t="s">
        <v>797</v>
      </c>
      <c r="DQ31" s="2" t="s">
        <v>243</v>
      </c>
      <c r="DR31" s="2" t="s">
        <v>665</v>
      </c>
      <c r="DS31" s="2" t="s">
        <v>798</v>
      </c>
      <c r="DT31" s="9" t="s">
        <v>799</v>
      </c>
      <c r="DU31" s="11" t="str">
        <f>HYPERLINK("https://drive.google.com/open?id=1ud27Q4chMB-Ac9dfKwyPCplP0OsQ4Qt4","Inscrição DOUTORADO PPGEM EEL-USP - Ana Carolina Brasil da Silva.pdf")</f>
        <v>Inscrição DOUTORADO PPGEM EEL-USP - Ana Carolina Brasil da Silva.pdf</v>
      </c>
      <c r="DV31" s="11" t="str">
        <f>HYPERLINK("https://mail.google.com/mail/u/0/#all/18de5fb65a784943","Email sent to ppgem-eel@usp.br, anabrasil@usp.br")</f>
        <v>Email sent to ppgem-eel@usp.br, anabrasil@usp.br</v>
      </c>
      <c r="DW31" s="2" t="s">
        <v>800</v>
      </c>
      <c r="DX31" s="9" t="s">
        <v>801</v>
      </c>
    </row>
  </sheetData>
  <hyperlinks>
    <hyperlink r:id="rId2" ref="DO2"/>
    <hyperlink r:id="rId3" ref="DO3"/>
    <hyperlink r:id="rId4" ref="DT3"/>
    <hyperlink r:id="rId5" ref="DO4"/>
    <hyperlink r:id="rId6" ref="DT4"/>
    <hyperlink r:id="rId7" ref="DO5"/>
    <hyperlink r:id="rId8" ref="DT5"/>
    <hyperlink r:id="rId9" ref="DO6"/>
    <hyperlink r:id="rId10" ref="DP6"/>
    <hyperlink r:id="rId11" ref="DT6"/>
    <hyperlink r:id="rId12" ref="DO7"/>
    <hyperlink r:id="rId13" ref="DP7"/>
    <hyperlink r:id="rId14" ref="DT7"/>
    <hyperlink r:id="rId15" ref="DO8"/>
    <hyperlink r:id="rId16" ref="DP8"/>
    <hyperlink r:id="rId17" ref="DT8"/>
    <hyperlink r:id="rId18" ref="DX8"/>
    <hyperlink r:id="rId19" ref="DO9"/>
    <hyperlink r:id="rId20" ref="DP9"/>
    <hyperlink r:id="rId21" ref="DT9"/>
    <hyperlink r:id="rId22" ref="DX9"/>
    <hyperlink r:id="rId23" ref="DO10"/>
    <hyperlink r:id="rId24" ref="DP10"/>
    <hyperlink r:id="rId25" ref="DT10"/>
    <hyperlink r:id="rId26" ref="DX10"/>
    <hyperlink r:id="rId27" ref="DO11"/>
    <hyperlink r:id="rId28" ref="DP11"/>
    <hyperlink r:id="rId29" ref="DT11"/>
    <hyperlink r:id="rId30" ref="DX11"/>
    <hyperlink r:id="rId31" ref="DO12"/>
    <hyperlink r:id="rId32" ref="DP12"/>
    <hyperlink r:id="rId33" ref="DT12"/>
    <hyperlink r:id="rId34" ref="DX12"/>
    <hyperlink r:id="rId35" ref="DO13"/>
    <hyperlink r:id="rId36" ref="DP13"/>
    <hyperlink r:id="rId37" ref="DT13"/>
    <hyperlink r:id="rId38" ref="DX13"/>
    <hyperlink r:id="rId39" ref="DO14"/>
    <hyperlink r:id="rId40" ref="DP14"/>
    <hyperlink r:id="rId41" ref="DT14"/>
    <hyperlink r:id="rId42" ref="DX14"/>
    <hyperlink r:id="rId43" ref="DO15"/>
    <hyperlink r:id="rId44" ref="DP15"/>
    <hyperlink r:id="rId45" ref="DT15"/>
    <hyperlink r:id="rId46" ref="DX15"/>
    <hyperlink r:id="rId47" ref="DO16"/>
    <hyperlink r:id="rId48" ref="DP16"/>
    <hyperlink r:id="rId49" ref="DT16"/>
    <hyperlink r:id="rId50" ref="DX16"/>
    <hyperlink r:id="rId51" ref="DO17"/>
    <hyperlink r:id="rId52" ref="DP17"/>
    <hyperlink r:id="rId53" ref="DT17"/>
    <hyperlink r:id="rId54" ref="DX17"/>
    <hyperlink r:id="rId55" ref="DO18"/>
    <hyperlink r:id="rId56" ref="DP18"/>
    <hyperlink r:id="rId57" ref="DT18"/>
    <hyperlink r:id="rId58" ref="DX18"/>
    <hyperlink r:id="rId59" ref="DO19"/>
    <hyperlink r:id="rId60" ref="DP19"/>
    <hyperlink r:id="rId61" ref="DT19"/>
    <hyperlink r:id="rId62" ref="DX19"/>
    <hyperlink r:id="rId63" ref="DO20"/>
    <hyperlink r:id="rId64" ref="DP20"/>
    <hyperlink r:id="rId65" ref="DT20"/>
    <hyperlink r:id="rId66" ref="DX20"/>
    <hyperlink r:id="rId67" ref="DO21"/>
    <hyperlink r:id="rId68" ref="DP21"/>
    <hyperlink r:id="rId69" ref="DT21"/>
    <hyperlink r:id="rId70" ref="DX21"/>
    <hyperlink r:id="rId71" ref="DO22"/>
    <hyperlink r:id="rId72" ref="DP22"/>
    <hyperlink r:id="rId73" ref="DT22"/>
    <hyperlink r:id="rId74" ref="DX22"/>
    <hyperlink r:id="rId75" ref="DO23"/>
    <hyperlink r:id="rId76" ref="DP23"/>
    <hyperlink r:id="rId77" ref="DT23"/>
    <hyperlink r:id="rId78" ref="DX23"/>
    <hyperlink r:id="rId79" ref="DO24"/>
    <hyperlink r:id="rId80" ref="DP24"/>
    <hyperlink r:id="rId81" ref="DT24"/>
    <hyperlink r:id="rId82" ref="DX24"/>
    <hyperlink r:id="rId83" ref="DO25"/>
    <hyperlink r:id="rId84" ref="DP25"/>
    <hyperlink r:id="rId85" ref="DT25"/>
    <hyperlink r:id="rId86" ref="DX25"/>
    <hyperlink r:id="rId87" ref="DO26"/>
    <hyperlink r:id="rId88" ref="DP26"/>
    <hyperlink r:id="rId89" ref="DT26"/>
    <hyperlink r:id="rId90" ref="DX26"/>
    <hyperlink r:id="rId91" ref="DO27"/>
    <hyperlink r:id="rId92" ref="DP27"/>
    <hyperlink r:id="rId93" ref="DT27"/>
    <hyperlink r:id="rId94" ref="DX27"/>
    <hyperlink r:id="rId95" ref="DO28"/>
    <hyperlink r:id="rId96" ref="DP28"/>
    <hyperlink r:id="rId97" ref="DT28"/>
    <hyperlink r:id="rId98" ref="DX28"/>
    <hyperlink r:id="rId99" ref="DO29"/>
    <hyperlink r:id="rId100" ref="DP29"/>
    <hyperlink r:id="rId101" ref="DT29"/>
    <hyperlink r:id="rId102" ref="DX29"/>
    <hyperlink r:id="rId103" ref="DO30"/>
    <hyperlink r:id="rId104" ref="DP30"/>
    <hyperlink r:id="rId105" ref="DT30"/>
    <hyperlink r:id="rId106" ref="DX30"/>
    <hyperlink r:id="rId107" ref="DO31"/>
    <hyperlink r:id="rId108" ref="DP31"/>
    <hyperlink r:id="rId109" ref="DT31"/>
    <hyperlink r:id="rId110" ref="DX31"/>
  </hyperlinks>
  <drawing r:id="rId111"/>
  <legacyDrawing r:id="rId1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v>44376.74002457176</v>
      </c>
      <c r="B1" s="2" t="s">
        <v>802</v>
      </c>
      <c r="C1" s="2" t="s">
        <v>803</v>
      </c>
    </row>
    <row r="2">
      <c r="A2" s="6">
        <v>45348.51015188657</v>
      </c>
      <c r="B2" s="2" t="s">
        <v>804</v>
      </c>
      <c r="C2" s="2"/>
    </row>
    <row r="3">
      <c r="A3" s="6">
        <v>45348.45524628472</v>
      </c>
      <c r="B3" s="2" t="s">
        <v>805</v>
      </c>
      <c r="C3" s="2"/>
    </row>
    <row r="4">
      <c r="A4" s="6">
        <v>45348.431874965274</v>
      </c>
      <c r="B4" s="2" t="s">
        <v>806</v>
      </c>
      <c r="C4" s="2"/>
    </row>
    <row r="5">
      <c r="A5" s="6">
        <v>45348.43099300926</v>
      </c>
      <c r="B5" s="2" t="s">
        <v>807</v>
      </c>
      <c r="C5" s="2" t="s">
        <v>808</v>
      </c>
    </row>
    <row r="6">
      <c r="A6" s="6">
        <v>45230.80012315972</v>
      </c>
      <c r="B6" s="2" t="s">
        <v>809</v>
      </c>
      <c r="C6" s="2"/>
    </row>
    <row r="7">
      <c r="A7" s="6">
        <v>45230.79985361111</v>
      </c>
      <c r="B7" s="2" t="s">
        <v>807</v>
      </c>
      <c r="C7" s="2" t="s">
        <v>808</v>
      </c>
    </row>
    <row r="8">
      <c r="A8" s="6">
        <v>45229.75742496528</v>
      </c>
      <c r="B8" s="2" t="s">
        <v>810</v>
      </c>
      <c r="C8" s="2"/>
    </row>
    <row r="9">
      <c r="A9" s="6">
        <v>45229.75720832176</v>
      </c>
      <c r="B9" s="2" t="s">
        <v>807</v>
      </c>
      <c r="C9" s="2" t="s">
        <v>811</v>
      </c>
    </row>
    <row r="10">
      <c r="A10" s="6">
        <v>45229.43523862268</v>
      </c>
      <c r="B10" s="2" t="s">
        <v>812</v>
      </c>
      <c r="C10" s="2"/>
    </row>
    <row r="11">
      <c r="A11" s="6">
        <v>45229.434958645834</v>
      </c>
      <c r="B11" s="2" t="s">
        <v>807</v>
      </c>
      <c r="C11" s="2" t="s">
        <v>811</v>
      </c>
    </row>
    <row r="12">
      <c r="A12" s="6">
        <v>45078.61406284722</v>
      </c>
      <c r="B12" s="2" t="s">
        <v>813</v>
      </c>
      <c r="C12" s="2"/>
    </row>
    <row r="13">
      <c r="A13" s="6">
        <v>45071.65914045139</v>
      </c>
      <c r="B13" s="2" t="s">
        <v>814</v>
      </c>
      <c r="C13" s="2"/>
    </row>
    <row r="14">
      <c r="A14" s="6">
        <v>45071.658906192126</v>
      </c>
      <c r="B14" s="2" t="s">
        <v>807</v>
      </c>
      <c r="C14" s="2" t="s">
        <v>815</v>
      </c>
    </row>
    <row r="15">
      <c r="A15" s="6">
        <v>44867.38816256945</v>
      </c>
      <c r="B15" s="2" t="s">
        <v>816</v>
      </c>
      <c r="C15" s="2"/>
    </row>
    <row r="16">
      <c r="A16" s="6">
        <v>44853.70966662037</v>
      </c>
      <c r="B16" s="2" t="s">
        <v>817</v>
      </c>
      <c r="C16" s="2"/>
    </row>
    <row r="17">
      <c r="A17" s="6">
        <v>44853.694473275464</v>
      </c>
      <c r="B17" s="2" t="s">
        <v>818</v>
      </c>
      <c r="C17" s="2"/>
    </row>
    <row r="18">
      <c r="A18" s="6">
        <v>44853.69422237268</v>
      </c>
      <c r="B18" s="2" t="s">
        <v>807</v>
      </c>
      <c r="C18" s="2" t="s">
        <v>811</v>
      </c>
    </row>
    <row r="19">
      <c r="A19" s="6">
        <v>44830.76710104167</v>
      </c>
      <c r="B19" s="2" t="s">
        <v>819</v>
      </c>
      <c r="C19" s="2"/>
    </row>
    <row r="20">
      <c r="A20" s="6">
        <v>44784.87304421296</v>
      </c>
      <c r="B20" s="2" t="s">
        <v>820</v>
      </c>
      <c r="C20" s="2"/>
    </row>
    <row r="21">
      <c r="A21" s="6">
        <v>44784.87274673611</v>
      </c>
      <c r="B21" s="2" t="s">
        <v>807</v>
      </c>
      <c r="C21" s="2" t="s">
        <v>808</v>
      </c>
    </row>
    <row r="22">
      <c r="A22" s="6">
        <v>44770.501262986116</v>
      </c>
      <c r="B22" s="2" t="s">
        <v>821</v>
      </c>
      <c r="C22" s="2"/>
    </row>
    <row r="23">
      <c r="A23" s="6">
        <v>44757.68569034722</v>
      </c>
      <c r="B23" s="2" t="s">
        <v>822</v>
      </c>
      <c r="C23" s="2"/>
    </row>
    <row r="24">
      <c r="A24" s="6">
        <v>44756.72330104167</v>
      </c>
      <c r="B24" s="2" t="s">
        <v>823</v>
      </c>
      <c r="C24" s="2"/>
    </row>
    <row r="25">
      <c r="A25" s="6">
        <v>44649.34401880787</v>
      </c>
      <c r="B25" s="2" t="s">
        <v>824</v>
      </c>
      <c r="C25" s="2"/>
    </row>
    <row r="26">
      <c r="A26" s="6">
        <v>44649.343747569445</v>
      </c>
      <c r="B26" s="2" t="s">
        <v>807</v>
      </c>
      <c r="C26" s="2" t="s">
        <v>825</v>
      </c>
    </row>
    <row r="27">
      <c r="A27" s="6">
        <v>44648.7586062037</v>
      </c>
      <c r="B27" s="2" t="s">
        <v>826</v>
      </c>
      <c r="C27" s="2"/>
    </row>
    <row r="28">
      <c r="A28" s="6">
        <v>44648.75839336806</v>
      </c>
      <c r="B28" s="2" t="s">
        <v>807</v>
      </c>
      <c r="C28" s="2" t="s">
        <v>827</v>
      </c>
    </row>
    <row r="29">
      <c r="A29" s="6">
        <v>44376.74045414352</v>
      </c>
      <c r="B29" s="2" t="s">
        <v>828</v>
      </c>
    </row>
    <row r="30">
      <c r="A30" s="6">
        <v>44400.52960546296</v>
      </c>
      <c r="B30" s="2" t="s">
        <v>807</v>
      </c>
      <c r="C30" s="2" t="s">
        <v>827</v>
      </c>
    </row>
    <row r="31">
      <c r="A31" s="6">
        <v>44400.5298077662</v>
      </c>
      <c r="B31" s="2" t="s">
        <v>829</v>
      </c>
      <c r="C31" s="2" t="s">
        <v>830</v>
      </c>
    </row>
    <row r="32">
      <c r="A32" s="6">
        <v>44434.96399693287</v>
      </c>
      <c r="B32" s="2" t="s">
        <v>807</v>
      </c>
      <c r="C32" s="2" t="s">
        <v>831</v>
      </c>
    </row>
    <row r="33">
      <c r="A33" s="6">
        <v>44434.96418570602</v>
      </c>
      <c r="B33" s="2" t="s">
        <v>832</v>
      </c>
      <c r="C33" s="2" t="s">
        <v>830</v>
      </c>
    </row>
    <row r="34">
      <c r="A34" s="6">
        <v>44497.47637053241</v>
      </c>
      <c r="B34" s="2" t="s">
        <v>833</v>
      </c>
    </row>
    <row r="35">
      <c r="A35" s="6">
        <v>44509.64800585648</v>
      </c>
      <c r="B35" s="2" t="s">
        <v>834</v>
      </c>
    </row>
    <row r="36">
      <c r="A36" s="6">
        <v>44511.67887549769</v>
      </c>
      <c r="B36" s="2" t="s">
        <v>807</v>
      </c>
      <c r="C36" s="2" t="s">
        <v>827</v>
      </c>
    </row>
    <row r="37">
      <c r="A37" s="6">
        <v>44511.67908989583</v>
      </c>
      <c r="B37" s="2" t="s">
        <v>835</v>
      </c>
    </row>
  </sheetData>
  <drawing r:id="rId1"/>
</worksheet>
</file>