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\Documents\FUTURO DEV\projeto2\"/>
    </mc:Choice>
  </mc:AlternateContent>
  <xr:revisionPtr revIDLastSave="0" documentId="13_ncr:1_{D2AD8B29-9DE3-4871-A84B-CC9B772C048D}" xr6:coauthVersionLast="47" xr6:coauthVersionMax="47" xr10:uidLastSave="{00000000-0000-0000-0000-000000000000}"/>
  <bookViews>
    <workbookView xWindow="28680" yWindow="-120" windowWidth="24240" windowHeight="13140" xr2:uid="{01DEA62C-0DA7-4116-99E3-57BE57BE9E75}"/>
  </bookViews>
  <sheets>
    <sheet name="SQL_atendimentos" sheetId="8" r:id="rId1"/>
    <sheet name="SQL_professores" sheetId="7" r:id="rId2"/>
    <sheet name="SQL_alunos" sheetId="6" r:id="rId3"/>
    <sheet name="SQL_pedagogos" sheetId="5" r:id="rId4"/>
    <sheet name="SQL_endereço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8" l="1"/>
  <c r="I16" i="8"/>
  <c r="I17" i="8"/>
  <c r="I18" i="8"/>
  <c r="I19" i="8"/>
  <c r="I20" i="8"/>
  <c r="I21" i="8"/>
  <c r="I22" i="8"/>
  <c r="I23" i="8"/>
  <c r="I14" i="8"/>
  <c r="F23" i="8"/>
  <c r="F22" i="8"/>
  <c r="F21" i="8"/>
  <c r="F20" i="8"/>
  <c r="F19" i="8"/>
  <c r="F18" i="8"/>
  <c r="F17" i="8"/>
  <c r="F16" i="8"/>
  <c r="F15" i="8"/>
  <c r="F14" i="8"/>
  <c r="C23" i="8"/>
  <c r="C22" i="8"/>
  <c r="C21" i="8"/>
  <c r="C20" i="8"/>
  <c r="C19" i="8"/>
  <c r="C18" i="8"/>
  <c r="C17" i="8"/>
  <c r="C16" i="8"/>
  <c r="C15" i="8"/>
  <c r="C14" i="8"/>
  <c r="G23" i="8"/>
  <c r="E23" i="8"/>
  <c r="D23" i="8"/>
  <c r="B23" i="8"/>
  <c r="G22" i="8"/>
  <c r="E22" i="8"/>
  <c r="D22" i="8"/>
  <c r="B22" i="8"/>
  <c r="G21" i="8"/>
  <c r="E21" i="8"/>
  <c r="D21" i="8"/>
  <c r="B21" i="8"/>
  <c r="G20" i="8"/>
  <c r="E20" i="8"/>
  <c r="D20" i="8"/>
  <c r="B20" i="8"/>
  <c r="G19" i="8"/>
  <c r="E19" i="8"/>
  <c r="D19" i="8"/>
  <c r="B19" i="8"/>
  <c r="G18" i="8"/>
  <c r="E18" i="8"/>
  <c r="D18" i="8"/>
  <c r="B18" i="8"/>
  <c r="G17" i="8"/>
  <c r="E17" i="8"/>
  <c r="D17" i="8"/>
  <c r="B17" i="8"/>
  <c r="G16" i="8"/>
  <c r="E16" i="8"/>
  <c r="D16" i="8"/>
  <c r="B16" i="8"/>
  <c r="G15" i="8"/>
  <c r="E15" i="8"/>
  <c r="D15" i="8"/>
  <c r="B15" i="8"/>
  <c r="G14" i="8"/>
  <c r="E14" i="8"/>
  <c r="D14" i="8"/>
  <c r="B14" i="8"/>
  <c r="G13" i="8"/>
  <c r="F13" i="8"/>
  <c r="E13" i="8"/>
  <c r="D13" i="8"/>
  <c r="C13" i="8"/>
  <c r="B13" i="8"/>
  <c r="A13" i="8"/>
  <c r="K15" i="7"/>
  <c r="K16" i="7"/>
  <c r="K17" i="7"/>
  <c r="K18" i="7"/>
  <c r="K19" i="7"/>
  <c r="K20" i="7"/>
  <c r="K21" i="7"/>
  <c r="K22" i="7"/>
  <c r="K23" i="7"/>
  <c r="K14" i="7"/>
  <c r="G15" i="7"/>
  <c r="G16" i="7"/>
  <c r="G17" i="7"/>
  <c r="G18" i="7"/>
  <c r="G19" i="7"/>
  <c r="G20" i="7"/>
  <c r="G21" i="7"/>
  <c r="G22" i="7"/>
  <c r="G23" i="7"/>
  <c r="G14" i="7"/>
  <c r="F15" i="7"/>
  <c r="F16" i="7"/>
  <c r="F17" i="7"/>
  <c r="F18" i="7"/>
  <c r="F19" i="7"/>
  <c r="F20" i="7"/>
  <c r="F21" i="7"/>
  <c r="F22" i="7"/>
  <c r="F23" i="7"/>
  <c r="F14" i="7"/>
  <c r="G13" i="7"/>
  <c r="F13" i="7"/>
  <c r="I15" i="7"/>
  <c r="I16" i="7"/>
  <c r="I17" i="7"/>
  <c r="I18" i="7"/>
  <c r="I19" i="7"/>
  <c r="I20" i="7"/>
  <c r="I21" i="7"/>
  <c r="I22" i="7"/>
  <c r="I23" i="7"/>
  <c r="I14" i="7"/>
  <c r="H23" i="7"/>
  <c r="E23" i="7"/>
  <c r="D23" i="7"/>
  <c r="C23" i="7"/>
  <c r="B23" i="7"/>
  <c r="H22" i="7"/>
  <c r="E22" i="7"/>
  <c r="D22" i="7"/>
  <c r="C22" i="7"/>
  <c r="B22" i="7"/>
  <c r="H21" i="7"/>
  <c r="E21" i="7"/>
  <c r="D21" i="7"/>
  <c r="C21" i="7"/>
  <c r="J21" i="7" s="1"/>
  <c r="B21" i="7"/>
  <c r="H20" i="7"/>
  <c r="E20" i="7"/>
  <c r="D20" i="7"/>
  <c r="C20" i="7"/>
  <c r="B20" i="7"/>
  <c r="H19" i="7"/>
  <c r="E19" i="7"/>
  <c r="D19" i="7"/>
  <c r="C19" i="7"/>
  <c r="B19" i="7"/>
  <c r="H18" i="7"/>
  <c r="E18" i="7"/>
  <c r="D18" i="7"/>
  <c r="C18" i="7"/>
  <c r="B18" i="7"/>
  <c r="H17" i="7"/>
  <c r="E17" i="7"/>
  <c r="D17" i="7"/>
  <c r="C17" i="7"/>
  <c r="B17" i="7"/>
  <c r="H16" i="7"/>
  <c r="E16" i="7"/>
  <c r="J16" i="7" s="1"/>
  <c r="D16" i="7"/>
  <c r="C16" i="7"/>
  <c r="B16" i="7"/>
  <c r="H15" i="7"/>
  <c r="E15" i="7"/>
  <c r="J15" i="7" s="1"/>
  <c r="D15" i="7"/>
  <c r="C15" i="7"/>
  <c r="B15" i="7"/>
  <c r="H14" i="7"/>
  <c r="E14" i="7"/>
  <c r="D14" i="7"/>
  <c r="C14" i="7"/>
  <c r="B14" i="7"/>
  <c r="I13" i="7"/>
  <c r="H13" i="7"/>
  <c r="E13" i="7"/>
  <c r="D13" i="7"/>
  <c r="C13" i="7"/>
  <c r="B13" i="7"/>
  <c r="A13" i="7"/>
  <c r="I15" i="6"/>
  <c r="I16" i="6"/>
  <c r="I17" i="6"/>
  <c r="I18" i="6"/>
  <c r="I19" i="6"/>
  <c r="I20" i="6"/>
  <c r="I21" i="6"/>
  <c r="I22" i="6"/>
  <c r="I23" i="6"/>
  <c r="I14" i="6"/>
  <c r="G15" i="6"/>
  <c r="G16" i="6"/>
  <c r="G17" i="6"/>
  <c r="G18" i="6"/>
  <c r="G19" i="6"/>
  <c r="G20" i="6"/>
  <c r="G21" i="6"/>
  <c r="G22" i="6"/>
  <c r="G23" i="6"/>
  <c r="G14" i="6"/>
  <c r="G13" i="6"/>
  <c r="F23" i="6"/>
  <c r="E23" i="6"/>
  <c r="D23" i="6"/>
  <c r="C23" i="6"/>
  <c r="B23" i="6"/>
  <c r="F22" i="6"/>
  <c r="E22" i="6"/>
  <c r="D22" i="6"/>
  <c r="H22" i="6" s="1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4" i="6"/>
  <c r="E14" i="6"/>
  <c r="D14" i="6"/>
  <c r="H14" i="6" s="1"/>
  <c r="C14" i="6"/>
  <c r="B14" i="6"/>
  <c r="F13" i="6"/>
  <c r="E13" i="6"/>
  <c r="D13" i="6"/>
  <c r="C13" i="6"/>
  <c r="B13" i="6"/>
  <c r="A13" i="6"/>
  <c r="F13" i="5"/>
  <c r="E13" i="5"/>
  <c r="D13" i="5"/>
  <c r="C13" i="5"/>
  <c r="B13" i="5"/>
  <c r="A13" i="5"/>
  <c r="E14" i="5"/>
  <c r="E15" i="5"/>
  <c r="E16" i="5"/>
  <c r="E17" i="5"/>
  <c r="E18" i="5"/>
  <c r="E19" i="5"/>
  <c r="E20" i="5"/>
  <c r="E21" i="5"/>
  <c r="E22" i="5"/>
  <c r="E23" i="5"/>
  <c r="F15" i="5"/>
  <c r="F16" i="5"/>
  <c r="F17" i="5"/>
  <c r="F18" i="5"/>
  <c r="F19" i="5"/>
  <c r="F20" i="5"/>
  <c r="F21" i="5"/>
  <c r="F22" i="5"/>
  <c r="F23" i="5"/>
  <c r="F14" i="5"/>
  <c r="D15" i="5"/>
  <c r="D16" i="5"/>
  <c r="D17" i="5"/>
  <c r="D18" i="5"/>
  <c r="D19" i="5"/>
  <c r="D20" i="5"/>
  <c r="D21" i="5"/>
  <c r="D22" i="5"/>
  <c r="D23" i="5"/>
  <c r="D14" i="5"/>
  <c r="B15" i="5"/>
  <c r="B16" i="5"/>
  <c r="B17" i="5"/>
  <c r="G17" i="5" s="1"/>
  <c r="B18" i="5"/>
  <c r="B19" i="5"/>
  <c r="B20" i="5"/>
  <c r="B21" i="5"/>
  <c r="B22" i="5"/>
  <c r="B23" i="5"/>
  <c r="B14" i="5"/>
  <c r="C15" i="5"/>
  <c r="G15" i="5" s="1"/>
  <c r="C16" i="5"/>
  <c r="C17" i="5"/>
  <c r="C18" i="5"/>
  <c r="C19" i="5"/>
  <c r="C20" i="5"/>
  <c r="C21" i="5"/>
  <c r="C22" i="5"/>
  <c r="C23" i="5"/>
  <c r="C14" i="5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H20" i="8" l="1"/>
  <c r="J20" i="8" s="1"/>
  <c r="H21" i="8"/>
  <c r="J21" i="8" s="1"/>
  <c r="H16" i="8"/>
  <c r="H17" i="8"/>
  <c r="H14" i="8"/>
  <c r="H18" i="8"/>
  <c r="H23" i="8"/>
  <c r="H22" i="8"/>
  <c r="H15" i="8"/>
  <c r="H19" i="8"/>
  <c r="J23" i="7"/>
  <c r="J22" i="7"/>
  <c r="J20" i="7"/>
  <c r="J19" i="7"/>
  <c r="L19" i="7" s="1"/>
  <c r="J18" i="7"/>
  <c r="J17" i="7"/>
  <c r="J14" i="7"/>
  <c r="L16" i="7"/>
  <c r="H23" i="6"/>
  <c r="H21" i="6"/>
  <c r="H20" i="6"/>
  <c r="H19" i="6"/>
  <c r="H18" i="6"/>
  <c r="J18" i="6" s="1"/>
  <c r="H17" i="6"/>
  <c r="H16" i="6"/>
  <c r="J16" i="6" s="1"/>
  <c r="H15" i="6"/>
  <c r="J15" i="6" s="1"/>
  <c r="G18" i="5"/>
  <c r="G22" i="5"/>
  <c r="G23" i="5"/>
  <c r="G14" i="5"/>
  <c r="G21" i="5"/>
  <c r="G20" i="5"/>
  <c r="G19" i="5"/>
  <c r="G16" i="5"/>
  <c r="H18" i="5"/>
  <c r="I18" i="5" s="1"/>
  <c r="H23" i="5"/>
  <c r="I23" i="5" s="1"/>
  <c r="H21" i="5"/>
  <c r="I21" i="5" s="1"/>
  <c r="H20" i="5"/>
  <c r="I20" i="5" s="1"/>
  <c r="H14" i="5"/>
  <c r="I14" i="5" s="1"/>
  <c r="H22" i="5"/>
  <c r="I22" i="5" s="1"/>
  <c r="H19" i="5"/>
  <c r="H17" i="5"/>
  <c r="I17" i="5" s="1"/>
  <c r="H16" i="5"/>
  <c r="H15" i="5"/>
  <c r="I15" i="5" s="1"/>
  <c r="J18" i="8" l="1"/>
  <c r="J16" i="8"/>
  <c r="J17" i="8"/>
  <c r="J14" i="8"/>
  <c r="J22" i="8"/>
  <c r="J19" i="8"/>
  <c r="J23" i="8"/>
  <c r="J15" i="8"/>
  <c r="L20" i="7"/>
  <c r="L23" i="7"/>
  <c r="L22" i="7"/>
  <c r="L18" i="7"/>
  <c r="L17" i="7"/>
  <c r="L15" i="7"/>
  <c r="L21" i="7"/>
  <c r="L14" i="7"/>
  <c r="J23" i="6"/>
  <c r="J21" i="6"/>
  <c r="J20" i="6"/>
  <c r="J17" i="6"/>
  <c r="J22" i="6"/>
  <c r="J14" i="6"/>
  <c r="J19" i="6"/>
  <c r="I19" i="5"/>
  <c r="I16" i="5"/>
</calcChain>
</file>

<file path=xl/sharedStrings.xml><?xml version="1.0" encoding="utf-8"?>
<sst xmlns="http://schemas.openxmlformats.org/spreadsheetml/2006/main" count="426" uniqueCount="256">
  <si>
    <t>CEP</t>
  </si>
  <si>
    <t>logradouro</t>
  </si>
  <si>
    <t>numero</t>
  </si>
  <si>
    <t>bairro</t>
  </si>
  <si>
    <t>cidade</t>
  </si>
  <si>
    <t>uf</t>
  </si>
  <si>
    <t>'88020360'</t>
  </si>
  <si>
    <t>'100'</t>
  </si>
  <si>
    <t>'SC'</t>
  </si>
  <si>
    <t>'Florianópolis'</t>
  </si>
  <si>
    <t>'Centro'</t>
  </si>
  <si>
    <t>'Rua Doze'</t>
  </si>
  <si>
    <t>ID</t>
  </si>
  <si>
    <t>complemento</t>
  </si>
  <si>
    <t>'89654000'</t>
  </si>
  <si>
    <t>'Rua Geral'</t>
  </si>
  <si>
    <t>'S/N'</t>
  </si>
  <si>
    <t>'Água Doce'</t>
  </si>
  <si>
    <t>'SC 150 KM 33'</t>
  </si>
  <si>
    <t>'89730000'</t>
  </si>
  <si>
    <t>'Alto Bela Vista'</t>
  </si>
  <si>
    <t>'88460000'</t>
  </si>
  <si>
    <t>'Rua Joao Schappo'</t>
  </si>
  <si>
    <t>'250'</t>
  </si>
  <si>
    <t>'Garcia'</t>
  </si>
  <si>
    <t>'Angelina'</t>
  </si>
  <si>
    <t>'Térreo'</t>
  </si>
  <si>
    <t>'88475000'</t>
  </si>
  <si>
    <t>'Anitápolis'</t>
  </si>
  <si>
    <t>'88180000'</t>
  </si>
  <si>
    <t>'Rua Daniel Petry'</t>
  </si>
  <si>
    <t>'717'</t>
  </si>
  <si>
    <t>'Antônio Carlos'</t>
  </si>
  <si>
    <t>'Avenida João Antonio Besen'</t>
  </si>
  <si>
    <t>'411'</t>
  </si>
  <si>
    <t>'89245000'</t>
  </si>
  <si>
    <t>'10A Rua Rua Rio Tocantins'</t>
  </si>
  <si>
    <t>'554'</t>
  </si>
  <si>
    <t>'Itinga'</t>
  </si>
  <si>
    <t>'Araquari'</t>
  </si>
  <si>
    <t>'Sala 02'</t>
  </si>
  <si>
    <t>'Estrada Corveta'</t>
  </si>
  <si>
    <t>'2150'</t>
  </si>
  <si>
    <t>'Corveta'</t>
  </si>
  <si>
    <t>'89247000'</t>
  </si>
  <si>
    <t>'Estrada Geral Boca Da Barra'</t>
  </si>
  <si>
    <t>'Balneário Barra do Sul'</t>
  </si>
  <si>
    <t>'Avenida São Francisco Do Sul'</t>
  </si>
  <si>
    <t>'132'</t>
  </si>
  <si>
    <t>'88330040'</t>
  </si>
  <si>
    <t>'Avenida Brasil'</t>
  </si>
  <si>
    <t>'26'</t>
  </si>
  <si>
    <t>'Balneário Camboriú'</t>
  </si>
  <si>
    <t>'88330666'</t>
  </si>
  <si>
    <t>'Avenida Central'</t>
  </si>
  <si>
    <t>'74'</t>
  </si>
  <si>
    <t>'Sala 01'</t>
  </si>
  <si>
    <t>'88380000'</t>
  </si>
  <si>
    <t>'Avenida Getulio Vargas'</t>
  </si>
  <si>
    <t>'497'</t>
  </si>
  <si>
    <t>'Santo Antônio'</t>
  </si>
  <si>
    <t>'Balneário Piçarras'</t>
  </si>
  <si>
    <t>'Sala A'</t>
  </si>
  <si>
    <t>SQL</t>
  </si>
  <si>
    <t>'95748000'</t>
  </si>
  <si>
    <t>'São José do Sul'</t>
  </si>
  <si>
    <t>'RS'</t>
  </si>
  <si>
    <t>'95758000'</t>
  </si>
  <si>
    <t>'São Pedro da Serra'</t>
  </si>
  <si>
    <t>'93819084'</t>
  </si>
  <si>
    <t>'Rua Pres Franklin Roosevelt'</t>
  </si>
  <si>
    <t>'1177'</t>
  </si>
  <si>
    <t>'7 De Setembro'</t>
  </si>
  <si>
    <t>'Sapiranga'</t>
  </si>
  <si>
    <t>'99810000'</t>
  </si>
  <si>
    <t>'Severiano de Almeida'</t>
  </si>
  <si>
    <t>'98470000'</t>
  </si>
  <si>
    <t>'50'</t>
  </si>
  <si>
    <t>'Planalto'</t>
  </si>
  <si>
    <t>'87'</t>
  </si>
  <si>
    <t>'99735000'</t>
  </si>
  <si>
    <t>'Ponte Preta'</t>
  </si>
  <si>
    <t>'99870000'</t>
  </si>
  <si>
    <t>'150'</t>
  </si>
  <si>
    <t>'São José do Ouro'</t>
  </si>
  <si>
    <t>'111'</t>
  </si>
  <si>
    <t>'83420000'</t>
  </si>
  <si>
    <t>'Rua Pedro Augusto Bosardi'</t>
  </si>
  <si>
    <t>'1057'</t>
  </si>
  <si>
    <t>'Quatro Barras'</t>
  </si>
  <si>
    <t>'PR'</t>
  </si>
  <si>
    <t>'85460000'</t>
  </si>
  <si>
    <t>'Pinherais'</t>
  </si>
  <si>
    <t>'808'</t>
  </si>
  <si>
    <t>'Quedas do Iguaçu'</t>
  </si>
  <si>
    <t>'83065170'</t>
  </si>
  <si>
    <t>'Rua Godofredo Machado'</t>
  </si>
  <si>
    <t>'80'</t>
  </si>
  <si>
    <t>'Iná'</t>
  </si>
  <si>
    <t>'São José dos Pinhais'</t>
  </si>
  <si>
    <t>'83065110'</t>
  </si>
  <si>
    <t>'Rua Adir Pedroso'</t>
  </si>
  <si>
    <t>'83900000'</t>
  </si>
  <si>
    <t>'São Mateus do Sul'</t>
  </si>
  <si>
    <t>'86170000'</t>
  </si>
  <si>
    <t>'1237'</t>
  </si>
  <si>
    <t>'Sertanópolis'</t>
  </si>
  <si>
    <t>VALUES</t>
  </si>
  <si>
    <t>INSERT INTO</t>
  </si>
  <si>
    <t>SQL COMPLETO</t>
  </si>
  <si>
    <t>id_endereco</t>
  </si>
  <si>
    <t>nome_completo</t>
  </si>
  <si>
    <t>cpf</t>
  </si>
  <si>
    <t>data_nascimento</t>
  </si>
  <si>
    <t>status</t>
  </si>
  <si>
    <t>Francesco Totti</t>
  </si>
  <si>
    <t>Philippo Inzaghi</t>
  </si>
  <si>
    <t>Edson Arantes do Nascimento</t>
  </si>
  <si>
    <t>Marcos Vicente dos Santos</t>
  </si>
  <si>
    <t>Rudy Gullit</t>
  </si>
  <si>
    <t>Rud Van Nistelroy</t>
  </si>
  <si>
    <t>Lothar Matthaus</t>
  </si>
  <si>
    <t>Adilson Heleno</t>
  </si>
  <si>
    <t>Juninho Pernambucano</t>
  </si>
  <si>
    <t>Thiago Silva</t>
  </si>
  <si>
    <t>552.952.750-78</t>
  </si>
  <si>
    <t>634.142.820-03</t>
  </si>
  <si>
    <t>661.446.030-77</t>
  </si>
  <si>
    <t>427.035.550-67</t>
  </si>
  <si>
    <t>540.651.130-08</t>
  </si>
  <si>
    <t>770.213.440-23</t>
  </si>
  <si>
    <t>240.255.740-04</t>
  </si>
  <si>
    <t>420.664.510-88</t>
  </si>
  <si>
    <t>161.614.260-05</t>
  </si>
  <si>
    <t>356.702.620-85</t>
  </si>
  <si>
    <t>true</t>
  </si>
  <si>
    <t>false</t>
  </si>
  <si>
    <t>10/01/1991</t>
  </si>
  <si>
    <t>15/02/1985</t>
  </si>
  <si>
    <t>19/03/1955</t>
  </si>
  <si>
    <t>11/06/1992</t>
  </si>
  <si>
    <t>14/02/1972</t>
  </si>
  <si>
    <t>22/09/1986</t>
  </si>
  <si>
    <t>29/07/1977</t>
  </si>
  <si>
    <t>25/05/1991</t>
  </si>
  <si>
    <t>28/08/1980</t>
  </si>
  <si>
    <t>15/05/1991</t>
  </si>
  <si>
    <t>telefone</t>
  </si>
  <si>
    <t>status_matricula</t>
  </si>
  <si>
    <t>nota_ps</t>
  </si>
  <si>
    <t>10/01/1990</t>
  </si>
  <si>
    <t>15/09/1985</t>
  </si>
  <si>
    <t>19/12/1955</t>
  </si>
  <si>
    <t>11/02/1992</t>
  </si>
  <si>
    <t>14/11/1972</t>
  </si>
  <si>
    <t>22/09/1983</t>
  </si>
  <si>
    <t>29/07/1979</t>
  </si>
  <si>
    <t>25/05/1988</t>
  </si>
  <si>
    <t>28/08/1984</t>
  </si>
  <si>
    <t>15/05/1975</t>
  </si>
  <si>
    <t>792.516.630-41</t>
  </si>
  <si>
    <t>680.358.870-09</t>
  </si>
  <si>
    <t>322.325.210-01</t>
  </si>
  <si>
    <t>711.630.850-49</t>
  </si>
  <si>
    <t>688.917.750-96</t>
  </si>
  <si>
    <t>473.231.470-85</t>
  </si>
  <si>
    <t>156.794.020-09</t>
  </si>
  <si>
    <t>816.771.510-80</t>
  </si>
  <si>
    <t>051.664.530-77</t>
  </si>
  <si>
    <t>716.758.760-53</t>
  </si>
  <si>
    <t>949.630.510-52</t>
  </si>
  <si>
    <t>564.284.140-82</t>
  </si>
  <si>
    <t>612.224.190-33</t>
  </si>
  <si>
    <t>217.393.500-30</t>
  </si>
  <si>
    <t>421.767.030-30</t>
  </si>
  <si>
    <t>902.501.700-27</t>
  </si>
  <si>
    <t>351.392.480-18</t>
  </si>
  <si>
    <t>375.392.050-91</t>
  </si>
  <si>
    <t>519.235.370-08</t>
  </si>
  <si>
    <t>252.381.790-06</t>
  </si>
  <si>
    <t>9 9191-9191</t>
  </si>
  <si>
    <t>9 9292-9292</t>
  </si>
  <si>
    <t>9 9393-9393</t>
  </si>
  <si>
    <t>9 9494-9494</t>
  </si>
  <si>
    <t>9 9595-9595</t>
  </si>
  <si>
    <t>9 9696-9696</t>
  </si>
  <si>
    <t>9 9797-9797</t>
  </si>
  <si>
    <t>9 9898-9898</t>
  </si>
  <si>
    <t>9 9999-9999</t>
  </si>
  <si>
    <t>9 9090-9090</t>
  </si>
  <si>
    <t>formacao</t>
  </si>
  <si>
    <t>experiencia</t>
  </si>
  <si>
    <t>Graduado</t>
  </si>
  <si>
    <t>Mestrado</t>
  </si>
  <si>
    <t>Doutorado</t>
  </si>
  <si>
    <t>Front-End</t>
  </si>
  <si>
    <t>Full-Stack</t>
  </si>
  <si>
    <t>Back-End</t>
  </si>
  <si>
    <t>08/02/1990</t>
  </si>
  <si>
    <t>01/09/1985</t>
  </si>
  <si>
    <t>09/12/1955</t>
  </si>
  <si>
    <t>11/08/1992</t>
  </si>
  <si>
    <t>14/11/1979</t>
  </si>
  <si>
    <t>22/12/1981</t>
  </si>
  <si>
    <t>08/02/1979</t>
  </si>
  <si>
    <t>15/05/1984</t>
  </si>
  <si>
    <t>17/05/1978</t>
  </si>
  <si>
    <t>20/08/1981</t>
  </si>
  <si>
    <t>Andrey Santos</t>
  </si>
  <si>
    <t>Roberto Dinamite</t>
  </si>
  <si>
    <t>João Nilson Zunino</t>
  </si>
  <si>
    <t>Carlos Guilherme Antunes</t>
  </si>
  <si>
    <t>Adriano Souza</t>
  </si>
  <si>
    <t>Miriam Hames</t>
  </si>
  <si>
    <t>Raniel da Silva</t>
  </si>
  <si>
    <t>Roberto Baggio</t>
  </si>
  <si>
    <t>Oscar Schmidt</t>
  </si>
  <si>
    <t>Beatrice Soares</t>
  </si>
  <si>
    <t>Romulo Mendonça</t>
  </si>
  <si>
    <t>Fabiano Eller</t>
  </si>
  <si>
    <t>Mauro Galvão</t>
  </si>
  <si>
    <t>Odvan Silva</t>
  </si>
  <si>
    <t>Carlos Germano</t>
  </si>
  <si>
    <t>Joel Santana</t>
  </si>
  <si>
    <t>Pedro da Silva</t>
  </si>
  <si>
    <t>Romario Pereira</t>
  </si>
  <si>
    <t>Euller Andrade</t>
  </si>
  <si>
    <t>Ramon Menezes</t>
  </si>
  <si>
    <t>id_pedagogo</t>
  </si>
  <si>
    <t>id_aluno</t>
  </si>
  <si>
    <t>titulo</t>
  </si>
  <si>
    <t>descricao</t>
  </si>
  <si>
    <t>categoria</t>
  </si>
  <si>
    <t>Entrega do projeto</t>
  </si>
  <si>
    <t>Faltas recorrentes</t>
  </si>
  <si>
    <t>Participação nas aulas</t>
  </si>
  <si>
    <t>Exercícios</t>
  </si>
  <si>
    <t>Assunto pessoal</t>
  </si>
  <si>
    <t>Problemas familiares</t>
  </si>
  <si>
    <t>Desistência</t>
  </si>
  <si>
    <t>Nota abaixo da média</t>
  </si>
  <si>
    <t>Aluno não entregou o projeto no prazo</t>
  </si>
  <si>
    <t>Aluno tem faltas recorrentes</t>
  </si>
  <si>
    <t>Aluno não participa das aulas ativamente</t>
  </si>
  <si>
    <t>Aluno não entregou os exercícios no prazo</t>
  </si>
  <si>
    <t>Aluno procurou auxílio para tratar assuntos pessoais</t>
  </si>
  <si>
    <t>Aluno alega problemas familiares</t>
  </si>
  <si>
    <t>Aluno solicitou desistência do curso</t>
  </si>
  <si>
    <t>Aluno com nota abaixo da média mínima</t>
  </si>
  <si>
    <t>Aluno próximo da quantidade máxima de faltas</t>
  </si>
  <si>
    <t>Aluno solicitou a prorrogação do prazo de entrega do projeto</t>
  </si>
  <si>
    <t>Projeto</t>
  </si>
  <si>
    <t>Aulas</t>
  </si>
  <si>
    <t>Faltas</t>
  </si>
  <si>
    <t>Particular</t>
  </si>
  <si>
    <t>Avaliação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</si>
</sst>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14" fontId="0" fillId="0" borderId="0" xfId="0" quotePrefix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5E7C9-50E9-4815-A50D-598818CD0A65}">
  <dimension ref="A1:L23"/>
  <sheetViews>
    <sheetView tabSelected="1" workbookViewId="0">
      <selection activeCell="J6" sqref="J6"/>
    </sheetView>
  </sheetViews>
  <sheetFormatPr defaultRowHeight="14.4" x14ac:dyDescent="0.3"/>
  <cols>
    <col min="1" max="1" width="7.109375" style="1" customWidth="1"/>
    <col min="2" max="2" width="13.109375" style="1" customWidth="1"/>
    <col min="3" max="3" width="12.88671875" style="1" customWidth="1"/>
    <col min="4" max="4" width="21.6640625" style="1" customWidth="1"/>
    <col min="5" max="5" width="57.21875" style="1" customWidth="1"/>
    <col min="6" max="6" width="17.33203125" style="1" customWidth="1"/>
    <col min="7" max="7" width="9.77734375" style="1" customWidth="1"/>
    <col min="8" max="8" width="55.77734375" style="1" hidden="1" customWidth="1"/>
    <col min="9" max="9" width="108.21875" style="1" hidden="1" customWidth="1"/>
    <col min="10" max="10" width="201.6640625" style="1" bestFit="1" customWidth="1"/>
    <col min="11" max="16384" width="8.88671875" style="1"/>
  </cols>
  <sheetData>
    <row r="1" spans="1:10" x14ac:dyDescent="0.3">
      <c r="A1" s="3" t="s">
        <v>12</v>
      </c>
      <c r="B1" s="3" t="s">
        <v>228</v>
      </c>
      <c r="C1" s="3" t="s">
        <v>229</v>
      </c>
      <c r="D1" s="3" t="s">
        <v>230</v>
      </c>
      <c r="E1" s="3" t="s">
        <v>231</v>
      </c>
      <c r="F1" s="3" t="s">
        <v>232</v>
      </c>
      <c r="G1" s="3" t="s">
        <v>114</v>
      </c>
    </row>
    <row r="2" spans="1:10" s="4" customFormat="1" x14ac:dyDescent="0.3">
      <c r="A2" s="4">
        <v>1</v>
      </c>
      <c r="B2" s="4">
        <v>7</v>
      </c>
      <c r="C2" s="4">
        <v>1</v>
      </c>
      <c r="D2" s="4" t="s">
        <v>233</v>
      </c>
      <c r="E2" s="6" t="s">
        <v>241</v>
      </c>
      <c r="F2" s="4" t="s">
        <v>251</v>
      </c>
      <c r="G2" s="4" t="s">
        <v>135</v>
      </c>
    </row>
    <row r="3" spans="1:10" x14ac:dyDescent="0.3">
      <c r="A3" s="1">
        <v>2</v>
      </c>
      <c r="B3" s="2">
        <v>9</v>
      </c>
      <c r="C3" s="1">
        <v>2</v>
      </c>
      <c r="D3" s="1" t="s">
        <v>234</v>
      </c>
      <c r="E3" s="5" t="s">
        <v>242</v>
      </c>
      <c r="F3" s="1" t="s">
        <v>253</v>
      </c>
      <c r="G3" s="1" t="s">
        <v>135</v>
      </c>
    </row>
    <row r="4" spans="1:10" x14ac:dyDescent="0.3">
      <c r="A4" s="1">
        <v>3</v>
      </c>
      <c r="B4" s="4">
        <v>3</v>
      </c>
      <c r="C4" s="4">
        <v>3</v>
      </c>
      <c r="D4" s="1" t="s">
        <v>235</v>
      </c>
      <c r="E4" s="5" t="s">
        <v>243</v>
      </c>
      <c r="F4" s="1" t="s">
        <v>252</v>
      </c>
      <c r="G4" s="1" t="s">
        <v>136</v>
      </c>
    </row>
    <row r="5" spans="1:10" x14ac:dyDescent="0.3">
      <c r="A5" s="1">
        <v>4</v>
      </c>
      <c r="B5" s="2">
        <v>4</v>
      </c>
      <c r="C5" s="1">
        <v>4</v>
      </c>
      <c r="D5" s="1" t="s">
        <v>236</v>
      </c>
      <c r="E5" s="5" t="s">
        <v>244</v>
      </c>
      <c r="F5" s="1" t="s">
        <v>236</v>
      </c>
      <c r="G5" s="1" t="s">
        <v>136</v>
      </c>
    </row>
    <row r="6" spans="1:10" x14ac:dyDescent="0.3">
      <c r="A6" s="1">
        <v>5</v>
      </c>
      <c r="B6" s="4">
        <v>5</v>
      </c>
      <c r="C6" s="4">
        <v>6</v>
      </c>
      <c r="D6" s="1" t="s">
        <v>237</v>
      </c>
      <c r="E6" s="5" t="s">
        <v>245</v>
      </c>
      <c r="F6" s="1" t="s">
        <v>254</v>
      </c>
      <c r="G6" s="1" t="s">
        <v>135</v>
      </c>
    </row>
    <row r="7" spans="1:10" x14ac:dyDescent="0.3">
      <c r="A7" s="1">
        <v>6</v>
      </c>
      <c r="B7" s="2">
        <v>5</v>
      </c>
      <c r="C7" s="1">
        <v>6</v>
      </c>
      <c r="D7" s="1" t="s">
        <v>238</v>
      </c>
      <c r="E7" s="5" t="s">
        <v>246</v>
      </c>
      <c r="F7" s="1" t="s">
        <v>254</v>
      </c>
      <c r="G7" s="1" t="s">
        <v>135</v>
      </c>
    </row>
    <row r="8" spans="1:10" x14ac:dyDescent="0.3">
      <c r="A8" s="1">
        <v>7</v>
      </c>
      <c r="B8" s="4">
        <v>7</v>
      </c>
      <c r="C8" s="4">
        <v>6</v>
      </c>
      <c r="D8" s="1" t="s">
        <v>239</v>
      </c>
      <c r="E8" s="5" t="s">
        <v>247</v>
      </c>
      <c r="F8" s="1" t="s">
        <v>239</v>
      </c>
      <c r="G8" s="1" t="s">
        <v>135</v>
      </c>
    </row>
    <row r="9" spans="1:10" x14ac:dyDescent="0.3">
      <c r="A9" s="1">
        <v>8</v>
      </c>
      <c r="B9" s="2">
        <v>8</v>
      </c>
      <c r="C9" s="1">
        <v>8</v>
      </c>
      <c r="D9" s="1" t="s">
        <v>240</v>
      </c>
      <c r="E9" s="5" t="s">
        <v>248</v>
      </c>
      <c r="F9" s="1" t="s">
        <v>255</v>
      </c>
      <c r="G9" s="1" t="s">
        <v>136</v>
      </c>
    </row>
    <row r="10" spans="1:10" x14ac:dyDescent="0.3">
      <c r="A10" s="1">
        <v>9</v>
      </c>
      <c r="B10" s="4">
        <v>9</v>
      </c>
      <c r="C10" s="4">
        <v>9</v>
      </c>
      <c r="D10" s="1" t="s">
        <v>234</v>
      </c>
      <c r="E10" s="5" t="s">
        <v>249</v>
      </c>
      <c r="F10" s="1" t="s">
        <v>253</v>
      </c>
      <c r="G10" s="1" t="s">
        <v>136</v>
      </c>
    </row>
    <row r="11" spans="1:10" x14ac:dyDescent="0.3">
      <c r="A11" s="1">
        <v>10</v>
      </c>
      <c r="B11" s="2">
        <v>7</v>
      </c>
      <c r="C11" s="1">
        <v>1</v>
      </c>
      <c r="D11" s="1" t="s">
        <v>233</v>
      </c>
      <c r="E11" s="5" t="s">
        <v>250</v>
      </c>
      <c r="F11" s="1" t="s">
        <v>251</v>
      </c>
      <c r="G11" s="1" t="s">
        <v>135</v>
      </c>
    </row>
    <row r="13" spans="1:10" x14ac:dyDescent="0.3">
      <c r="A13" s="3" t="str">
        <f>A1</f>
        <v>ID</v>
      </c>
      <c r="B13" s="3" t="str">
        <f>B1</f>
        <v>id_pedagogo</v>
      </c>
      <c r="C13" s="3" t="str">
        <f>C1</f>
        <v>id_aluno</v>
      </c>
      <c r="D13" s="3" t="str">
        <f>D1</f>
        <v>titulo</v>
      </c>
      <c r="E13" s="3" t="str">
        <f>E1</f>
        <v>descricao</v>
      </c>
      <c r="F13" s="3" t="str">
        <f>F1</f>
        <v>categoria</v>
      </c>
      <c r="G13" s="3" t="str">
        <f>G1</f>
        <v>status</v>
      </c>
      <c r="H13" s="3" t="s">
        <v>107</v>
      </c>
      <c r="I13" s="3" t="s">
        <v>108</v>
      </c>
      <c r="J13" s="3" t="s">
        <v>109</v>
      </c>
    </row>
    <row r="14" spans="1:10" x14ac:dyDescent="0.3">
      <c r="A14" s="1">
        <v>1</v>
      </c>
      <c r="B14" s="2">
        <f>B2</f>
        <v>7</v>
      </c>
      <c r="C14" s="2">
        <f>C2</f>
        <v>1</v>
      </c>
      <c r="D14" s="2" t="str">
        <f>"'"&amp;D2&amp;"'"</f>
        <v>'Entrega do projeto'</v>
      </c>
      <c r="E14" s="5" t="str">
        <f>"'"&amp;E2&amp;"'"</f>
        <v>'Aluno não entregou o projeto no prazo'</v>
      </c>
      <c r="F14" s="5" t="str">
        <f>"'"&amp;F2&amp;"'"</f>
        <v>'Projeto'</v>
      </c>
      <c r="G14" s="2" t="str">
        <f>G2</f>
        <v>true</v>
      </c>
      <c r="H14" s="1" t="str">
        <f>"("&amp;B14&amp;", "&amp;C14&amp;", "&amp;D14&amp;", "&amp;E14&amp;", "&amp;F14&amp;", "&amp;G14&amp;")"</f>
        <v>(7, 1, 'Entrega do projeto', 'Aluno não entregou o projeto no prazo', 'Projeto', true)</v>
      </c>
      <c r="I14" s="1" t="str">
        <f>"INSERT INTO lab_school.atendimentos_pedagogicos ("&amp;$B$13&amp;", "&amp;$C$13&amp;", "&amp;$D$13&amp;", "&amp;$E$13&amp;", "&amp;$F$13&amp;", "&amp;$G$13&amp;") VALUES "</f>
        <v xml:space="preserve">INSERT INTO lab_school.atendimentos_pedagogicos (id_pedagogo, id_aluno, titulo, descricao, categoria, status) VALUES </v>
      </c>
      <c r="J14" s="1" t="str">
        <f>I14&amp;H14&amp;";"</f>
        <v>INSERT INTO lab_school.atendimentos_pedagogicos (id_pedagogo, id_aluno, titulo, descricao, categoria, status) VALUES (7, 1, 'Entrega do projeto', 'Aluno não entregou o projeto no prazo', 'Projeto', true);</v>
      </c>
    </row>
    <row r="15" spans="1:10" x14ac:dyDescent="0.3">
      <c r="A15" s="1">
        <v>2</v>
      </c>
      <c r="B15" s="2">
        <f t="shared" ref="B15:C23" si="0">B3</f>
        <v>9</v>
      </c>
      <c r="C15" s="2">
        <f t="shared" si="0"/>
        <v>2</v>
      </c>
      <c r="D15" s="2" t="str">
        <f t="shared" ref="C15:E23" si="1">"'"&amp;D3&amp;"'"</f>
        <v>'Faltas recorrentes'</v>
      </c>
      <c r="E15" s="2" t="str">
        <f t="shared" si="1"/>
        <v>'Aluno tem faltas recorrentes'</v>
      </c>
      <c r="F15" s="2" t="str">
        <f t="shared" ref="F15" si="2">"'"&amp;F3&amp;"'"</f>
        <v>'Faltas'</v>
      </c>
      <c r="G15" s="2" t="str">
        <f t="shared" ref="F15:G23" si="3">G3</f>
        <v>true</v>
      </c>
      <c r="H15" s="1" t="str">
        <f t="shared" ref="H15:H23" si="4">"("&amp;B15&amp;", "&amp;C15&amp;", "&amp;D15&amp;", "&amp;E15&amp;", "&amp;F15&amp;", "&amp;G15&amp;")"</f>
        <v>(9, 2, 'Faltas recorrentes', 'Aluno tem faltas recorrentes', 'Faltas', true)</v>
      </c>
      <c r="I15" s="1" t="str">
        <f t="shared" ref="I15:I23" si="5">"INSERT INTO lab_school.atendimentos_pedagogicos ("&amp;$B$13&amp;", "&amp;$C$13&amp;", "&amp;$D$13&amp;", "&amp;$E$13&amp;", "&amp;$F$13&amp;", "&amp;$G$13&amp;") VALUES "</f>
        <v xml:space="preserve">INSERT INTO lab_school.atendimentos_pedagogicos (id_pedagogo, id_aluno, titulo, descricao, categoria, status) VALUES </v>
      </c>
      <c r="J15" s="1" t="str">
        <f t="shared" ref="J15:J23" si="6">I15&amp;H15&amp;";"</f>
        <v>INSERT INTO lab_school.atendimentos_pedagogicos (id_pedagogo, id_aluno, titulo, descricao, categoria, status) VALUES (9, 2, 'Faltas recorrentes', 'Aluno tem faltas recorrentes', 'Faltas', true);</v>
      </c>
    </row>
    <row r="16" spans="1:10" x14ac:dyDescent="0.3">
      <c r="A16" s="1">
        <v>3</v>
      </c>
      <c r="B16" s="2">
        <f t="shared" si="0"/>
        <v>3</v>
      </c>
      <c r="C16" s="2">
        <f t="shared" si="0"/>
        <v>3</v>
      </c>
      <c r="D16" s="2" t="str">
        <f t="shared" si="1"/>
        <v>'Participação nas aulas'</v>
      </c>
      <c r="E16" s="2" t="str">
        <f t="shared" si="1"/>
        <v>'Aluno não participa das aulas ativamente'</v>
      </c>
      <c r="F16" s="2" t="str">
        <f t="shared" ref="F16" si="7">"'"&amp;F4&amp;"'"</f>
        <v>'Aulas'</v>
      </c>
      <c r="G16" s="2" t="str">
        <f t="shared" si="3"/>
        <v>false</v>
      </c>
      <c r="H16" s="1" t="str">
        <f t="shared" si="4"/>
        <v>(3, 3, 'Participação nas aulas', 'Aluno não participa das aulas ativamente', 'Aulas', false)</v>
      </c>
      <c r="I16" s="1" t="str">
        <f t="shared" si="5"/>
        <v xml:space="preserve">INSERT INTO lab_school.atendimentos_pedagogicos (id_pedagogo, id_aluno, titulo, descricao, categoria, status) VALUES </v>
      </c>
      <c r="J16" s="1" t="str">
        <f t="shared" si="6"/>
        <v>INSERT INTO lab_school.atendimentos_pedagogicos (id_pedagogo, id_aluno, titulo, descricao, categoria, status) VALUES (3, 3, 'Participação nas aulas', 'Aluno não participa das aulas ativamente', 'Aulas', false);</v>
      </c>
    </row>
    <row r="17" spans="1:10" x14ac:dyDescent="0.3">
      <c r="A17" s="1">
        <v>4</v>
      </c>
      <c r="B17" s="2">
        <f t="shared" si="0"/>
        <v>4</v>
      </c>
      <c r="C17" s="2">
        <f t="shared" si="0"/>
        <v>4</v>
      </c>
      <c r="D17" s="2" t="str">
        <f t="shared" si="1"/>
        <v>'Exercícios'</v>
      </c>
      <c r="E17" s="2" t="str">
        <f t="shared" si="1"/>
        <v>'Aluno não entregou os exercícios no prazo'</v>
      </c>
      <c r="F17" s="2" t="str">
        <f t="shared" ref="F17" si="8">"'"&amp;F5&amp;"'"</f>
        <v>'Exercícios'</v>
      </c>
      <c r="G17" s="2" t="str">
        <f t="shared" si="3"/>
        <v>false</v>
      </c>
      <c r="H17" s="1" t="str">
        <f t="shared" si="4"/>
        <v>(4, 4, 'Exercícios', 'Aluno não entregou os exercícios no prazo', 'Exercícios', false)</v>
      </c>
      <c r="I17" s="1" t="str">
        <f t="shared" si="5"/>
        <v xml:space="preserve">INSERT INTO lab_school.atendimentos_pedagogicos (id_pedagogo, id_aluno, titulo, descricao, categoria, status) VALUES </v>
      </c>
      <c r="J17" s="1" t="str">
        <f t="shared" si="6"/>
        <v>INSERT INTO lab_school.atendimentos_pedagogicos (id_pedagogo, id_aluno, titulo, descricao, categoria, status) VALUES (4, 4, 'Exercícios', 'Aluno não entregou os exercícios no prazo', 'Exercícios', false);</v>
      </c>
    </row>
    <row r="18" spans="1:10" x14ac:dyDescent="0.3">
      <c r="A18" s="1">
        <v>5</v>
      </c>
      <c r="B18" s="2">
        <f t="shared" si="0"/>
        <v>5</v>
      </c>
      <c r="C18" s="2">
        <f t="shared" si="0"/>
        <v>6</v>
      </c>
      <c r="D18" s="2" t="str">
        <f t="shared" si="1"/>
        <v>'Assunto pessoal'</v>
      </c>
      <c r="E18" s="2" t="str">
        <f t="shared" si="1"/>
        <v>'Aluno procurou auxílio para tratar assuntos pessoais'</v>
      </c>
      <c r="F18" s="2" t="str">
        <f t="shared" ref="F18" si="9">"'"&amp;F6&amp;"'"</f>
        <v>'Particular'</v>
      </c>
      <c r="G18" s="2" t="str">
        <f t="shared" si="3"/>
        <v>true</v>
      </c>
      <c r="H18" s="1" t="str">
        <f t="shared" si="4"/>
        <v>(5, 6, 'Assunto pessoal', 'Aluno procurou auxílio para tratar assuntos pessoais', 'Particular', true)</v>
      </c>
      <c r="I18" s="1" t="str">
        <f t="shared" si="5"/>
        <v xml:space="preserve">INSERT INTO lab_school.atendimentos_pedagogicos (id_pedagogo, id_aluno, titulo, descricao, categoria, status) VALUES </v>
      </c>
      <c r="J18" s="1" t="str">
        <f t="shared" si="6"/>
        <v>INSERT INTO lab_school.atendimentos_pedagogicos (id_pedagogo, id_aluno, titulo, descricao, categoria, status) VALUES (5, 6, 'Assunto pessoal', 'Aluno procurou auxílio para tratar assuntos pessoais', 'Particular', true);</v>
      </c>
    </row>
    <row r="19" spans="1:10" x14ac:dyDescent="0.3">
      <c r="A19" s="1">
        <v>6</v>
      </c>
      <c r="B19" s="2">
        <f t="shared" si="0"/>
        <v>5</v>
      </c>
      <c r="C19" s="2">
        <f t="shared" si="0"/>
        <v>6</v>
      </c>
      <c r="D19" s="2" t="str">
        <f t="shared" si="1"/>
        <v>'Problemas familiares'</v>
      </c>
      <c r="E19" s="2" t="str">
        <f t="shared" si="1"/>
        <v>'Aluno alega problemas familiares'</v>
      </c>
      <c r="F19" s="2" t="str">
        <f t="shared" ref="F19" si="10">"'"&amp;F7&amp;"'"</f>
        <v>'Particular'</v>
      </c>
      <c r="G19" s="2" t="str">
        <f t="shared" si="3"/>
        <v>true</v>
      </c>
      <c r="H19" s="1" t="str">
        <f t="shared" si="4"/>
        <v>(5, 6, 'Problemas familiares', 'Aluno alega problemas familiares', 'Particular', true)</v>
      </c>
      <c r="I19" s="1" t="str">
        <f t="shared" si="5"/>
        <v xml:space="preserve">INSERT INTO lab_school.atendimentos_pedagogicos (id_pedagogo, id_aluno, titulo, descricao, categoria, status) VALUES </v>
      </c>
      <c r="J19" s="1" t="str">
        <f t="shared" si="6"/>
        <v>INSERT INTO lab_school.atendimentos_pedagogicos (id_pedagogo, id_aluno, titulo, descricao, categoria, status) VALUES (5, 6, 'Problemas familiares', 'Aluno alega problemas familiares', 'Particular', true);</v>
      </c>
    </row>
    <row r="20" spans="1:10" x14ac:dyDescent="0.3">
      <c r="A20" s="1">
        <v>7</v>
      </c>
      <c r="B20" s="2">
        <f t="shared" si="0"/>
        <v>7</v>
      </c>
      <c r="C20" s="2">
        <f t="shared" si="0"/>
        <v>6</v>
      </c>
      <c r="D20" s="2" t="str">
        <f t="shared" si="1"/>
        <v>'Desistência'</v>
      </c>
      <c r="E20" s="2" t="str">
        <f t="shared" si="1"/>
        <v>'Aluno solicitou desistência do curso'</v>
      </c>
      <c r="F20" s="2" t="str">
        <f t="shared" ref="F20" si="11">"'"&amp;F8&amp;"'"</f>
        <v>'Desistência'</v>
      </c>
      <c r="G20" s="2" t="str">
        <f t="shared" si="3"/>
        <v>true</v>
      </c>
      <c r="H20" s="1" t="str">
        <f t="shared" si="4"/>
        <v>(7, 6, 'Desistência', 'Aluno solicitou desistência do curso', 'Desistência', true)</v>
      </c>
      <c r="I20" s="1" t="str">
        <f t="shared" si="5"/>
        <v xml:space="preserve">INSERT INTO lab_school.atendimentos_pedagogicos (id_pedagogo, id_aluno, titulo, descricao, categoria, status) VALUES </v>
      </c>
      <c r="J20" s="1" t="str">
        <f t="shared" si="6"/>
        <v>INSERT INTO lab_school.atendimentos_pedagogicos (id_pedagogo, id_aluno, titulo, descricao, categoria, status) VALUES (7, 6, 'Desistência', 'Aluno solicitou desistência do curso', 'Desistência', true);</v>
      </c>
    </row>
    <row r="21" spans="1:10" x14ac:dyDescent="0.3">
      <c r="A21" s="1">
        <v>8</v>
      </c>
      <c r="B21" s="2">
        <f t="shared" si="0"/>
        <v>8</v>
      </c>
      <c r="C21" s="2">
        <f t="shared" si="0"/>
        <v>8</v>
      </c>
      <c r="D21" s="2" t="str">
        <f t="shared" si="1"/>
        <v>'Nota abaixo da média'</v>
      </c>
      <c r="E21" s="2" t="str">
        <f t="shared" si="1"/>
        <v>'Aluno com nota abaixo da média mínima'</v>
      </c>
      <c r="F21" s="2" t="str">
        <f t="shared" ref="F21" si="12">"'"&amp;F9&amp;"'"</f>
        <v>'Avaliação'</v>
      </c>
      <c r="G21" s="2" t="str">
        <f t="shared" si="3"/>
        <v>false</v>
      </c>
      <c r="H21" s="1" t="str">
        <f t="shared" si="4"/>
        <v>(8, 8, 'Nota abaixo da média', 'Aluno com nota abaixo da média mínima', 'Avaliação', false)</v>
      </c>
      <c r="I21" s="1" t="str">
        <f t="shared" si="5"/>
        <v xml:space="preserve">INSERT INTO lab_school.atendimentos_pedagogicos (id_pedagogo, id_aluno, titulo, descricao, categoria, status) VALUES </v>
      </c>
      <c r="J21" s="1" t="str">
        <f t="shared" si="6"/>
        <v>INSERT INTO lab_school.atendimentos_pedagogicos (id_pedagogo, id_aluno, titulo, descricao, categoria, status) VALUES (8, 8, 'Nota abaixo da média', 'Aluno com nota abaixo da média mínima', 'Avaliação', false);</v>
      </c>
    </row>
    <row r="22" spans="1:10" x14ac:dyDescent="0.3">
      <c r="A22" s="1">
        <v>9</v>
      </c>
      <c r="B22" s="2">
        <f t="shared" si="0"/>
        <v>9</v>
      </c>
      <c r="C22" s="2">
        <f t="shared" si="0"/>
        <v>9</v>
      </c>
      <c r="D22" s="2" t="str">
        <f t="shared" si="1"/>
        <v>'Faltas recorrentes'</v>
      </c>
      <c r="E22" s="2" t="str">
        <f t="shared" si="1"/>
        <v>'Aluno próximo da quantidade máxima de faltas'</v>
      </c>
      <c r="F22" s="2" t="str">
        <f t="shared" ref="F22" si="13">"'"&amp;F10&amp;"'"</f>
        <v>'Faltas'</v>
      </c>
      <c r="G22" s="2" t="str">
        <f t="shared" si="3"/>
        <v>false</v>
      </c>
      <c r="H22" s="1" t="str">
        <f t="shared" si="4"/>
        <v>(9, 9, 'Faltas recorrentes', 'Aluno próximo da quantidade máxima de faltas', 'Faltas', false)</v>
      </c>
      <c r="I22" s="1" t="str">
        <f t="shared" si="5"/>
        <v xml:space="preserve">INSERT INTO lab_school.atendimentos_pedagogicos (id_pedagogo, id_aluno, titulo, descricao, categoria, status) VALUES </v>
      </c>
      <c r="J22" s="1" t="str">
        <f t="shared" si="6"/>
        <v>INSERT INTO lab_school.atendimentos_pedagogicos (id_pedagogo, id_aluno, titulo, descricao, categoria, status) VALUES (9, 9, 'Faltas recorrentes', 'Aluno próximo da quantidade máxima de faltas', 'Faltas', false);</v>
      </c>
    </row>
    <row r="23" spans="1:10" x14ac:dyDescent="0.3">
      <c r="A23" s="1">
        <v>10</v>
      </c>
      <c r="B23" s="2">
        <f t="shared" si="0"/>
        <v>7</v>
      </c>
      <c r="C23" s="2">
        <f t="shared" si="0"/>
        <v>1</v>
      </c>
      <c r="D23" s="2" t="str">
        <f t="shared" si="1"/>
        <v>'Entrega do projeto'</v>
      </c>
      <c r="E23" s="2" t="str">
        <f t="shared" si="1"/>
        <v>'Aluno solicitou a prorrogação do prazo de entrega do projeto'</v>
      </c>
      <c r="F23" s="2" t="str">
        <f t="shared" ref="F23" si="14">"'"&amp;F11&amp;"'"</f>
        <v>'Projeto'</v>
      </c>
      <c r="G23" s="2" t="str">
        <f t="shared" si="3"/>
        <v>true</v>
      </c>
      <c r="H23" s="1" t="str">
        <f t="shared" si="4"/>
        <v>(7, 1, 'Entrega do projeto', 'Aluno solicitou a prorrogação do prazo de entrega do projeto', 'Projeto', true)</v>
      </c>
      <c r="I23" s="1" t="str">
        <f t="shared" si="5"/>
        <v xml:space="preserve">INSERT INTO lab_school.atendimentos_pedagogicos (id_pedagogo, id_aluno, titulo, descricao, categoria, status) VALUES </v>
      </c>
      <c r="J23" s="1" t="str">
        <f t="shared" si="6"/>
        <v>INSERT INTO lab_school.atendimentos_pedagogicos (id_pedagogo, id_aluno, titulo, descricao, categoria, status) VALUES (7, 1, 'Entrega do projeto', 'Aluno solicitou a prorrogação do prazo de entrega do projeto', 'Projeto', true);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0E8C-FE5A-4015-B29B-2AA3E6F26979}">
  <dimension ref="A1:N27"/>
  <sheetViews>
    <sheetView workbookViewId="0">
      <selection activeCell="C27" sqref="C27"/>
    </sheetView>
  </sheetViews>
  <sheetFormatPr defaultRowHeight="14.4" x14ac:dyDescent="0.3"/>
  <cols>
    <col min="1" max="1" width="7.109375" style="1" customWidth="1"/>
    <col min="2" max="2" width="13.109375" style="1" customWidth="1"/>
    <col min="3" max="3" width="31.21875" style="1" customWidth="1"/>
    <col min="4" max="4" width="18.44140625" style="1" customWidth="1"/>
    <col min="5" max="7" width="18.33203125" style="1" customWidth="1"/>
    <col min="8" max="8" width="17.33203125" style="1" customWidth="1"/>
    <col min="9" max="9" width="15.21875" style="1" customWidth="1"/>
    <col min="10" max="10" width="71" style="1" hidden="1" customWidth="1"/>
    <col min="11" max="11" width="125" style="1" hidden="1" customWidth="1"/>
    <col min="12" max="12" width="218.88671875" style="1" bestFit="1" customWidth="1"/>
    <col min="13" max="16384" width="8.88671875" style="1"/>
  </cols>
  <sheetData>
    <row r="1" spans="1:12" x14ac:dyDescent="0.3">
      <c r="A1" s="3" t="s">
        <v>12</v>
      </c>
      <c r="B1" s="3" t="s">
        <v>110</v>
      </c>
      <c r="C1" s="3" t="s">
        <v>111</v>
      </c>
      <c r="D1" s="3" t="s">
        <v>112</v>
      </c>
      <c r="E1" s="3" t="s">
        <v>113</v>
      </c>
      <c r="F1" s="3" t="s">
        <v>190</v>
      </c>
      <c r="G1" s="3" t="s">
        <v>191</v>
      </c>
      <c r="H1" s="3" t="s">
        <v>114</v>
      </c>
      <c r="I1" s="3" t="s">
        <v>147</v>
      </c>
    </row>
    <row r="2" spans="1:12" s="4" customFormat="1" x14ac:dyDescent="0.3">
      <c r="A2" s="4">
        <v>1</v>
      </c>
      <c r="B2" s="4">
        <v>21</v>
      </c>
      <c r="C2" s="4" t="s">
        <v>208</v>
      </c>
      <c r="D2" s="4" t="s">
        <v>170</v>
      </c>
      <c r="E2" s="6" t="s">
        <v>198</v>
      </c>
      <c r="F2" s="6" t="s">
        <v>192</v>
      </c>
      <c r="G2" s="6" t="s">
        <v>195</v>
      </c>
      <c r="H2" s="4" t="s">
        <v>136</v>
      </c>
      <c r="I2" s="4" t="s">
        <v>180</v>
      </c>
    </row>
    <row r="3" spans="1:12" x14ac:dyDescent="0.3">
      <c r="A3" s="1">
        <v>2</v>
      </c>
      <c r="B3" s="2">
        <v>22</v>
      </c>
      <c r="C3" s="1" t="s">
        <v>209</v>
      </c>
      <c r="D3" s="1" t="s">
        <v>171</v>
      </c>
      <c r="E3" s="5" t="s">
        <v>199</v>
      </c>
      <c r="F3" s="5" t="s">
        <v>193</v>
      </c>
      <c r="G3" s="5" t="s">
        <v>196</v>
      </c>
      <c r="H3" s="1" t="s">
        <v>135</v>
      </c>
      <c r="I3" s="1" t="s">
        <v>181</v>
      </c>
    </row>
    <row r="4" spans="1:12" x14ac:dyDescent="0.3">
      <c r="A4" s="1">
        <v>3</v>
      </c>
      <c r="B4" s="4">
        <v>23</v>
      </c>
      <c r="C4" s="1" t="s">
        <v>210</v>
      </c>
      <c r="D4" s="1" t="s">
        <v>172</v>
      </c>
      <c r="E4" s="5" t="s">
        <v>200</v>
      </c>
      <c r="F4" s="5" t="s">
        <v>194</v>
      </c>
      <c r="G4" s="5" t="s">
        <v>197</v>
      </c>
      <c r="H4" s="1" t="s">
        <v>135</v>
      </c>
      <c r="I4" s="1" t="s">
        <v>182</v>
      </c>
    </row>
    <row r="5" spans="1:12" x14ac:dyDescent="0.3">
      <c r="A5" s="1">
        <v>4</v>
      </c>
      <c r="B5" s="2">
        <v>24</v>
      </c>
      <c r="C5" s="1" t="s">
        <v>211</v>
      </c>
      <c r="D5" s="1" t="s">
        <v>174</v>
      </c>
      <c r="E5" s="5" t="s">
        <v>201</v>
      </c>
      <c r="F5" s="5" t="s">
        <v>194</v>
      </c>
      <c r="G5" s="5" t="s">
        <v>197</v>
      </c>
      <c r="H5" s="1" t="s">
        <v>135</v>
      </c>
      <c r="I5" s="1" t="s">
        <v>183</v>
      </c>
    </row>
    <row r="6" spans="1:12" x14ac:dyDescent="0.3">
      <c r="A6" s="1">
        <v>5</v>
      </c>
      <c r="B6" s="4">
        <v>25</v>
      </c>
      <c r="C6" s="1" t="s">
        <v>212</v>
      </c>
      <c r="D6" s="1" t="s">
        <v>175</v>
      </c>
      <c r="E6" s="5" t="s">
        <v>202</v>
      </c>
      <c r="F6" s="5" t="s">
        <v>193</v>
      </c>
      <c r="G6" s="5" t="s">
        <v>197</v>
      </c>
      <c r="H6" s="1" t="s">
        <v>135</v>
      </c>
      <c r="I6" s="1" t="s">
        <v>184</v>
      </c>
    </row>
    <row r="7" spans="1:12" x14ac:dyDescent="0.3">
      <c r="A7" s="1">
        <v>6</v>
      </c>
      <c r="B7" s="2">
        <v>26</v>
      </c>
      <c r="C7" s="1" t="s">
        <v>213</v>
      </c>
      <c r="D7" s="1" t="s">
        <v>173</v>
      </c>
      <c r="E7" s="5" t="s">
        <v>203</v>
      </c>
      <c r="F7" s="5" t="s">
        <v>193</v>
      </c>
      <c r="G7" s="5" t="s">
        <v>196</v>
      </c>
      <c r="H7" s="1" t="s">
        <v>136</v>
      </c>
      <c r="I7" s="1" t="s">
        <v>185</v>
      </c>
    </row>
    <row r="8" spans="1:12" x14ac:dyDescent="0.3">
      <c r="A8" s="1">
        <v>7</v>
      </c>
      <c r="B8" s="4">
        <v>27</v>
      </c>
      <c r="C8" s="1" t="s">
        <v>214</v>
      </c>
      <c r="D8" s="1" t="s">
        <v>176</v>
      </c>
      <c r="E8" s="5" t="s">
        <v>204</v>
      </c>
      <c r="F8" s="6" t="s">
        <v>192</v>
      </c>
      <c r="G8" s="5" t="s">
        <v>196</v>
      </c>
      <c r="H8" s="1" t="s">
        <v>136</v>
      </c>
      <c r="I8" s="1" t="s">
        <v>186</v>
      </c>
    </row>
    <row r="9" spans="1:12" x14ac:dyDescent="0.3">
      <c r="A9" s="1">
        <v>8</v>
      </c>
      <c r="B9" s="2">
        <v>28</v>
      </c>
      <c r="C9" s="1" t="s">
        <v>215</v>
      </c>
      <c r="D9" s="1" t="s">
        <v>178</v>
      </c>
      <c r="E9" s="5" t="s">
        <v>205</v>
      </c>
      <c r="F9" s="6" t="s">
        <v>192</v>
      </c>
      <c r="G9" s="6" t="s">
        <v>195</v>
      </c>
      <c r="H9" s="1" t="s">
        <v>135</v>
      </c>
      <c r="I9" s="1" t="s">
        <v>187</v>
      </c>
    </row>
    <row r="10" spans="1:12" x14ac:dyDescent="0.3">
      <c r="A10" s="1">
        <v>9</v>
      </c>
      <c r="B10" s="4">
        <v>29</v>
      </c>
      <c r="C10" s="1" t="s">
        <v>216</v>
      </c>
      <c r="D10" s="1" t="s">
        <v>177</v>
      </c>
      <c r="E10" s="5" t="s">
        <v>207</v>
      </c>
      <c r="F10" s="5" t="s">
        <v>194</v>
      </c>
      <c r="G10" s="6" t="s">
        <v>195</v>
      </c>
      <c r="H10" s="1" t="s">
        <v>136</v>
      </c>
      <c r="I10" s="1" t="s">
        <v>188</v>
      </c>
    </row>
    <row r="11" spans="1:12" x14ac:dyDescent="0.3">
      <c r="A11" s="1">
        <v>10</v>
      </c>
      <c r="B11" s="2">
        <v>30</v>
      </c>
      <c r="C11" s="1" t="s">
        <v>217</v>
      </c>
      <c r="D11" s="1" t="s">
        <v>179</v>
      </c>
      <c r="E11" s="5" t="s">
        <v>206</v>
      </c>
      <c r="F11" s="6" t="s">
        <v>192</v>
      </c>
      <c r="G11" s="5" t="s">
        <v>196</v>
      </c>
      <c r="H11" s="1" t="s">
        <v>136</v>
      </c>
      <c r="I11" s="1" t="s">
        <v>189</v>
      </c>
    </row>
    <row r="13" spans="1:12" x14ac:dyDescent="0.3">
      <c r="A13" s="3" t="str">
        <f>A1</f>
        <v>ID</v>
      </c>
      <c r="B13" s="3" t="str">
        <f>B1</f>
        <v>id_endereco</v>
      </c>
      <c r="C13" s="3" t="str">
        <f>C1</f>
        <v>nome_completo</v>
      </c>
      <c r="D13" s="3" t="str">
        <f>D1</f>
        <v>cpf</v>
      </c>
      <c r="E13" s="3" t="str">
        <f>E1</f>
        <v>data_nascimento</v>
      </c>
      <c r="F13" s="3" t="str">
        <f>F1</f>
        <v>formacao</v>
      </c>
      <c r="G13" s="3" t="str">
        <f>G1</f>
        <v>experiencia</v>
      </c>
      <c r="H13" s="3" t="str">
        <f>H1</f>
        <v>status</v>
      </c>
      <c r="I13" s="3" t="str">
        <f>I1</f>
        <v>telefone</v>
      </c>
      <c r="J13" s="3" t="s">
        <v>107</v>
      </c>
      <c r="K13" s="3" t="s">
        <v>108</v>
      </c>
      <c r="L13" s="3" t="s">
        <v>109</v>
      </c>
    </row>
    <row r="14" spans="1:12" x14ac:dyDescent="0.3">
      <c r="A14" s="1">
        <v>1</v>
      </c>
      <c r="B14" s="2">
        <f>B2</f>
        <v>21</v>
      </c>
      <c r="C14" s="2" t="str">
        <f>"'"&amp;C2&amp;"'"</f>
        <v>'Andrey Santos'</v>
      </c>
      <c r="D14" s="2" t="str">
        <f>"'"&amp;D2&amp;"'"</f>
        <v>'949.630.510-52'</v>
      </c>
      <c r="E14" s="5" t="str">
        <f>"'"&amp;E2&amp;"'"</f>
        <v>'08/02/1990'</v>
      </c>
      <c r="F14" s="5" t="str">
        <f>"'"&amp;F2&amp;"'"</f>
        <v>'Graduado'</v>
      </c>
      <c r="G14" s="5" t="str">
        <f>"'"&amp;G2&amp;"'"</f>
        <v>'Front-End'</v>
      </c>
      <c r="H14" s="2" t="str">
        <f>H2</f>
        <v>false</v>
      </c>
      <c r="I14" s="5" t="str">
        <f>"'"&amp;I2&amp;"'"</f>
        <v>'9 9191-9191'</v>
      </c>
      <c r="J14" s="1" t="str">
        <f>"("&amp;B14&amp;", "&amp;C14&amp;", "&amp;D14&amp;", "&amp;E14&amp;", "&amp;F14&amp;", "&amp;G14&amp;", "&amp;H14&amp;", "&amp;I14&amp;")"</f>
        <v>(21, 'Andrey Santos', '949.630.510-52', '08/02/1990', 'Graduado', 'Front-End', false, '9 9191-9191')</v>
      </c>
      <c r="K14" s="1" t="str">
        <f>"INSERT INTO lab_school.professores ("&amp;$B$13&amp;", "&amp;$C$13&amp;", "&amp;$D$13&amp;", "&amp;$E$13&amp;", "&amp;$F$13&amp;", "&amp;$G$13&amp;", "&amp;$H$13&amp;", "&amp;$I$13&amp;") VALUES "</f>
        <v xml:space="preserve">INSERT INTO lab_school.professores (id_endereco, nome_completo, cpf, data_nascimento, formacao, experiencia, status, telefone) VALUES </v>
      </c>
      <c r="L14" s="1" t="str">
        <f>K14&amp;J14&amp;";"</f>
        <v>INSERT INTO lab_school.professores (id_endereco, nome_completo, cpf, data_nascimento, formacao, experiencia, status, telefone) VALUES (21, 'Andrey Santos', '949.630.510-52', '08/02/1990', 'Graduado', 'Front-End', false, '9 9191-9191');</v>
      </c>
    </row>
    <row r="15" spans="1:12" x14ac:dyDescent="0.3">
      <c r="A15" s="1">
        <v>2</v>
      </c>
      <c r="B15" s="2">
        <f t="shared" ref="B15:B23" si="0">B3</f>
        <v>22</v>
      </c>
      <c r="C15" s="2" t="str">
        <f t="shared" ref="C15:G23" si="1">"'"&amp;C3&amp;"'"</f>
        <v>'Roberto Dinamite'</v>
      </c>
      <c r="D15" s="2" t="str">
        <f t="shared" si="1"/>
        <v>'564.284.140-82'</v>
      </c>
      <c r="E15" s="2" t="str">
        <f t="shared" si="1"/>
        <v>'01/09/1985'</v>
      </c>
      <c r="F15" s="5" t="str">
        <f t="shared" si="1"/>
        <v>'Mestrado'</v>
      </c>
      <c r="G15" s="5" t="str">
        <f t="shared" si="1"/>
        <v>'Full-Stack'</v>
      </c>
      <c r="H15" s="2" t="str">
        <f t="shared" ref="H15:H23" si="2">H3</f>
        <v>true</v>
      </c>
      <c r="I15" s="5" t="str">
        <f t="shared" ref="I15:I23" si="3">"'"&amp;I3&amp;"'"</f>
        <v>'9 9292-9292'</v>
      </c>
      <c r="J15" s="1" t="str">
        <f t="shared" ref="J15:J23" si="4">"("&amp;B15&amp;", "&amp;C15&amp;", "&amp;D15&amp;", "&amp;E15&amp;", "&amp;F15&amp;", "&amp;G15&amp;", "&amp;H15&amp;", "&amp;I15&amp;")"</f>
        <v>(22, 'Roberto Dinamite', '564.284.140-82', '01/09/1985', 'Mestrado', 'Full-Stack', true, '9 9292-9292')</v>
      </c>
      <c r="K15" s="1" t="str">
        <f t="shared" ref="K15:K23" si="5">"INSERT INTO lab_school.professores ("&amp;$B$13&amp;", "&amp;$C$13&amp;", "&amp;$D$13&amp;", "&amp;$E$13&amp;", "&amp;$F$13&amp;", "&amp;$G$13&amp;", "&amp;$H$13&amp;", "&amp;$I$13&amp;") VALUES "</f>
        <v xml:space="preserve">INSERT INTO lab_school.professores (id_endereco, nome_completo, cpf, data_nascimento, formacao, experiencia, status, telefone) VALUES </v>
      </c>
      <c r="L15" s="1" t="str">
        <f t="shared" ref="L15:L23" si="6">K15&amp;J15&amp;";"</f>
        <v>INSERT INTO lab_school.professores (id_endereco, nome_completo, cpf, data_nascimento, formacao, experiencia, status, telefone) VALUES (22, 'Roberto Dinamite', '564.284.140-82', '01/09/1985', 'Mestrado', 'Full-Stack', true, '9 9292-9292');</v>
      </c>
    </row>
    <row r="16" spans="1:12" x14ac:dyDescent="0.3">
      <c r="A16" s="1">
        <v>3</v>
      </c>
      <c r="B16" s="2">
        <f t="shared" si="0"/>
        <v>23</v>
      </c>
      <c r="C16" s="2" t="str">
        <f t="shared" si="1"/>
        <v>'João Nilson Zunino'</v>
      </c>
      <c r="D16" s="2" t="str">
        <f t="shared" si="1"/>
        <v>'612.224.190-33'</v>
      </c>
      <c r="E16" s="2" t="str">
        <f t="shared" si="1"/>
        <v>'09/12/1955'</v>
      </c>
      <c r="F16" s="5" t="str">
        <f t="shared" si="1"/>
        <v>'Doutorado'</v>
      </c>
      <c r="G16" s="5" t="str">
        <f t="shared" si="1"/>
        <v>'Back-End'</v>
      </c>
      <c r="H16" s="2" t="str">
        <f t="shared" si="2"/>
        <v>true</v>
      </c>
      <c r="I16" s="5" t="str">
        <f t="shared" si="3"/>
        <v>'9 9393-9393'</v>
      </c>
      <c r="J16" s="1" t="str">
        <f t="shared" si="4"/>
        <v>(23, 'João Nilson Zunino', '612.224.190-33', '09/12/1955', 'Doutorado', 'Back-End', true, '9 9393-9393')</v>
      </c>
      <c r="K16" s="1" t="str">
        <f t="shared" si="5"/>
        <v xml:space="preserve">INSERT INTO lab_school.professores (id_endereco, nome_completo, cpf, data_nascimento, formacao, experiencia, status, telefone) VALUES </v>
      </c>
      <c r="L16" s="1" t="str">
        <f t="shared" si="6"/>
        <v>INSERT INTO lab_school.professores (id_endereco, nome_completo, cpf, data_nascimento, formacao, experiencia, status, telefone) VALUES (23, 'João Nilson Zunino', '612.224.190-33', '09/12/1955', 'Doutorado', 'Back-End', true, '9 9393-9393');</v>
      </c>
    </row>
    <row r="17" spans="1:12" x14ac:dyDescent="0.3">
      <c r="A17" s="1">
        <v>4</v>
      </c>
      <c r="B17" s="2">
        <f t="shared" si="0"/>
        <v>24</v>
      </c>
      <c r="C17" s="2" t="str">
        <f t="shared" si="1"/>
        <v>'Carlos Guilherme Antunes'</v>
      </c>
      <c r="D17" s="2" t="str">
        <f t="shared" si="1"/>
        <v>'421.767.030-30'</v>
      </c>
      <c r="E17" s="2" t="str">
        <f t="shared" si="1"/>
        <v>'11/08/1992'</v>
      </c>
      <c r="F17" s="5" t="str">
        <f t="shared" si="1"/>
        <v>'Doutorado'</v>
      </c>
      <c r="G17" s="5" t="str">
        <f t="shared" si="1"/>
        <v>'Back-End'</v>
      </c>
      <c r="H17" s="2" t="str">
        <f t="shared" si="2"/>
        <v>true</v>
      </c>
      <c r="I17" s="5" t="str">
        <f t="shared" si="3"/>
        <v>'9 9494-9494'</v>
      </c>
      <c r="J17" s="1" t="str">
        <f t="shared" si="4"/>
        <v>(24, 'Carlos Guilherme Antunes', '421.767.030-30', '11/08/1992', 'Doutorado', 'Back-End', true, '9 9494-9494')</v>
      </c>
      <c r="K17" s="1" t="str">
        <f t="shared" si="5"/>
        <v xml:space="preserve">INSERT INTO lab_school.professores (id_endereco, nome_completo, cpf, data_nascimento, formacao, experiencia, status, telefone) VALUES </v>
      </c>
      <c r="L17" s="1" t="str">
        <f t="shared" si="6"/>
        <v>INSERT INTO lab_school.professores (id_endereco, nome_completo, cpf, data_nascimento, formacao, experiencia, status, telefone) VALUES (24, 'Carlos Guilherme Antunes', '421.767.030-30', '11/08/1992', 'Doutorado', 'Back-End', true, '9 9494-9494');</v>
      </c>
    </row>
    <row r="18" spans="1:12" x14ac:dyDescent="0.3">
      <c r="A18" s="1">
        <v>5</v>
      </c>
      <c r="B18" s="2">
        <f t="shared" si="0"/>
        <v>25</v>
      </c>
      <c r="C18" s="2" t="str">
        <f t="shared" si="1"/>
        <v>'Adriano Souza'</v>
      </c>
      <c r="D18" s="2" t="str">
        <f t="shared" si="1"/>
        <v>'902.501.700-27'</v>
      </c>
      <c r="E18" s="2" t="str">
        <f t="shared" si="1"/>
        <v>'14/11/1979'</v>
      </c>
      <c r="F18" s="5" t="str">
        <f t="shared" si="1"/>
        <v>'Mestrado'</v>
      </c>
      <c r="G18" s="5" t="str">
        <f t="shared" si="1"/>
        <v>'Back-End'</v>
      </c>
      <c r="H18" s="2" t="str">
        <f t="shared" si="2"/>
        <v>true</v>
      </c>
      <c r="I18" s="5" t="str">
        <f t="shared" si="3"/>
        <v>'9 9595-9595'</v>
      </c>
      <c r="J18" s="1" t="str">
        <f t="shared" si="4"/>
        <v>(25, 'Adriano Souza', '902.501.700-27', '14/11/1979', 'Mestrado', 'Back-End', true, '9 9595-9595')</v>
      </c>
      <c r="K18" s="1" t="str">
        <f t="shared" si="5"/>
        <v xml:space="preserve">INSERT INTO lab_school.professores (id_endereco, nome_completo, cpf, data_nascimento, formacao, experiencia, status, telefone) VALUES </v>
      </c>
      <c r="L18" s="1" t="str">
        <f t="shared" si="6"/>
        <v>INSERT INTO lab_school.professores (id_endereco, nome_completo, cpf, data_nascimento, formacao, experiencia, status, telefone) VALUES (25, 'Adriano Souza', '902.501.700-27', '14/11/1979', 'Mestrado', 'Back-End', true, '9 9595-9595');</v>
      </c>
    </row>
    <row r="19" spans="1:12" x14ac:dyDescent="0.3">
      <c r="A19" s="1">
        <v>6</v>
      </c>
      <c r="B19" s="2">
        <f t="shared" si="0"/>
        <v>26</v>
      </c>
      <c r="C19" s="2" t="str">
        <f t="shared" si="1"/>
        <v>'Miriam Hames'</v>
      </c>
      <c r="D19" s="2" t="str">
        <f t="shared" si="1"/>
        <v>'217.393.500-30'</v>
      </c>
      <c r="E19" s="2" t="str">
        <f t="shared" si="1"/>
        <v>'22/12/1981'</v>
      </c>
      <c r="F19" s="5" t="str">
        <f t="shared" si="1"/>
        <v>'Mestrado'</v>
      </c>
      <c r="G19" s="5" t="str">
        <f t="shared" si="1"/>
        <v>'Full-Stack'</v>
      </c>
      <c r="H19" s="2" t="str">
        <f t="shared" si="2"/>
        <v>false</v>
      </c>
      <c r="I19" s="5" t="str">
        <f t="shared" si="3"/>
        <v>'9 9696-9696'</v>
      </c>
      <c r="J19" s="1" t="str">
        <f t="shared" si="4"/>
        <v>(26, 'Miriam Hames', '217.393.500-30', '22/12/1981', 'Mestrado', 'Full-Stack', false, '9 9696-9696')</v>
      </c>
      <c r="K19" s="1" t="str">
        <f t="shared" si="5"/>
        <v xml:space="preserve">INSERT INTO lab_school.professores (id_endereco, nome_completo, cpf, data_nascimento, formacao, experiencia, status, telefone) VALUES </v>
      </c>
      <c r="L19" s="1" t="str">
        <f t="shared" si="6"/>
        <v>INSERT INTO lab_school.professores (id_endereco, nome_completo, cpf, data_nascimento, formacao, experiencia, status, telefone) VALUES (26, 'Miriam Hames', '217.393.500-30', '22/12/1981', 'Mestrado', 'Full-Stack', false, '9 9696-9696');</v>
      </c>
    </row>
    <row r="20" spans="1:12" x14ac:dyDescent="0.3">
      <c r="A20" s="1">
        <v>7</v>
      </c>
      <c r="B20" s="2">
        <f t="shared" si="0"/>
        <v>27</v>
      </c>
      <c r="C20" s="2" t="str">
        <f t="shared" si="1"/>
        <v>'Raniel da Silva'</v>
      </c>
      <c r="D20" s="2" t="str">
        <f t="shared" si="1"/>
        <v>'351.392.480-18'</v>
      </c>
      <c r="E20" s="2" t="str">
        <f t="shared" si="1"/>
        <v>'08/02/1979'</v>
      </c>
      <c r="F20" s="5" t="str">
        <f t="shared" si="1"/>
        <v>'Graduado'</v>
      </c>
      <c r="G20" s="5" t="str">
        <f t="shared" si="1"/>
        <v>'Full-Stack'</v>
      </c>
      <c r="H20" s="2" t="str">
        <f t="shared" si="2"/>
        <v>false</v>
      </c>
      <c r="I20" s="5" t="str">
        <f t="shared" si="3"/>
        <v>'9 9797-9797'</v>
      </c>
      <c r="J20" s="1" t="str">
        <f t="shared" si="4"/>
        <v>(27, 'Raniel da Silva', '351.392.480-18', '08/02/1979', 'Graduado', 'Full-Stack', false, '9 9797-9797')</v>
      </c>
      <c r="K20" s="1" t="str">
        <f t="shared" si="5"/>
        <v xml:space="preserve">INSERT INTO lab_school.professores (id_endereco, nome_completo, cpf, data_nascimento, formacao, experiencia, status, telefone) VALUES </v>
      </c>
      <c r="L20" s="1" t="str">
        <f t="shared" si="6"/>
        <v>INSERT INTO lab_school.professores (id_endereco, nome_completo, cpf, data_nascimento, formacao, experiencia, status, telefone) VALUES (27, 'Raniel da Silva', '351.392.480-18', '08/02/1979', 'Graduado', 'Full-Stack', false, '9 9797-9797');</v>
      </c>
    </row>
    <row r="21" spans="1:12" x14ac:dyDescent="0.3">
      <c r="A21" s="1">
        <v>8</v>
      </c>
      <c r="B21" s="2">
        <f t="shared" si="0"/>
        <v>28</v>
      </c>
      <c r="C21" s="2" t="str">
        <f t="shared" si="1"/>
        <v>'Roberto Baggio'</v>
      </c>
      <c r="D21" s="2" t="str">
        <f t="shared" si="1"/>
        <v>'519.235.370-08'</v>
      </c>
      <c r="E21" s="2" t="str">
        <f t="shared" si="1"/>
        <v>'15/05/1984'</v>
      </c>
      <c r="F21" s="5" t="str">
        <f t="shared" si="1"/>
        <v>'Graduado'</v>
      </c>
      <c r="G21" s="5" t="str">
        <f t="shared" si="1"/>
        <v>'Front-End'</v>
      </c>
      <c r="H21" s="2" t="str">
        <f t="shared" si="2"/>
        <v>true</v>
      </c>
      <c r="I21" s="5" t="str">
        <f t="shared" si="3"/>
        <v>'9 9898-9898'</v>
      </c>
      <c r="J21" s="1" t="str">
        <f t="shared" si="4"/>
        <v>(28, 'Roberto Baggio', '519.235.370-08', '15/05/1984', 'Graduado', 'Front-End', true, '9 9898-9898')</v>
      </c>
      <c r="K21" s="1" t="str">
        <f t="shared" si="5"/>
        <v xml:space="preserve">INSERT INTO lab_school.professores (id_endereco, nome_completo, cpf, data_nascimento, formacao, experiencia, status, telefone) VALUES </v>
      </c>
      <c r="L21" s="1" t="str">
        <f t="shared" si="6"/>
        <v>INSERT INTO lab_school.professores (id_endereco, nome_completo, cpf, data_nascimento, formacao, experiencia, status, telefone) VALUES (28, 'Roberto Baggio', '519.235.370-08', '15/05/1984', 'Graduado', 'Front-End', true, '9 9898-9898');</v>
      </c>
    </row>
    <row r="22" spans="1:12" x14ac:dyDescent="0.3">
      <c r="A22" s="1">
        <v>9</v>
      </c>
      <c r="B22" s="2">
        <f t="shared" si="0"/>
        <v>29</v>
      </c>
      <c r="C22" s="2" t="str">
        <f t="shared" si="1"/>
        <v>'Oscar Schmidt'</v>
      </c>
      <c r="D22" s="2" t="str">
        <f t="shared" si="1"/>
        <v>'375.392.050-91'</v>
      </c>
      <c r="E22" s="2" t="str">
        <f t="shared" si="1"/>
        <v>'20/08/1981'</v>
      </c>
      <c r="F22" s="5" t="str">
        <f t="shared" si="1"/>
        <v>'Doutorado'</v>
      </c>
      <c r="G22" s="5" t="str">
        <f t="shared" si="1"/>
        <v>'Front-End'</v>
      </c>
      <c r="H22" s="2" t="str">
        <f t="shared" si="2"/>
        <v>false</v>
      </c>
      <c r="I22" s="5" t="str">
        <f t="shared" si="3"/>
        <v>'9 9999-9999'</v>
      </c>
      <c r="J22" s="1" t="str">
        <f t="shared" si="4"/>
        <v>(29, 'Oscar Schmidt', '375.392.050-91', '20/08/1981', 'Doutorado', 'Front-End', false, '9 9999-9999')</v>
      </c>
      <c r="K22" s="1" t="str">
        <f t="shared" si="5"/>
        <v xml:space="preserve">INSERT INTO lab_school.professores (id_endereco, nome_completo, cpf, data_nascimento, formacao, experiencia, status, telefone) VALUES </v>
      </c>
      <c r="L22" s="1" t="str">
        <f t="shared" si="6"/>
        <v>INSERT INTO lab_school.professores (id_endereco, nome_completo, cpf, data_nascimento, formacao, experiencia, status, telefone) VALUES (29, 'Oscar Schmidt', '375.392.050-91', '20/08/1981', 'Doutorado', 'Front-End', false, '9 9999-9999');</v>
      </c>
    </row>
    <row r="23" spans="1:12" x14ac:dyDescent="0.3">
      <c r="A23" s="1">
        <v>10</v>
      </c>
      <c r="B23" s="2">
        <f t="shared" si="0"/>
        <v>30</v>
      </c>
      <c r="C23" s="2" t="str">
        <f t="shared" si="1"/>
        <v>'Beatrice Soares'</v>
      </c>
      <c r="D23" s="2" t="str">
        <f t="shared" si="1"/>
        <v>'252.381.790-06'</v>
      </c>
      <c r="E23" s="2" t="str">
        <f t="shared" si="1"/>
        <v>'17/05/1978'</v>
      </c>
      <c r="F23" s="5" t="str">
        <f t="shared" si="1"/>
        <v>'Graduado'</v>
      </c>
      <c r="G23" s="5" t="str">
        <f t="shared" si="1"/>
        <v>'Full-Stack'</v>
      </c>
      <c r="H23" s="2" t="str">
        <f t="shared" si="2"/>
        <v>false</v>
      </c>
      <c r="I23" s="5" t="str">
        <f t="shared" si="3"/>
        <v>'9 9090-9090'</v>
      </c>
      <c r="J23" s="1" t="str">
        <f t="shared" si="4"/>
        <v>(30, 'Beatrice Soares', '252.381.790-06', '17/05/1978', 'Graduado', 'Full-Stack', false, '9 9090-9090')</v>
      </c>
      <c r="K23" s="1" t="str">
        <f t="shared" si="5"/>
        <v xml:space="preserve">INSERT INTO lab_school.professores (id_endereco, nome_completo, cpf, data_nascimento, formacao, experiencia, status, telefone) VALUES </v>
      </c>
      <c r="L23" s="1" t="str">
        <f t="shared" si="6"/>
        <v>INSERT INTO lab_school.professores (id_endereco, nome_completo, cpf, data_nascimento, formacao, experiencia, status, telefone) VALUES (30, 'Beatrice Soares', '252.381.790-06', '17/05/1978', 'Graduado', 'Full-Stack', false, '9 9090-9090');</v>
      </c>
    </row>
    <row r="27" spans="1:12" x14ac:dyDescent="0.3">
      <c r="D27" s="7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H14 H15:H2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4E25-1B8A-45AB-82D1-449600067832}">
  <dimension ref="A1:L23"/>
  <sheetViews>
    <sheetView workbookViewId="0">
      <selection activeCell="G6" sqref="G6"/>
    </sheetView>
  </sheetViews>
  <sheetFormatPr defaultRowHeight="14.4" x14ac:dyDescent="0.3"/>
  <cols>
    <col min="1" max="1" width="7.109375" style="1" customWidth="1"/>
    <col min="2" max="2" width="13.109375" style="1" customWidth="1"/>
    <col min="3" max="3" width="31.21875" style="1" customWidth="1"/>
    <col min="4" max="4" width="18.44140625" style="1" customWidth="1"/>
    <col min="5" max="5" width="18.33203125" style="1" customWidth="1"/>
    <col min="6" max="6" width="17.33203125" style="1" customWidth="1"/>
    <col min="7" max="7" width="9.77734375" style="1" customWidth="1"/>
    <col min="8" max="8" width="29.5546875" style="1" hidden="1" customWidth="1"/>
    <col min="9" max="9" width="108.21875" style="1" hidden="1" customWidth="1"/>
    <col min="10" max="10" width="164" style="1" bestFit="1" customWidth="1"/>
    <col min="11" max="16384" width="8.88671875" style="1"/>
  </cols>
  <sheetData>
    <row r="1" spans="1:10" x14ac:dyDescent="0.3">
      <c r="A1" s="3" t="s">
        <v>12</v>
      </c>
      <c r="B1" s="3" t="s">
        <v>110</v>
      </c>
      <c r="C1" s="3" t="s">
        <v>111</v>
      </c>
      <c r="D1" s="3" t="s">
        <v>112</v>
      </c>
      <c r="E1" s="3" t="s">
        <v>113</v>
      </c>
      <c r="F1" s="3" t="s">
        <v>148</v>
      </c>
      <c r="G1" s="3" t="s">
        <v>149</v>
      </c>
    </row>
    <row r="2" spans="1:10" s="4" customFormat="1" x14ac:dyDescent="0.3">
      <c r="A2" s="4">
        <v>1</v>
      </c>
      <c r="B2" s="4">
        <v>11</v>
      </c>
      <c r="C2" s="4" t="s">
        <v>218</v>
      </c>
      <c r="D2" s="4" t="s">
        <v>160</v>
      </c>
      <c r="E2" s="6" t="s">
        <v>150</v>
      </c>
      <c r="F2" s="4" t="s">
        <v>135</v>
      </c>
      <c r="G2" s="4">
        <v>7</v>
      </c>
    </row>
    <row r="3" spans="1:10" x14ac:dyDescent="0.3">
      <c r="A3" s="1">
        <v>2</v>
      </c>
      <c r="B3" s="2">
        <v>12</v>
      </c>
      <c r="C3" s="1" t="s">
        <v>219</v>
      </c>
      <c r="D3" s="1" t="s">
        <v>161</v>
      </c>
      <c r="E3" s="5" t="s">
        <v>151</v>
      </c>
      <c r="F3" s="1" t="s">
        <v>136</v>
      </c>
      <c r="G3" s="1">
        <v>6</v>
      </c>
    </row>
    <row r="4" spans="1:10" x14ac:dyDescent="0.3">
      <c r="A4" s="1">
        <v>3</v>
      </c>
      <c r="B4" s="4">
        <v>13</v>
      </c>
      <c r="C4" s="1" t="s">
        <v>220</v>
      </c>
      <c r="D4" s="1" t="s">
        <v>162</v>
      </c>
      <c r="E4" s="5" t="s">
        <v>152</v>
      </c>
      <c r="F4" s="1" t="s">
        <v>135</v>
      </c>
      <c r="G4" s="1">
        <v>7</v>
      </c>
    </row>
    <row r="5" spans="1:10" x14ac:dyDescent="0.3">
      <c r="A5" s="1">
        <v>4</v>
      </c>
      <c r="B5" s="2">
        <v>14</v>
      </c>
      <c r="C5" s="1" t="s">
        <v>221</v>
      </c>
      <c r="D5" s="1" t="s">
        <v>163</v>
      </c>
      <c r="E5" s="5" t="s">
        <v>153</v>
      </c>
      <c r="F5" s="1" t="s">
        <v>135</v>
      </c>
      <c r="G5" s="1">
        <v>8</v>
      </c>
    </row>
    <row r="6" spans="1:10" x14ac:dyDescent="0.3">
      <c r="A6" s="1">
        <v>5</v>
      </c>
      <c r="B6" s="4">
        <v>15</v>
      </c>
      <c r="C6" s="1" t="s">
        <v>222</v>
      </c>
      <c r="D6" s="1" t="s">
        <v>164</v>
      </c>
      <c r="E6" s="5" t="s">
        <v>154</v>
      </c>
      <c r="F6" s="1" t="s">
        <v>136</v>
      </c>
      <c r="G6" s="1">
        <v>9</v>
      </c>
    </row>
    <row r="7" spans="1:10" x14ac:dyDescent="0.3">
      <c r="A7" s="1">
        <v>6</v>
      </c>
      <c r="B7" s="2">
        <v>16</v>
      </c>
      <c r="C7" s="1" t="s">
        <v>223</v>
      </c>
      <c r="D7" s="1" t="s">
        <v>165</v>
      </c>
      <c r="E7" s="5" t="s">
        <v>155</v>
      </c>
      <c r="F7" s="1" t="s">
        <v>136</v>
      </c>
      <c r="G7" s="1">
        <v>10</v>
      </c>
    </row>
    <row r="8" spans="1:10" x14ac:dyDescent="0.3">
      <c r="A8" s="1">
        <v>7</v>
      </c>
      <c r="B8" s="4">
        <v>17</v>
      </c>
      <c r="C8" s="1" t="s">
        <v>224</v>
      </c>
      <c r="D8" s="1" t="s">
        <v>166</v>
      </c>
      <c r="E8" s="5" t="s">
        <v>156</v>
      </c>
      <c r="F8" s="1" t="s">
        <v>135</v>
      </c>
      <c r="G8" s="1">
        <v>10</v>
      </c>
    </row>
    <row r="9" spans="1:10" x14ac:dyDescent="0.3">
      <c r="A9" s="1">
        <v>8</v>
      </c>
      <c r="B9" s="2">
        <v>18</v>
      </c>
      <c r="C9" s="1" t="s">
        <v>225</v>
      </c>
      <c r="D9" s="1" t="s">
        <v>168</v>
      </c>
      <c r="E9" s="5" t="s">
        <v>157</v>
      </c>
      <c r="F9" s="1" t="s">
        <v>135</v>
      </c>
      <c r="G9" s="1">
        <v>8</v>
      </c>
    </row>
    <row r="10" spans="1:10" x14ac:dyDescent="0.3">
      <c r="A10" s="1">
        <v>9</v>
      </c>
      <c r="B10" s="4">
        <v>19</v>
      </c>
      <c r="C10" s="1" t="s">
        <v>226</v>
      </c>
      <c r="D10" s="1" t="s">
        <v>167</v>
      </c>
      <c r="E10" s="5" t="s">
        <v>158</v>
      </c>
      <c r="F10" s="1" t="s">
        <v>135</v>
      </c>
      <c r="G10" s="1">
        <v>9</v>
      </c>
    </row>
    <row r="11" spans="1:10" x14ac:dyDescent="0.3">
      <c r="A11" s="1">
        <v>10</v>
      </c>
      <c r="B11" s="2">
        <v>20</v>
      </c>
      <c r="C11" s="1" t="s">
        <v>227</v>
      </c>
      <c r="D11" s="1" t="s">
        <v>169</v>
      </c>
      <c r="E11" s="5" t="s">
        <v>159</v>
      </c>
      <c r="F11" s="1" t="s">
        <v>135</v>
      </c>
      <c r="G11" s="1">
        <v>6</v>
      </c>
    </row>
    <row r="13" spans="1:10" x14ac:dyDescent="0.3">
      <c r="A13" s="3" t="str">
        <f>A1</f>
        <v>ID</v>
      </c>
      <c r="B13" s="3" t="str">
        <f>B1</f>
        <v>id_endereco</v>
      </c>
      <c r="C13" s="3" t="str">
        <f>C1</f>
        <v>nome_completo</v>
      </c>
      <c r="D13" s="3" t="str">
        <f>D1</f>
        <v>cpf</v>
      </c>
      <c r="E13" s="3" t="str">
        <f>E1</f>
        <v>data_nascimento</v>
      </c>
      <c r="F13" s="3" t="str">
        <f>F1</f>
        <v>status_matricula</v>
      </c>
      <c r="G13" s="3" t="str">
        <f>G1</f>
        <v>nota_ps</v>
      </c>
      <c r="H13" s="3" t="s">
        <v>107</v>
      </c>
      <c r="I13" s="3" t="s">
        <v>108</v>
      </c>
      <c r="J13" s="3" t="s">
        <v>109</v>
      </c>
    </row>
    <row r="14" spans="1:10" x14ac:dyDescent="0.3">
      <c r="A14" s="1">
        <v>1</v>
      </c>
      <c r="B14" s="2">
        <f>B2</f>
        <v>11</v>
      </c>
      <c r="C14" s="2" t="str">
        <f>"'"&amp;C2&amp;"'"</f>
        <v>'Romulo Mendonça'</v>
      </c>
      <c r="D14" s="2" t="str">
        <f>"'"&amp;D2&amp;"'"</f>
        <v>'792.516.630-41'</v>
      </c>
      <c r="E14" s="5" t="str">
        <f>"'"&amp;E2&amp;"'"</f>
        <v>'10/01/1990'</v>
      </c>
      <c r="F14" s="2" t="str">
        <f>F2</f>
        <v>true</v>
      </c>
      <c r="G14" s="2">
        <f>G2</f>
        <v>7</v>
      </c>
      <c r="H14" s="1" t="str">
        <f>"("&amp;B14&amp;", "&amp;C14&amp;", "&amp;D14&amp;", "&amp;E14&amp;", "&amp;F14&amp;", "&amp;G14&amp;")"</f>
        <v>(11, 'Romulo Mendonça', '792.516.630-41', '10/01/1990', true, 7)</v>
      </c>
      <c r="I14" s="1" t="str">
        <f>"INSERT INTO lab_school.alunos ("&amp;$B$13&amp;", "&amp;$C$13&amp;", "&amp;$D$13&amp;", "&amp;$E$13&amp;", "&amp;$F$13&amp;", "&amp;$G$13&amp;") VALUES "</f>
        <v xml:space="preserve">INSERT INTO lab_school.alunos (id_endereco, nome_completo, cpf, data_nascimento, status_matricula, nota_ps) VALUES </v>
      </c>
      <c r="J14" s="1" t="str">
        <f>I14&amp;H14&amp;";"</f>
        <v>INSERT INTO lab_school.alunos (id_endereco, nome_completo, cpf, data_nascimento, status_matricula, nota_ps) VALUES (11, 'Romulo Mendonça', '792.516.630-41', '10/01/1990', true, 7);</v>
      </c>
    </row>
    <row r="15" spans="1:10" x14ac:dyDescent="0.3">
      <c r="A15" s="1">
        <v>2</v>
      </c>
      <c r="B15" s="2">
        <f t="shared" ref="B15:B23" si="0">B3</f>
        <v>12</v>
      </c>
      <c r="C15" s="2" t="str">
        <f t="shared" ref="C15:E23" si="1">"'"&amp;C3&amp;"'"</f>
        <v>'Fabiano Eller'</v>
      </c>
      <c r="D15" s="2" t="str">
        <f t="shared" si="1"/>
        <v>'680.358.870-09'</v>
      </c>
      <c r="E15" s="2" t="str">
        <f t="shared" si="1"/>
        <v>'15/09/1985'</v>
      </c>
      <c r="F15" s="2" t="str">
        <f t="shared" ref="F15:G23" si="2">F3</f>
        <v>false</v>
      </c>
      <c r="G15" s="2">
        <f t="shared" si="2"/>
        <v>6</v>
      </c>
      <c r="H15" s="1" t="str">
        <f t="shared" ref="H15:H23" si="3">"("&amp;B15&amp;", "&amp;C15&amp;", "&amp;D15&amp;", "&amp;E15&amp;", "&amp;F15&amp;", "&amp;G15&amp;")"</f>
        <v>(12, 'Fabiano Eller', '680.358.870-09', '15/09/1985', false, 6)</v>
      </c>
      <c r="I15" s="1" t="str">
        <f t="shared" ref="I15:I23" si="4">"INSERT INTO lab_school.alunos ("&amp;$B$13&amp;", "&amp;$C$13&amp;", "&amp;$D$13&amp;", "&amp;$E$13&amp;", "&amp;$F$13&amp;", "&amp;$G$13&amp;") VALUES "</f>
        <v xml:space="preserve">INSERT INTO lab_school.alunos (id_endereco, nome_completo, cpf, data_nascimento, status_matricula, nota_ps) VALUES </v>
      </c>
      <c r="J15" s="1" t="str">
        <f t="shared" ref="J15:J23" si="5">I15&amp;H15&amp;";"</f>
        <v>INSERT INTO lab_school.alunos (id_endereco, nome_completo, cpf, data_nascimento, status_matricula, nota_ps) VALUES (12, 'Fabiano Eller', '680.358.870-09', '15/09/1985', false, 6);</v>
      </c>
    </row>
    <row r="16" spans="1:10" x14ac:dyDescent="0.3">
      <c r="A16" s="1">
        <v>3</v>
      </c>
      <c r="B16" s="2">
        <f t="shared" si="0"/>
        <v>13</v>
      </c>
      <c r="C16" s="2" t="str">
        <f t="shared" si="1"/>
        <v>'Mauro Galvão'</v>
      </c>
      <c r="D16" s="2" t="str">
        <f t="shared" si="1"/>
        <v>'322.325.210-01'</v>
      </c>
      <c r="E16" s="2" t="str">
        <f t="shared" si="1"/>
        <v>'19/12/1955'</v>
      </c>
      <c r="F16" s="2" t="str">
        <f t="shared" si="2"/>
        <v>true</v>
      </c>
      <c r="G16" s="2">
        <f t="shared" si="2"/>
        <v>7</v>
      </c>
      <c r="H16" s="1" t="str">
        <f t="shared" si="3"/>
        <v>(13, 'Mauro Galvão', '322.325.210-01', '19/12/1955', true, 7)</v>
      </c>
      <c r="I16" s="1" t="str">
        <f t="shared" si="4"/>
        <v xml:space="preserve">INSERT INTO lab_school.alunos (id_endereco, nome_completo, cpf, data_nascimento, status_matricula, nota_ps) VALUES </v>
      </c>
      <c r="J16" s="1" t="str">
        <f t="shared" si="5"/>
        <v>INSERT INTO lab_school.alunos (id_endereco, nome_completo, cpf, data_nascimento, status_matricula, nota_ps) VALUES (13, 'Mauro Galvão', '322.325.210-01', '19/12/1955', true, 7);</v>
      </c>
    </row>
    <row r="17" spans="1:10" x14ac:dyDescent="0.3">
      <c r="A17" s="1">
        <v>4</v>
      </c>
      <c r="B17" s="2">
        <f t="shared" si="0"/>
        <v>14</v>
      </c>
      <c r="C17" s="2" t="str">
        <f t="shared" si="1"/>
        <v>'Odvan Silva'</v>
      </c>
      <c r="D17" s="2" t="str">
        <f t="shared" si="1"/>
        <v>'711.630.850-49'</v>
      </c>
      <c r="E17" s="2" t="str">
        <f t="shared" si="1"/>
        <v>'11/02/1992'</v>
      </c>
      <c r="F17" s="2" t="str">
        <f t="shared" si="2"/>
        <v>true</v>
      </c>
      <c r="G17" s="2">
        <f t="shared" si="2"/>
        <v>8</v>
      </c>
      <c r="H17" s="1" t="str">
        <f t="shared" si="3"/>
        <v>(14, 'Odvan Silva', '711.630.850-49', '11/02/1992', true, 8)</v>
      </c>
      <c r="I17" s="1" t="str">
        <f t="shared" si="4"/>
        <v xml:space="preserve">INSERT INTO lab_school.alunos (id_endereco, nome_completo, cpf, data_nascimento, status_matricula, nota_ps) VALUES </v>
      </c>
      <c r="J17" s="1" t="str">
        <f t="shared" si="5"/>
        <v>INSERT INTO lab_school.alunos (id_endereco, nome_completo, cpf, data_nascimento, status_matricula, nota_ps) VALUES (14, 'Odvan Silva', '711.630.850-49', '11/02/1992', true, 8);</v>
      </c>
    </row>
    <row r="18" spans="1:10" x14ac:dyDescent="0.3">
      <c r="A18" s="1">
        <v>5</v>
      </c>
      <c r="B18" s="2">
        <f t="shared" si="0"/>
        <v>15</v>
      </c>
      <c r="C18" s="2" t="str">
        <f t="shared" si="1"/>
        <v>'Carlos Germano'</v>
      </c>
      <c r="D18" s="2" t="str">
        <f t="shared" si="1"/>
        <v>'688.917.750-96'</v>
      </c>
      <c r="E18" s="2" t="str">
        <f t="shared" si="1"/>
        <v>'14/11/1972'</v>
      </c>
      <c r="F18" s="2" t="str">
        <f t="shared" si="2"/>
        <v>false</v>
      </c>
      <c r="G18" s="2">
        <f t="shared" si="2"/>
        <v>9</v>
      </c>
      <c r="H18" s="1" t="str">
        <f t="shared" si="3"/>
        <v>(15, 'Carlos Germano', '688.917.750-96', '14/11/1972', false, 9)</v>
      </c>
      <c r="I18" s="1" t="str">
        <f t="shared" si="4"/>
        <v xml:space="preserve">INSERT INTO lab_school.alunos (id_endereco, nome_completo, cpf, data_nascimento, status_matricula, nota_ps) VALUES </v>
      </c>
      <c r="J18" s="1" t="str">
        <f t="shared" si="5"/>
        <v>INSERT INTO lab_school.alunos (id_endereco, nome_completo, cpf, data_nascimento, status_matricula, nota_ps) VALUES (15, 'Carlos Germano', '688.917.750-96', '14/11/1972', false, 9);</v>
      </c>
    </row>
    <row r="19" spans="1:10" x14ac:dyDescent="0.3">
      <c r="A19" s="1">
        <v>6</v>
      </c>
      <c r="B19" s="2">
        <f t="shared" si="0"/>
        <v>16</v>
      </c>
      <c r="C19" s="2" t="str">
        <f t="shared" si="1"/>
        <v>'Joel Santana'</v>
      </c>
      <c r="D19" s="2" t="str">
        <f t="shared" si="1"/>
        <v>'473.231.470-85'</v>
      </c>
      <c r="E19" s="2" t="str">
        <f t="shared" si="1"/>
        <v>'22/09/1983'</v>
      </c>
      <c r="F19" s="2" t="str">
        <f t="shared" si="2"/>
        <v>false</v>
      </c>
      <c r="G19" s="2">
        <f t="shared" si="2"/>
        <v>10</v>
      </c>
      <c r="H19" s="1" t="str">
        <f t="shared" si="3"/>
        <v>(16, 'Joel Santana', '473.231.470-85', '22/09/1983', false, 10)</v>
      </c>
      <c r="I19" s="1" t="str">
        <f t="shared" si="4"/>
        <v xml:space="preserve">INSERT INTO lab_school.alunos (id_endereco, nome_completo, cpf, data_nascimento, status_matricula, nota_ps) VALUES </v>
      </c>
      <c r="J19" s="1" t="str">
        <f t="shared" si="5"/>
        <v>INSERT INTO lab_school.alunos (id_endereco, nome_completo, cpf, data_nascimento, status_matricula, nota_ps) VALUES (16, 'Joel Santana', '473.231.470-85', '22/09/1983', false, 10);</v>
      </c>
    </row>
    <row r="20" spans="1:10" x14ac:dyDescent="0.3">
      <c r="A20" s="1">
        <v>7</v>
      </c>
      <c r="B20" s="2">
        <f t="shared" si="0"/>
        <v>17</v>
      </c>
      <c r="C20" s="2" t="str">
        <f t="shared" si="1"/>
        <v>'Pedro da Silva'</v>
      </c>
      <c r="D20" s="2" t="str">
        <f t="shared" si="1"/>
        <v>'156.794.020-09'</v>
      </c>
      <c r="E20" s="2" t="str">
        <f t="shared" si="1"/>
        <v>'29/07/1979'</v>
      </c>
      <c r="F20" s="2" t="str">
        <f t="shared" si="2"/>
        <v>true</v>
      </c>
      <c r="G20" s="2">
        <f t="shared" si="2"/>
        <v>10</v>
      </c>
      <c r="H20" s="1" t="str">
        <f t="shared" si="3"/>
        <v>(17, 'Pedro da Silva', '156.794.020-09', '29/07/1979', true, 10)</v>
      </c>
      <c r="I20" s="1" t="str">
        <f t="shared" si="4"/>
        <v xml:space="preserve">INSERT INTO lab_school.alunos (id_endereco, nome_completo, cpf, data_nascimento, status_matricula, nota_ps) VALUES </v>
      </c>
      <c r="J20" s="1" t="str">
        <f t="shared" si="5"/>
        <v>INSERT INTO lab_school.alunos (id_endereco, nome_completo, cpf, data_nascimento, status_matricula, nota_ps) VALUES (17, 'Pedro da Silva', '156.794.020-09', '29/07/1979', true, 10);</v>
      </c>
    </row>
    <row r="21" spans="1:10" x14ac:dyDescent="0.3">
      <c r="A21" s="1">
        <v>8</v>
      </c>
      <c r="B21" s="2">
        <f t="shared" si="0"/>
        <v>18</v>
      </c>
      <c r="C21" s="2" t="str">
        <f t="shared" si="1"/>
        <v>'Romario Pereira'</v>
      </c>
      <c r="D21" s="2" t="str">
        <f t="shared" si="1"/>
        <v>'051.664.530-77'</v>
      </c>
      <c r="E21" s="2" t="str">
        <f t="shared" si="1"/>
        <v>'25/05/1988'</v>
      </c>
      <c r="F21" s="2" t="str">
        <f t="shared" si="2"/>
        <v>true</v>
      </c>
      <c r="G21" s="2">
        <f t="shared" si="2"/>
        <v>8</v>
      </c>
      <c r="H21" s="1" t="str">
        <f t="shared" si="3"/>
        <v>(18, 'Romario Pereira', '051.664.530-77', '25/05/1988', true, 8)</v>
      </c>
      <c r="I21" s="1" t="str">
        <f t="shared" si="4"/>
        <v xml:space="preserve">INSERT INTO lab_school.alunos (id_endereco, nome_completo, cpf, data_nascimento, status_matricula, nota_ps) VALUES </v>
      </c>
      <c r="J21" s="1" t="str">
        <f t="shared" si="5"/>
        <v>INSERT INTO lab_school.alunos (id_endereco, nome_completo, cpf, data_nascimento, status_matricula, nota_ps) VALUES (18, 'Romario Pereira', '051.664.530-77', '25/05/1988', true, 8);</v>
      </c>
    </row>
    <row r="22" spans="1:10" x14ac:dyDescent="0.3">
      <c r="A22" s="1">
        <v>9</v>
      </c>
      <c r="B22" s="2">
        <f t="shared" si="0"/>
        <v>19</v>
      </c>
      <c r="C22" s="2" t="str">
        <f t="shared" si="1"/>
        <v>'Euller Andrade'</v>
      </c>
      <c r="D22" s="2" t="str">
        <f t="shared" si="1"/>
        <v>'816.771.510-80'</v>
      </c>
      <c r="E22" s="2" t="str">
        <f t="shared" si="1"/>
        <v>'28/08/1984'</v>
      </c>
      <c r="F22" s="2" t="str">
        <f t="shared" si="2"/>
        <v>true</v>
      </c>
      <c r="G22" s="2">
        <f t="shared" si="2"/>
        <v>9</v>
      </c>
      <c r="H22" s="1" t="str">
        <f t="shared" si="3"/>
        <v>(19, 'Euller Andrade', '816.771.510-80', '28/08/1984', true, 9)</v>
      </c>
      <c r="I22" s="1" t="str">
        <f t="shared" si="4"/>
        <v xml:space="preserve">INSERT INTO lab_school.alunos (id_endereco, nome_completo, cpf, data_nascimento, status_matricula, nota_ps) VALUES </v>
      </c>
      <c r="J22" s="1" t="str">
        <f t="shared" si="5"/>
        <v>INSERT INTO lab_school.alunos (id_endereco, nome_completo, cpf, data_nascimento, status_matricula, nota_ps) VALUES (19, 'Euller Andrade', '816.771.510-80', '28/08/1984', true, 9);</v>
      </c>
    </row>
    <row r="23" spans="1:10" x14ac:dyDescent="0.3">
      <c r="A23" s="1">
        <v>10</v>
      </c>
      <c r="B23" s="2">
        <f t="shared" si="0"/>
        <v>20</v>
      </c>
      <c r="C23" s="2" t="str">
        <f t="shared" si="1"/>
        <v>'Ramon Menezes'</v>
      </c>
      <c r="D23" s="2" t="str">
        <f t="shared" si="1"/>
        <v>'716.758.760-53'</v>
      </c>
      <c r="E23" s="2" t="str">
        <f t="shared" si="1"/>
        <v>'15/05/1975'</v>
      </c>
      <c r="F23" s="2" t="str">
        <f t="shared" si="2"/>
        <v>true</v>
      </c>
      <c r="G23" s="2">
        <f t="shared" si="2"/>
        <v>6</v>
      </c>
      <c r="H23" s="1" t="str">
        <f t="shared" si="3"/>
        <v>(20, 'Ramon Menezes', '716.758.760-53', '15/05/1975', true, 6)</v>
      </c>
      <c r="I23" s="1" t="str">
        <f t="shared" si="4"/>
        <v xml:space="preserve">INSERT INTO lab_school.alunos (id_endereco, nome_completo, cpf, data_nascimento, status_matricula, nota_ps) VALUES </v>
      </c>
      <c r="J23" s="1" t="str">
        <f t="shared" si="5"/>
        <v>INSERT INTO lab_school.alunos (id_endereco, nome_completo, cpf, data_nascimento, status_matricula, nota_ps) VALUES (20, 'Ramon Menezes', '716.758.760-53', '15/05/1975', true, 6);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A69CF-DBB1-4387-94F3-89AB910155E8}">
  <dimension ref="A1:K23"/>
  <sheetViews>
    <sheetView workbookViewId="0">
      <selection activeCell="C27" sqref="C27"/>
    </sheetView>
  </sheetViews>
  <sheetFormatPr defaultRowHeight="14.4" x14ac:dyDescent="0.3"/>
  <cols>
    <col min="1" max="1" width="7.109375" style="1" customWidth="1"/>
    <col min="2" max="2" width="13.109375" style="1" customWidth="1"/>
    <col min="3" max="3" width="31.21875" style="1" customWidth="1"/>
    <col min="4" max="4" width="18.44140625" style="1" customWidth="1"/>
    <col min="5" max="5" width="18.33203125" style="1" customWidth="1"/>
    <col min="6" max="6" width="9.5546875" style="1" customWidth="1"/>
    <col min="7" max="7" width="81.88671875" style="1" hidden="1" customWidth="1"/>
    <col min="8" max="8" width="94.5546875" style="1" hidden="1" customWidth="1"/>
    <col min="9" max="9" width="157.109375" style="1" bestFit="1" customWidth="1"/>
    <col min="10" max="16384" width="8.88671875" style="1"/>
  </cols>
  <sheetData>
    <row r="1" spans="1:9" x14ac:dyDescent="0.3">
      <c r="A1" s="3" t="s">
        <v>12</v>
      </c>
      <c r="B1" s="3" t="s">
        <v>110</v>
      </c>
      <c r="C1" s="3" t="s">
        <v>111</v>
      </c>
      <c r="D1" s="3" t="s">
        <v>112</v>
      </c>
      <c r="E1" s="3" t="s">
        <v>113</v>
      </c>
      <c r="F1" s="3" t="s">
        <v>114</v>
      </c>
    </row>
    <row r="2" spans="1:9" s="4" customFormat="1" x14ac:dyDescent="0.3">
      <c r="A2" s="4">
        <v>1</v>
      </c>
      <c r="B2" s="4">
        <v>1</v>
      </c>
      <c r="C2" s="4" t="s">
        <v>115</v>
      </c>
      <c r="D2" s="4" t="s">
        <v>125</v>
      </c>
      <c r="E2" s="6" t="s">
        <v>137</v>
      </c>
      <c r="F2" s="4" t="s">
        <v>135</v>
      </c>
    </row>
    <row r="3" spans="1:9" x14ac:dyDescent="0.3">
      <c r="A3" s="1">
        <v>2</v>
      </c>
      <c r="B3" s="1">
        <v>2</v>
      </c>
      <c r="C3" s="1" t="s">
        <v>116</v>
      </c>
      <c r="D3" s="1" t="s">
        <v>126</v>
      </c>
      <c r="E3" s="5" t="s">
        <v>138</v>
      </c>
      <c r="F3" s="1" t="s">
        <v>135</v>
      </c>
    </row>
    <row r="4" spans="1:9" x14ac:dyDescent="0.3">
      <c r="A4" s="1">
        <v>3</v>
      </c>
      <c r="B4" s="1">
        <v>3</v>
      </c>
      <c r="C4" s="1" t="s">
        <v>117</v>
      </c>
      <c r="D4" s="1" t="s">
        <v>127</v>
      </c>
      <c r="E4" s="5" t="s">
        <v>139</v>
      </c>
      <c r="F4" s="1" t="s">
        <v>135</v>
      </c>
    </row>
    <row r="5" spans="1:9" x14ac:dyDescent="0.3">
      <c r="A5" s="1">
        <v>4</v>
      </c>
      <c r="B5" s="1">
        <v>4</v>
      </c>
      <c r="C5" s="1" t="s">
        <v>118</v>
      </c>
      <c r="D5" s="1" t="s">
        <v>128</v>
      </c>
      <c r="E5" s="5" t="s">
        <v>140</v>
      </c>
      <c r="F5" s="1" t="s">
        <v>135</v>
      </c>
    </row>
    <row r="6" spans="1:9" x14ac:dyDescent="0.3">
      <c r="A6" s="1">
        <v>5</v>
      </c>
      <c r="B6" s="1">
        <v>5</v>
      </c>
      <c r="C6" s="1" t="s">
        <v>119</v>
      </c>
      <c r="D6" s="1" t="s">
        <v>129</v>
      </c>
      <c r="E6" s="5" t="s">
        <v>141</v>
      </c>
      <c r="F6" s="1" t="s">
        <v>136</v>
      </c>
    </row>
    <row r="7" spans="1:9" x14ac:dyDescent="0.3">
      <c r="A7" s="1">
        <v>6</v>
      </c>
      <c r="B7" s="1">
        <v>6</v>
      </c>
      <c r="C7" s="1" t="s">
        <v>120</v>
      </c>
      <c r="D7" s="1" t="s">
        <v>130</v>
      </c>
      <c r="E7" s="5" t="s">
        <v>142</v>
      </c>
      <c r="F7" s="1" t="s">
        <v>136</v>
      </c>
    </row>
    <row r="8" spans="1:9" x14ac:dyDescent="0.3">
      <c r="A8" s="1">
        <v>7</v>
      </c>
      <c r="B8" s="1">
        <v>7</v>
      </c>
      <c r="C8" s="1" t="s">
        <v>121</v>
      </c>
      <c r="D8" s="1" t="s">
        <v>131</v>
      </c>
      <c r="E8" s="5" t="s">
        <v>143</v>
      </c>
      <c r="F8" s="1" t="s">
        <v>135</v>
      </c>
    </row>
    <row r="9" spans="1:9" x14ac:dyDescent="0.3">
      <c r="A9" s="1">
        <v>8</v>
      </c>
      <c r="B9" s="1">
        <v>8</v>
      </c>
      <c r="C9" s="1" t="s">
        <v>122</v>
      </c>
      <c r="D9" s="1" t="s">
        <v>132</v>
      </c>
      <c r="E9" s="5" t="s">
        <v>144</v>
      </c>
      <c r="F9" s="1" t="s">
        <v>135</v>
      </c>
    </row>
    <row r="10" spans="1:9" x14ac:dyDescent="0.3">
      <c r="A10" s="1">
        <v>9</v>
      </c>
      <c r="B10" s="1">
        <v>9</v>
      </c>
      <c r="C10" s="1" t="s">
        <v>123</v>
      </c>
      <c r="D10" s="1" t="s">
        <v>134</v>
      </c>
      <c r="E10" s="5" t="s">
        <v>145</v>
      </c>
      <c r="F10" s="1" t="s">
        <v>135</v>
      </c>
    </row>
    <row r="11" spans="1:9" x14ac:dyDescent="0.3">
      <c r="A11" s="1">
        <v>10</v>
      </c>
      <c r="B11" s="1">
        <v>10</v>
      </c>
      <c r="C11" s="1" t="s">
        <v>124</v>
      </c>
      <c r="D11" s="1" t="s">
        <v>133</v>
      </c>
      <c r="E11" s="5" t="s">
        <v>146</v>
      </c>
      <c r="F11" s="1" t="s">
        <v>136</v>
      </c>
    </row>
    <row r="13" spans="1:9" x14ac:dyDescent="0.3">
      <c r="A13" s="3" t="str">
        <f>A1</f>
        <v>ID</v>
      </c>
      <c r="B13" s="3" t="str">
        <f>B1</f>
        <v>id_endereco</v>
      </c>
      <c r="C13" s="3" t="str">
        <f>C1</f>
        <v>nome_completo</v>
      </c>
      <c r="D13" s="3" t="str">
        <f>D1</f>
        <v>cpf</v>
      </c>
      <c r="E13" s="3" t="str">
        <f>E1</f>
        <v>data_nascimento</v>
      </c>
      <c r="F13" s="3" t="str">
        <f>F1</f>
        <v>status</v>
      </c>
      <c r="G13" s="3" t="s">
        <v>107</v>
      </c>
      <c r="H13" s="3" t="s">
        <v>108</v>
      </c>
      <c r="I13" s="3" t="s">
        <v>109</v>
      </c>
    </row>
    <row r="14" spans="1:9" x14ac:dyDescent="0.3">
      <c r="A14" s="1">
        <v>1</v>
      </c>
      <c r="B14" s="2">
        <f>B2</f>
        <v>1</v>
      </c>
      <c r="C14" s="2" t="str">
        <f>"'"&amp;C2&amp;"'"</f>
        <v>'Francesco Totti'</v>
      </c>
      <c r="D14" s="2" t="str">
        <f>"'"&amp;D2&amp;"'"</f>
        <v>'552.952.750-78'</v>
      </c>
      <c r="E14" s="5" t="str">
        <f>"'"&amp;E2&amp;"'"</f>
        <v>'10/01/1991'</v>
      </c>
      <c r="F14" s="2" t="str">
        <f>F2</f>
        <v>true</v>
      </c>
      <c r="G14" s="1" t="str">
        <f>"("&amp;B14&amp;", "&amp;C14&amp;", "&amp;D14&amp;", "&amp;E14&amp;", "&amp;F14&amp;")"</f>
        <v>(1, 'Francesco Totti', '552.952.750-78', '10/01/1991', true)</v>
      </c>
      <c r="H14" s="1" t="str">
        <f>"INSERT INTO lab_school.pedagogos ("&amp;$B$13&amp;", "&amp;$C$13&amp;", "&amp;$D$13&amp;", "&amp;$E$13&amp;", "&amp;$F$13&amp;") VALUES "</f>
        <v xml:space="preserve">INSERT INTO lab_school.pedagogos (id_endereco, nome_completo, cpf, data_nascimento, status) VALUES </v>
      </c>
      <c r="I14" s="1" t="str">
        <f>H14&amp;G14&amp;";"</f>
        <v>INSERT INTO lab_school.pedagogos (id_endereco, nome_completo, cpf, data_nascimento, status) VALUES (1, 'Francesco Totti', '552.952.750-78', '10/01/1991', true);</v>
      </c>
    </row>
    <row r="15" spans="1:9" x14ac:dyDescent="0.3">
      <c r="A15" s="1">
        <v>2</v>
      </c>
      <c r="B15" s="2">
        <f t="shared" ref="B15:B23" si="0">B3</f>
        <v>2</v>
      </c>
      <c r="C15" s="2" t="str">
        <f t="shared" ref="C15:E23" si="1">"'"&amp;C3&amp;"'"</f>
        <v>'Philippo Inzaghi'</v>
      </c>
      <c r="D15" s="2" t="str">
        <f t="shared" si="1"/>
        <v>'634.142.820-03'</v>
      </c>
      <c r="E15" s="2" t="str">
        <f t="shared" si="1"/>
        <v>'15/02/1985'</v>
      </c>
      <c r="F15" s="2" t="str">
        <f t="shared" ref="F15:F23" si="2">F3</f>
        <v>true</v>
      </c>
      <c r="G15" s="1" t="str">
        <f>"("&amp;B15&amp;", "&amp;C15&amp;", "&amp;D15&amp;", "&amp;E15&amp;", "&amp;F15&amp;")"</f>
        <v>(2, 'Philippo Inzaghi', '634.142.820-03', '15/02/1985', true)</v>
      </c>
      <c r="H15" s="1" t="str">
        <f t="shared" ref="H15:H23" si="3">"INSERT INTO lab_school.pedagogos ("&amp;$B$13&amp;", "&amp;$C$13&amp;", "&amp;$D$13&amp;", "&amp;$E$13&amp;", "&amp;$F$13&amp;") VALUES "</f>
        <v xml:space="preserve">INSERT INTO lab_school.pedagogos (id_endereco, nome_completo, cpf, data_nascimento, status) VALUES </v>
      </c>
      <c r="I15" s="1" t="str">
        <f t="shared" ref="I15:I23" si="4">H15&amp;G15&amp;";"</f>
        <v>INSERT INTO lab_school.pedagogos (id_endereco, nome_completo, cpf, data_nascimento, status) VALUES (2, 'Philippo Inzaghi', '634.142.820-03', '15/02/1985', true);</v>
      </c>
    </row>
    <row r="16" spans="1:9" x14ac:dyDescent="0.3">
      <c r="A16" s="1">
        <v>3</v>
      </c>
      <c r="B16" s="2">
        <f t="shared" si="0"/>
        <v>3</v>
      </c>
      <c r="C16" s="2" t="str">
        <f t="shared" si="1"/>
        <v>'Edson Arantes do Nascimento'</v>
      </c>
      <c r="D16" s="2" t="str">
        <f t="shared" si="1"/>
        <v>'661.446.030-77'</v>
      </c>
      <c r="E16" s="2" t="str">
        <f t="shared" si="1"/>
        <v>'19/03/1955'</v>
      </c>
      <c r="F16" s="2" t="str">
        <f t="shared" si="2"/>
        <v>true</v>
      </c>
      <c r="G16" s="1" t="str">
        <f>"("&amp;B16&amp;", "&amp;C16&amp;", "&amp;D16&amp;", "&amp;E16&amp;", "&amp;F16&amp;")"</f>
        <v>(3, 'Edson Arantes do Nascimento', '661.446.030-77', '19/03/1955', true)</v>
      </c>
      <c r="H16" s="1" t="str">
        <f t="shared" si="3"/>
        <v xml:space="preserve">INSERT INTO lab_school.pedagogos (id_endereco, nome_completo, cpf, data_nascimento, status) VALUES </v>
      </c>
      <c r="I16" s="1" t="str">
        <f t="shared" si="4"/>
        <v>INSERT INTO lab_school.pedagogos (id_endereco, nome_completo, cpf, data_nascimento, status) VALUES (3, 'Edson Arantes do Nascimento', '661.446.030-77', '19/03/1955', true);</v>
      </c>
    </row>
    <row r="17" spans="1:9" x14ac:dyDescent="0.3">
      <c r="A17" s="1">
        <v>4</v>
      </c>
      <c r="B17" s="2">
        <f t="shared" si="0"/>
        <v>4</v>
      </c>
      <c r="C17" s="2" t="str">
        <f t="shared" si="1"/>
        <v>'Marcos Vicente dos Santos'</v>
      </c>
      <c r="D17" s="2" t="str">
        <f t="shared" si="1"/>
        <v>'427.035.550-67'</v>
      </c>
      <c r="E17" s="2" t="str">
        <f t="shared" si="1"/>
        <v>'11/06/1992'</v>
      </c>
      <c r="F17" s="2" t="str">
        <f t="shared" si="2"/>
        <v>true</v>
      </c>
      <c r="G17" s="1" t="str">
        <f>"("&amp;B17&amp;", "&amp;C17&amp;", "&amp;D17&amp;", "&amp;E17&amp;", "&amp;F17&amp;")"</f>
        <v>(4, 'Marcos Vicente dos Santos', '427.035.550-67', '11/06/1992', true)</v>
      </c>
      <c r="H17" s="1" t="str">
        <f t="shared" si="3"/>
        <v xml:space="preserve">INSERT INTO lab_school.pedagogos (id_endereco, nome_completo, cpf, data_nascimento, status) VALUES </v>
      </c>
      <c r="I17" s="1" t="str">
        <f t="shared" si="4"/>
        <v>INSERT INTO lab_school.pedagogos (id_endereco, nome_completo, cpf, data_nascimento, status) VALUES (4, 'Marcos Vicente dos Santos', '427.035.550-67', '11/06/1992', true);</v>
      </c>
    </row>
    <row r="18" spans="1:9" x14ac:dyDescent="0.3">
      <c r="A18" s="1">
        <v>5</v>
      </c>
      <c r="B18" s="2">
        <f t="shared" si="0"/>
        <v>5</v>
      </c>
      <c r="C18" s="2" t="str">
        <f t="shared" si="1"/>
        <v>'Rudy Gullit'</v>
      </c>
      <c r="D18" s="2" t="str">
        <f t="shared" si="1"/>
        <v>'540.651.130-08'</v>
      </c>
      <c r="E18" s="2" t="str">
        <f t="shared" si="1"/>
        <v>'14/02/1972'</v>
      </c>
      <c r="F18" s="2" t="str">
        <f t="shared" si="2"/>
        <v>false</v>
      </c>
      <c r="G18" s="1" t="str">
        <f>"("&amp;B18&amp;", "&amp;C18&amp;", "&amp;D18&amp;", "&amp;E18&amp;", "&amp;F18&amp;")"</f>
        <v>(5, 'Rudy Gullit', '540.651.130-08', '14/02/1972', false)</v>
      </c>
      <c r="H18" s="1" t="str">
        <f t="shared" si="3"/>
        <v xml:space="preserve">INSERT INTO lab_school.pedagogos (id_endereco, nome_completo, cpf, data_nascimento, status) VALUES </v>
      </c>
      <c r="I18" s="1" t="str">
        <f t="shared" si="4"/>
        <v>INSERT INTO lab_school.pedagogos (id_endereco, nome_completo, cpf, data_nascimento, status) VALUES (5, 'Rudy Gullit', '540.651.130-08', '14/02/1972', false);</v>
      </c>
    </row>
    <row r="19" spans="1:9" x14ac:dyDescent="0.3">
      <c r="A19" s="1">
        <v>6</v>
      </c>
      <c r="B19" s="2">
        <f t="shared" si="0"/>
        <v>6</v>
      </c>
      <c r="C19" s="2" t="str">
        <f t="shared" si="1"/>
        <v>'Rud Van Nistelroy'</v>
      </c>
      <c r="D19" s="2" t="str">
        <f t="shared" si="1"/>
        <v>'770.213.440-23'</v>
      </c>
      <c r="E19" s="2" t="str">
        <f t="shared" si="1"/>
        <v>'22/09/1986'</v>
      </c>
      <c r="F19" s="2" t="str">
        <f t="shared" si="2"/>
        <v>false</v>
      </c>
      <c r="G19" s="1" t="str">
        <f>"("&amp;B19&amp;", "&amp;C19&amp;", "&amp;D19&amp;", "&amp;E19&amp;", "&amp;F19&amp;")"</f>
        <v>(6, 'Rud Van Nistelroy', '770.213.440-23', '22/09/1986', false)</v>
      </c>
      <c r="H19" s="1" t="str">
        <f t="shared" si="3"/>
        <v xml:space="preserve">INSERT INTO lab_school.pedagogos (id_endereco, nome_completo, cpf, data_nascimento, status) VALUES </v>
      </c>
      <c r="I19" s="1" t="str">
        <f t="shared" si="4"/>
        <v>INSERT INTO lab_school.pedagogos (id_endereco, nome_completo, cpf, data_nascimento, status) VALUES (6, 'Rud Van Nistelroy', '770.213.440-23', '22/09/1986', false);</v>
      </c>
    </row>
    <row r="20" spans="1:9" x14ac:dyDescent="0.3">
      <c r="A20" s="1">
        <v>7</v>
      </c>
      <c r="B20" s="2">
        <f t="shared" si="0"/>
        <v>7</v>
      </c>
      <c r="C20" s="2" t="str">
        <f t="shared" si="1"/>
        <v>'Lothar Matthaus'</v>
      </c>
      <c r="D20" s="2" t="str">
        <f t="shared" si="1"/>
        <v>'240.255.740-04'</v>
      </c>
      <c r="E20" s="2" t="str">
        <f t="shared" si="1"/>
        <v>'29/07/1977'</v>
      </c>
      <c r="F20" s="2" t="str">
        <f t="shared" si="2"/>
        <v>true</v>
      </c>
      <c r="G20" s="1" t="str">
        <f>"("&amp;B20&amp;", "&amp;C20&amp;", "&amp;D20&amp;", "&amp;E20&amp;", "&amp;F20&amp;")"</f>
        <v>(7, 'Lothar Matthaus', '240.255.740-04', '29/07/1977', true)</v>
      </c>
      <c r="H20" s="1" t="str">
        <f t="shared" si="3"/>
        <v xml:space="preserve">INSERT INTO lab_school.pedagogos (id_endereco, nome_completo, cpf, data_nascimento, status) VALUES </v>
      </c>
      <c r="I20" s="1" t="str">
        <f t="shared" si="4"/>
        <v>INSERT INTO lab_school.pedagogos (id_endereco, nome_completo, cpf, data_nascimento, status) VALUES (7, 'Lothar Matthaus', '240.255.740-04', '29/07/1977', true);</v>
      </c>
    </row>
    <row r="21" spans="1:9" x14ac:dyDescent="0.3">
      <c r="A21" s="1">
        <v>8</v>
      </c>
      <c r="B21" s="2">
        <f t="shared" si="0"/>
        <v>8</v>
      </c>
      <c r="C21" s="2" t="str">
        <f t="shared" si="1"/>
        <v>'Adilson Heleno'</v>
      </c>
      <c r="D21" s="2" t="str">
        <f t="shared" si="1"/>
        <v>'420.664.510-88'</v>
      </c>
      <c r="E21" s="2" t="str">
        <f t="shared" si="1"/>
        <v>'25/05/1991'</v>
      </c>
      <c r="F21" s="2" t="str">
        <f t="shared" si="2"/>
        <v>true</v>
      </c>
      <c r="G21" s="1" t="str">
        <f>"("&amp;B21&amp;", "&amp;C21&amp;", "&amp;D21&amp;", "&amp;E21&amp;", "&amp;F21&amp;")"</f>
        <v>(8, 'Adilson Heleno', '420.664.510-88', '25/05/1991', true)</v>
      </c>
      <c r="H21" s="1" t="str">
        <f t="shared" si="3"/>
        <v xml:space="preserve">INSERT INTO lab_school.pedagogos (id_endereco, nome_completo, cpf, data_nascimento, status) VALUES </v>
      </c>
      <c r="I21" s="1" t="str">
        <f t="shared" si="4"/>
        <v>INSERT INTO lab_school.pedagogos (id_endereco, nome_completo, cpf, data_nascimento, status) VALUES (8, 'Adilson Heleno', '420.664.510-88', '25/05/1991', true);</v>
      </c>
    </row>
    <row r="22" spans="1:9" x14ac:dyDescent="0.3">
      <c r="A22" s="1">
        <v>9</v>
      </c>
      <c r="B22" s="2">
        <f t="shared" si="0"/>
        <v>9</v>
      </c>
      <c r="C22" s="2" t="str">
        <f t="shared" si="1"/>
        <v>'Juninho Pernambucano'</v>
      </c>
      <c r="D22" s="2" t="str">
        <f t="shared" si="1"/>
        <v>'356.702.620-85'</v>
      </c>
      <c r="E22" s="2" t="str">
        <f t="shared" si="1"/>
        <v>'28/08/1980'</v>
      </c>
      <c r="F22" s="2" t="str">
        <f t="shared" si="2"/>
        <v>true</v>
      </c>
      <c r="G22" s="1" t="str">
        <f>"("&amp;B22&amp;", "&amp;C22&amp;", "&amp;D22&amp;", "&amp;E22&amp;", "&amp;F22&amp;")"</f>
        <v>(9, 'Juninho Pernambucano', '356.702.620-85', '28/08/1980', true)</v>
      </c>
      <c r="H22" s="1" t="str">
        <f t="shared" si="3"/>
        <v xml:space="preserve">INSERT INTO lab_school.pedagogos (id_endereco, nome_completo, cpf, data_nascimento, status) VALUES </v>
      </c>
      <c r="I22" s="1" t="str">
        <f t="shared" si="4"/>
        <v>INSERT INTO lab_school.pedagogos (id_endereco, nome_completo, cpf, data_nascimento, status) VALUES (9, 'Juninho Pernambucano', '356.702.620-85', '28/08/1980', true);</v>
      </c>
    </row>
    <row r="23" spans="1:9" x14ac:dyDescent="0.3">
      <c r="A23" s="1">
        <v>10</v>
      </c>
      <c r="B23" s="2">
        <f t="shared" si="0"/>
        <v>10</v>
      </c>
      <c r="C23" s="2" t="str">
        <f t="shared" si="1"/>
        <v>'Thiago Silva'</v>
      </c>
      <c r="D23" s="2" t="str">
        <f t="shared" si="1"/>
        <v>'161.614.260-05'</v>
      </c>
      <c r="E23" s="2" t="str">
        <f t="shared" si="1"/>
        <v>'15/05/1991'</v>
      </c>
      <c r="F23" s="2" t="str">
        <f t="shared" si="2"/>
        <v>false</v>
      </c>
      <c r="G23" s="1" t="str">
        <f>"("&amp;B23&amp;", "&amp;C23&amp;", "&amp;D23&amp;", "&amp;E23&amp;", "&amp;F23&amp;")"</f>
        <v>(10, 'Thiago Silva', '161.614.260-05', '15/05/1991', false)</v>
      </c>
      <c r="H23" s="1" t="str">
        <f t="shared" si="3"/>
        <v xml:space="preserve">INSERT INTO lab_school.pedagogos (id_endereco, nome_completo, cpf, data_nascimento, status) VALUES </v>
      </c>
      <c r="I23" s="1" t="str">
        <f t="shared" si="4"/>
        <v>INSERT INTO lab_school.pedagogos (id_endereco, nome_completo, cpf, data_nascimento, status) VALUES (10, 'Thiago Silva', '161.614.260-05', '15/05/1991', false);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D316-30AE-4CB0-9518-70ECE656E1C0}">
  <dimension ref="B1:K31"/>
  <sheetViews>
    <sheetView workbookViewId="0">
      <selection activeCell="A7" sqref="A7"/>
    </sheetView>
  </sheetViews>
  <sheetFormatPr defaultRowHeight="14.4" x14ac:dyDescent="0.3"/>
  <cols>
    <col min="1" max="2" width="8.88671875" style="1"/>
    <col min="3" max="3" width="12.21875" style="1" customWidth="1"/>
    <col min="4" max="4" width="31.21875" style="1" customWidth="1"/>
    <col min="5" max="5" width="11.6640625" style="1" customWidth="1"/>
    <col min="6" max="6" width="18.33203125" style="1" customWidth="1"/>
    <col min="7" max="7" width="26.109375" style="1" customWidth="1"/>
    <col min="8" max="8" width="8.88671875" style="1"/>
    <col min="9" max="9" width="18.44140625" style="1" customWidth="1"/>
    <col min="10" max="10" width="82.33203125" style="1" hidden="1" customWidth="1"/>
    <col min="11" max="11" width="174" style="1" bestFit="1" customWidth="1"/>
    <col min="12" max="16384" width="8.88671875" style="1"/>
  </cols>
  <sheetData>
    <row r="1" spans="2:11" x14ac:dyDescent="0.3"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13</v>
      </c>
      <c r="K1" s="1" t="s">
        <v>63</v>
      </c>
    </row>
    <row r="2" spans="2:11" x14ac:dyDescent="0.3">
      <c r="B2" s="1">
        <v>1</v>
      </c>
      <c r="C2" s="2" t="s">
        <v>6</v>
      </c>
      <c r="D2" s="2" t="s">
        <v>11</v>
      </c>
      <c r="E2" s="2" t="s">
        <v>7</v>
      </c>
      <c r="F2" s="2" t="s">
        <v>10</v>
      </c>
      <c r="G2" s="2" t="s">
        <v>9</v>
      </c>
      <c r="H2" s="2" t="s">
        <v>8</v>
      </c>
      <c r="J2" s="1" t="str">
        <f>IF(I2&lt;&gt;"","("&amp;C2&amp;", "&amp;D2&amp;", "&amp;E2&amp;", "&amp;I2&amp;", "&amp;F2&amp;", "&amp;G2&amp;", "&amp;H2&amp;")","("&amp;C2&amp;", "&amp;D2&amp;", "&amp;E2&amp;", "&amp;F2&amp;", "&amp;G2&amp;", "&amp;H2&amp;")")</f>
        <v>('88020360', 'Rua Doze', '100', 'Centro', 'Florianópolis', 'SC')</v>
      </c>
      <c r="K2" s="1" t="str">
        <f>IF(I2&lt;&gt;"","INSERT INTO lab_school.enderecos (cep, logradouro, numero, complemento, bairro, cidade, uf) VALUES ","INSERT INTO lab_school.enderecos (cep, logradouro, numero, bairro, cidade, uf) VALUES ")&amp;J2&amp;";"</f>
        <v>INSERT INTO lab_school.enderecos (cep, logradouro, numero, bairro, cidade, uf) VALUES ('88020360', 'Rua Doze', '100', 'Centro', 'Florianópolis', 'SC');</v>
      </c>
    </row>
    <row r="3" spans="2:11" x14ac:dyDescent="0.3">
      <c r="B3" s="1">
        <v>2</v>
      </c>
      <c r="C3" s="1" t="s">
        <v>14</v>
      </c>
      <c r="D3" s="1" t="s">
        <v>15</v>
      </c>
      <c r="E3" s="1" t="s">
        <v>16</v>
      </c>
      <c r="F3" s="1" t="s">
        <v>10</v>
      </c>
      <c r="G3" s="1" t="s">
        <v>17</v>
      </c>
      <c r="H3" s="1" t="s">
        <v>8</v>
      </c>
      <c r="I3" s="1" t="s">
        <v>18</v>
      </c>
      <c r="J3" s="1" t="str">
        <f t="shared" ref="J3:J31" si="0">IF(I3&lt;&gt;"","("&amp;C3&amp;", "&amp;D3&amp;", "&amp;E3&amp;", "&amp;I3&amp;", "&amp;F3&amp;", "&amp;G3&amp;", "&amp;H3&amp;")","("&amp;C3&amp;", "&amp;D3&amp;", "&amp;E3&amp;", "&amp;F3&amp;", "&amp;G3&amp;", "&amp;H3&amp;")")</f>
        <v>('89654000', 'Rua Geral', 'S/N', 'SC 150 KM 33', 'Centro', 'Água Doce', 'SC')</v>
      </c>
      <c r="K3" s="1" t="str">
        <f>IF(I3&lt;&gt;"","INSERT INTO lab_school.enderecos (cep, logradouro, numero, complemento, bairro, cidade, uf) VALUES ","INSERT INTO lab_school.enderecos (cep, logradouro, numero, bairro, cidade, uf) VALUES ")&amp;J3&amp;";"</f>
        <v>INSERT INTO lab_school.enderecos (cep, logradouro, numero, complemento, bairro, cidade, uf) VALUES ('89654000', 'Rua Geral', 'S/N', 'SC 150 KM 33', 'Centro', 'Água Doce', 'SC');</v>
      </c>
    </row>
    <row r="4" spans="2:11" x14ac:dyDescent="0.3">
      <c r="B4" s="1">
        <v>3</v>
      </c>
      <c r="C4" s="1" t="s">
        <v>19</v>
      </c>
      <c r="D4" s="1" t="s">
        <v>15</v>
      </c>
      <c r="E4" s="1" t="s">
        <v>16</v>
      </c>
      <c r="F4" s="1" t="s">
        <v>10</v>
      </c>
      <c r="G4" s="1" t="s">
        <v>20</v>
      </c>
      <c r="H4" s="1" t="s">
        <v>8</v>
      </c>
      <c r="J4" s="1" t="str">
        <f t="shared" si="0"/>
        <v>('89730000', 'Rua Geral', 'S/N', 'Centro', 'Alto Bela Vista', 'SC')</v>
      </c>
      <c r="K4" s="1" t="str">
        <f t="shared" ref="K4:K31" si="1">IF(I4&lt;&gt;"","INSERT INTO lab_school.enderecos (cep, logradouro, numero, complemento, bairro, cidade, uf) VALUES ","INSERT INTO lab_school.enderecos (cep, logradouro, numero, bairro, cidade, uf) VALUES ")&amp;J4&amp;";"</f>
        <v>INSERT INTO lab_school.enderecos (cep, logradouro, numero, bairro, cidade, uf) VALUES ('89730000', 'Rua Geral', 'S/N', 'Centro', 'Alto Bela Vista', 'SC');</v>
      </c>
    </row>
    <row r="5" spans="2:11" x14ac:dyDescent="0.3">
      <c r="B5" s="1">
        <v>4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8</v>
      </c>
      <c r="I5" s="1" t="s">
        <v>26</v>
      </c>
      <c r="J5" s="1" t="str">
        <f t="shared" si="0"/>
        <v>('88460000', 'Rua Joao Schappo', '250', 'Térreo', 'Garcia', 'Angelina', 'SC')</v>
      </c>
      <c r="K5" s="1" t="str">
        <f t="shared" si="1"/>
        <v>INSERT INTO lab_school.enderecos (cep, logradouro, numero, complemento, bairro, cidade, uf) VALUES ('88460000', 'Rua Joao Schappo', '250', 'Térreo', 'Garcia', 'Angelina', 'SC');</v>
      </c>
    </row>
    <row r="6" spans="2:11" x14ac:dyDescent="0.3">
      <c r="B6" s="1">
        <v>5</v>
      </c>
      <c r="C6" s="1" t="s">
        <v>27</v>
      </c>
      <c r="D6" s="1" t="s">
        <v>15</v>
      </c>
      <c r="E6" s="1" t="s">
        <v>16</v>
      </c>
      <c r="F6" s="1" t="s">
        <v>10</v>
      </c>
      <c r="G6" s="1" t="s">
        <v>28</v>
      </c>
      <c r="H6" s="1" t="s">
        <v>8</v>
      </c>
      <c r="J6" s="1" t="str">
        <f t="shared" si="0"/>
        <v>('88475000', 'Rua Geral', 'S/N', 'Centro', 'Anitápolis', 'SC')</v>
      </c>
      <c r="K6" s="1" t="str">
        <f t="shared" si="1"/>
        <v>INSERT INTO lab_school.enderecos (cep, logradouro, numero, bairro, cidade, uf) VALUES ('88475000', 'Rua Geral', 'S/N', 'Centro', 'Anitápolis', 'SC');</v>
      </c>
    </row>
    <row r="7" spans="2:11" x14ac:dyDescent="0.3">
      <c r="B7" s="1">
        <v>6</v>
      </c>
      <c r="C7" s="1" t="s">
        <v>29</v>
      </c>
      <c r="D7" s="1" t="s">
        <v>30</v>
      </c>
      <c r="E7" s="1" t="s">
        <v>31</v>
      </c>
      <c r="F7" s="1" t="s">
        <v>10</v>
      </c>
      <c r="G7" s="1" t="s">
        <v>32</v>
      </c>
      <c r="H7" s="1" t="s">
        <v>8</v>
      </c>
      <c r="J7" s="1" t="str">
        <f t="shared" si="0"/>
        <v>('88180000', 'Rua Daniel Petry', '717', 'Centro', 'Antônio Carlos', 'SC')</v>
      </c>
      <c r="K7" s="1" t="str">
        <f t="shared" si="1"/>
        <v>INSERT INTO lab_school.enderecos (cep, logradouro, numero, bairro, cidade, uf) VALUES ('88180000', 'Rua Daniel Petry', '717', 'Centro', 'Antônio Carlos', 'SC');</v>
      </c>
    </row>
    <row r="8" spans="2:11" x14ac:dyDescent="0.3">
      <c r="B8" s="1">
        <v>7</v>
      </c>
      <c r="C8" s="1" t="s">
        <v>29</v>
      </c>
      <c r="D8" s="1" t="s">
        <v>33</v>
      </c>
      <c r="E8" s="1" t="s">
        <v>34</v>
      </c>
      <c r="F8" s="1" t="s">
        <v>10</v>
      </c>
      <c r="G8" s="1" t="s">
        <v>32</v>
      </c>
      <c r="H8" s="1" t="s">
        <v>8</v>
      </c>
      <c r="J8" s="1" t="str">
        <f t="shared" si="0"/>
        <v>('88180000', 'Avenida João Antonio Besen', '411', 'Centro', 'Antônio Carlos', 'SC')</v>
      </c>
      <c r="K8" s="1" t="str">
        <f t="shared" si="1"/>
        <v>INSERT INTO lab_school.enderecos (cep, logradouro, numero, bairro, cidade, uf) VALUES ('88180000', 'Avenida João Antonio Besen', '411', 'Centro', 'Antônio Carlos', 'SC');</v>
      </c>
    </row>
    <row r="9" spans="2:11" x14ac:dyDescent="0.3">
      <c r="B9" s="1">
        <v>8</v>
      </c>
      <c r="C9" s="1" t="s">
        <v>35</v>
      </c>
      <c r="D9" s="1" t="s">
        <v>36</v>
      </c>
      <c r="E9" s="1" t="s">
        <v>37</v>
      </c>
      <c r="F9" s="1" t="s">
        <v>38</v>
      </c>
      <c r="G9" s="1" t="s">
        <v>39</v>
      </c>
      <c r="H9" s="1" t="s">
        <v>8</v>
      </c>
      <c r="I9" s="1" t="s">
        <v>40</v>
      </c>
      <c r="J9" s="1" t="str">
        <f t="shared" si="0"/>
        <v>('89245000', '10A Rua Rua Rio Tocantins', '554', 'Sala 02', 'Itinga', 'Araquari', 'SC')</v>
      </c>
      <c r="K9" s="1" t="str">
        <f t="shared" si="1"/>
        <v>INSERT INTO lab_school.enderecos (cep, logradouro, numero, complemento, bairro, cidade, uf) VALUES ('89245000', '10A Rua Rua Rio Tocantins', '554', 'Sala 02', 'Itinga', 'Araquari', 'SC');</v>
      </c>
    </row>
    <row r="10" spans="2:11" x14ac:dyDescent="0.3">
      <c r="B10" s="1">
        <v>9</v>
      </c>
      <c r="C10" s="1" t="s">
        <v>35</v>
      </c>
      <c r="D10" s="1" t="s">
        <v>41</v>
      </c>
      <c r="E10" s="1" t="s">
        <v>42</v>
      </c>
      <c r="F10" s="1" t="s">
        <v>43</v>
      </c>
      <c r="G10" s="1" t="s">
        <v>39</v>
      </c>
      <c r="H10" s="1" t="s">
        <v>8</v>
      </c>
      <c r="J10" s="1" t="str">
        <f t="shared" si="0"/>
        <v>('89245000', 'Estrada Corveta', '2150', 'Corveta', 'Araquari', 'SC')</v>
      </c>
      <c r="K10" s="1" t="str">
        <f t="shared" si="1"/>
        <v>INSERT INTO lab_school.enderecos (cep, logradouro, numero, bairro, cidade, uf) VALUES ('89245000', 'Estrada Corveta', '2150', 'Corveta', 'Araquari', 'SC');</v>
      </c>
    </row>
    <row r="11" spans="2:11" x14ac:dyDescent="0.3">
      <c r="B11" s="1">
        <v>10</v>
      </c>
      <c r="C11" s="1" t="s">
        <v>44</v>
      </c>
      <c r="D11" s="1" t="s">
        <v>45</v>
      </c>
      <c r="E11" s="1" t="s">
        <v>16</v>
      </c>
      <c r="F11" s="1" t="s">
        <v>10</v>
      </c>
      <c r="G11" s="1" t="s">
        <v>46</v>
      </c>
      <c r="H11" s="1" t="s">
        <v>8</v>
      </c>
      <c r="J11" s="1" t="str">
        <f t="shared" si="0"/>
        <v>('89247000', 'Estrada Geral Boca Da Barra', 'S/N', 'Centro', 'Balneário Barra do Sul', 'SC')</v>
      </c>
      <c r="K11" s="1" t="str">
        <f t="shared" si="1"/>
        <v>INSERT INTO lab_school.enderecos (cep, logradouro, numero, bairro, cidade, uf) VALUES ('89247000', 'Estrada Geral Boca Da Barra', 'S/N', 'Centro', 'Balneário Barra do Sul', 'SC');</v>
      </c>
    </row>
    <row r="12" spans="2:11" x14ac:dyDescent="0.3">
      <c r="B12" s="1">
        <v>11</v>
      </c>
      <c r="C12" s="1" t="s">
        <v>44</v>
      </c>
      <c r="D12" s="1" t="s">
        <v>47</v>
      </c>
      <c r="E12" s="1" t="s">
        <v>48</v>
      </c>
      <c r="F12" s="1" t="s">
        <v>10</v>
      </c>
      <c r="G12" s="1" t="s">
        <v>46</v>
      </c>
      <c r="H12" s="1" t="s">
        <v>8</v>
      </c>
      <c r="J12" s="1" t="str">
        <f t="shared" si="0"/>
        <v>('89247000', 'Avenida São Francisco Do Sul', '132', 'Centro', 'Balneário Barra do Sul', 'SC')</v>
      </c>
      <c r="K12" s="1" t="str">
        <f t="shared" si="1"/>
        <v>INSERT INTO lab_school.enderecos (cep, logradouro, numero, bairro, cidade, uf) VALUES ('89247000', 'Avenida São Francisco Do Sul', '132', 'Centro', 'Balneário Barra do Sul', 'SC');</v>
      </c>
    </row>
    <row r="13" spans="2:11" x14ac:dyDescent="0.3">
      <c r="B13" s="1">
        <v>12</v>
      </c>
      <c r="C13" s="1" t="s">
        <v>49</v>
      </c>
      <c r="D13" s="1" t="s">
        <v>50</v>
      </c>
      <c r="E13" s="1" t="s">
        <v>51</v>
      </c>
      <c r="F13" s="1" t="s">
        <v>10</v>
      </c>
      <c r="G13" s="1" t="s">
        <v>52</v>
      </c>
      <c r="H13" s="1" t="s">
        <v>8</v>
      </c>
      <c r="J13" s="1" t="str">
        <f t="shared" si="0"/>
        <v>('88330040', 'Avenida Brasil', '26', 'Centro', 'Balneário Camboriú', 'SC')</v>
      </c>
      <c r="K13" s="1" t="str">
        <f t="shared" si="1"/>
        <v>INSERT INTO lab_school.enderecos (cep, logradouro, numero, bairro, cidade, uf) VALUES ('88330040', 'Avenida Brasil', '26', 'Centro', 'Balneário Camboriú', 'SC');</v>
      </c>
    </row>
    <row r="14" spans="2:11" x14ac:dyDescent="0.3">
      <c r="B14" s="1">
        <v>13</v>
      </c>
      <c r="C14" s="1" t="s">
        <v>53</v>
      </c>
      <c r="D14" s="1" t="s">
        <v>54</v>
      </c>
      <c r="E14" s="1" t="s">
        <v>55</v>
      </c>
      <c r="F14" s="1" t="s">
        <v>10</v>
      </c>
      <c r="G14" s="1" t="s">
        <v>52</v>
      </c>
      <c r="H14" s="1" t="s">
        <v>8</v>
      </c>
      <c r="I14" s="1" t="s">
        <v>56</v>
      </c>
      <c r="J14" s="1" t="str">
        <f t="shared" si="0"/>
        <v>('88330666', 'Avenida Central', '74', 'Sala 01', 'Centro', 'Balneário Camboriú', 'SC')</v>
      </c>
      <c r="K14" s="1" t="str">
        <f t="shared" si="1"/>
        <v>INSERT INTO lab_school.enderecos (cep, logradouro, numero, complemento, bairro, cidade, uf) VALUES ('88330666', 'Avenida Central', '74', 'Sala 01', 'Centro', 'Balneário Camboriú', 'SC');</v>
      </c>
    </row>
    <row r="15" spans="2:11" x14ac:dyDescent="0.3">
      <c r="B15" s="1">
        <v>14</v>
      </c>
      <c r="C15" s="1" t="s">
        <v>57</v>
      </c>
      <c r="D15" s="1" t="s">
        <v>58</v>
      </c>
      <c r="E15" s="1" t="s">
        <v>59</v>
      </c>
      <c r="F15" s="1" t="s">
        <v>60</v>
      </c>
      <c r="G15" s="1" t="s">
        <v>61</v>
      </c>
      <c r="H15" s="1" t="s">
        <v>8</v>
      </c>
      <c r="I15" s="1" t="s">
        <v>62</v>
      </c>
      <c r="J15" s="1" t="str">
        <f t="shared" si="0"/>
        <v>('88380000', 'Avenida Getulio Vargas', '497', 'Sala A', 'Santo Antônio', 'Balneário Piçarras', 'SC')</v>
      </c>
      <c r="K15" s="1" t="str">
        <f t="shared" si="1"/>
        <v>INSERT INTO lab_school.enderecos (cep, logradouro, numero, complemento, bairro, cidade, uf) VALUES ('88380000', 'Avenida Getulio Vargas', '497', 'Sala A', 'Santo Antônio', 'Balneário Piçarras', 'SC');</v>
      </c>
    </row>
    <row r="16" spans="2:11" x14ac:dyDescent="0.3">
      <c r="B16" s="1">
        <v>15</v>
      </c>
      <c r="C16" s="1" t="s">
        <v>64</v>
      </c>
      <c r="D16" s="1" t="s">
        <v>15</v>
      </c>
      <c r="E16" s="1" t="s">
        <v>16</v>
      </c>
      <c r="F16" s="1" t="s">
        <v>10</v>
      </c>
      <c r="G16" s="1" t="s">
        <v>65</v>
      </c>
      <c r="H16" s="1" t="s">
        <v>66</v>
      </c>
      <c r="J16" s="1" t="str">
        <f t="shared" si="0"/>
        <v>('95748000', 'Rua Geral', 'S/N', 'Centro', 'São José do Sul', 'RS')</v>
      </c>
      <c r="K16" s="1" t="str">
        <f t="shared" si="1"/>
        <v>INSERT INTO lab_school.enderecos (cep, logradouro, numero, bairro, cidade, uf) VALUES ('95748000', 'Rua Geral', 'S/N', 'Centro', 'São José do Sul', 'RS');</v>
      </c>
    </row>
    <row r="17" spans="2:11" x14ac:dyDescent="0.3">
      <c r="B17" s="1">
        <v>16</v>
      </c>
      <c r="C17" s="1" t="s">
        <v>67</v>
      </c>
      <c r="D17" s="1" t="s">
        <v>15</v>
      </c>
      <c r="E17" s="1" t="s">
        <v>16</v>
      </c>
      <c r="F17" s="1" t="s">
        <v>10</v>
      </c>
      <c r="G17" s="1" t="s">
        <v>68</v>
      </c>
      <c r="H17" s="1" t="s">
        <v>66</v>
      </c>
      <c r="J17" s="1" t="str">
        <f t="shared" si="0"/>
        <v>('95758000', 'Rua Geral', 'S/N', 'Centro', 'São Pedro da Serra', 'RS')</v>
      </c>
      <c r="K17" s="1" t="str">
        <f t="shared" si="1"/>
        <v>INSERT INTO lab_school.enderecos (cep, logradouro, numero, bairro, cidade, uf) VALUES ('95758000', 'Rua Geral', 'S/N', 'Centro', 'São Pedro da Serra', 'RS');</v>
      </c>
    </row>
    <row r="18" spans="2:11" x14ac:dyDescent="0.3">
      <c r="B18" s="1">
        <v>17</v>
      </c>
      <c r="C18" s="1" t="s">
        <v>69</v>
      </c>
      <c r="D18" s="1" t="s">
        <v>70</v>
      </c>
      <c r="E18" s="1" t="s">
        <v>71</v>
      </c>
      <c r="F18" s="1" t="s">
        <v>72</v>
      </c>
      <c r="G18" s="1" t="s">
        <v>73</v>
      </c>
      <c r="H18" s="1" t="s">
        <v>66</v>
      </c>
      <c r="J18" s="1" t="str">
        <f t="shared" si="0"/>
        <v>('93819084', 'Rua Pres Franklin Roosevelt', '1177', '7 De Setembro', 'Sapiranga', 'RS')</v>
      </c>
      <c r="K18" s="1" t="str">
        <f t="shared" si="1"/>
        <v>INSERT INTO lab_school.enderecos (cep, logradouro, numero, bairro, cidade, uf) VALUES ('93819084', 'Rua Pres Franklin Roosevelt', '1177', '7 De Setembro', 'Sapiranga', 'RS');</v>
      </c>
    </row>
    <row r="19" spans="2:11" x14ac:dyDescent="0.3">
      <c r="B19" s="1">
        <v>18</v>
      </c>
      <c r="C19" s="1" t="s">
        <v>74</v>
      </c>
      <c r="D19" s="1" t="s">
        <v>15</v>
      </c>
      <c r="E19" s="1" t="s">
        <v>16</v>
      </c>
      <c r="F19" s="1" t="s">
        <v>10</v>
      </c>
      <c r="G19" s="1" t="s">
        <v>75</v>
      </c>
      <c r="H19" s="1" t="s">
        <v>66</v>
      </c>
      <c r="J19" s="1" t="str">
        <f t="shared" si="0"/>
        <v>('99810000', 'Rua Geral', 'S/N', 'Centro', 'Severiano de Almeida', 'RS')</v>
      </c>
      <c r="K19" s="1" t="str">
        <f t="shared" si="1"/>
        <v>INSERT INTO lab_school.enderecos (cep, logradouro, numero, bairro, cidade, uf) VALUES ('99810000', 'Rua Geral', 'S/N', 'Centro', 'Severiano de Almeida', 'RS');</v>
      </c>
    </row>
    <row r="20" spans="2:11" x14ac:dyDescent="0.3">
      <c r="B20" s="1">
        <v>19</v>
      </c>
      <c r="C20" s="1" t="s">
        <v>76</v>
      </c>
      <c r="D20" s="1" t="s">
        <v>15</v>
      </c>
      <c r="E20" s="1" t="s">
        <v>77</v>
      </c>
      <c r="F20" s="1" t="s">
        <v>10</v>
      </c>
      <c r="G20" s="1" t="s">
        <v>78</v>
      </c>
      <c r="H20" s="1" t="s">
        <v>66</v>
      </c>
      <c r="J20" s="1" t="str">
        <f t="shared" si="0"/>
        <v>('98470000', 'Rua Geral', '50', 'Centro', 'Planalto', 'RS')</v>
      </c>
      <c r="K20" s="1" t="str">
        <f t="shared" si="1"/>
        <v>INSERT INTO lab_school.enderecos (cep, logradouro, numero, bairro, cidade, uf) VALUES ('98470000', 'Rua Geral', '50', 'Centro', 'Planalto', 'RS');</v>
      </c>
    </row>
    <row r="21" spans="2:11" x14ac:dyDescent="0.3">
      <c r="B21" s="1">
        <v>20</v>
      </c>
      <c r="C21" s="1" t="s">
        <v>76</v>
      </c>
      <c r="D21" s="1" t="s">
        <v>15</v>
      </c>
      <c r="E21" s="1" t="s">
        <v>79</v>
      </c>
      <c r="F21" s="1" t="s">
        <v>10</v>
      </c>
      <c r="G21" s="1" t="s">
        <v>78</v>
      </c>
      <c r="H21" s="1" t="s">
        <v>66</v>
      </c>
      <c r="J21" s="1" t="str">
        <f t="shared" si="0"/>
        <v>('98470000', 'Rua Geral', '87', 'Centro', 'Planalto', 'RS')</v>
      </c>
      <c r="K21" s="1" t="str">
        <f t="shared" si="1"/>
        <v>INSERT INTO lab_school.enderecos (cep, logradouro, numero, bairro, cidade, uf) VALUES ('98470000', 'Rua Geral', '87', 'Centro', 'Planalto', 'RS');</v>
      </c>
    </row>
    <row r="22" spans="2:11" x14ac:dyDescent="0.3">
      <c r="B22" s="1">
        <v>21</v>
      </c>
      <c r="C22" s="1" t="s">
        <v>76</v>
      </c>
      <c r="D22" s="1" t="s">
        <v>15</v>
      </c>
      <c r="E22" s="1" t="s">
        <v>48</v>
      </c>
      <c r="F22" s="1" t="s">
        <v>10</v>
      </c>
      <c r="G22" s="1" t="s">
        <v>78</v>
      </c>
      <c r="H22" s="1" t="s">
        <v>66</v>
      </c>
      <c r="J22" s="1" t="str">
        <f t="shared" si="0"/>
        <v>('98470000', 'Rua Geral', '132', 'Centro', 'Planalto', 'RS')</v>
      </c>
      <c r="K22" s="1" t="str">
        <f t="shared" si="1"/>
        <v>INSERT INTO lab_school.enderecos (cep, logradouro, numero, bairro, cidade, uf) VALUES ('98470000', 'Rua Geral', '132', 'Centro', 'Planalto', 'RS');</v>
      </c>
    </row>
    <row r="23" spans="2:11" x14ac:dyDescent="0.3">
      <c r="B23" s="1">
        <v>22</v>
      </c>
      <c r="C23" s="1" t="s">
        <v>80</v>
      </c>
      <c r="D23" s="1" t="s">
        <v>15</v>
      </c>
      <c r="E23" s="1" t="s">
        <v>16</v>
      </c>
      <c r="F23" s="1" t="s">
        <v>10</v>
      </c>
      <c r="G23" s="1" t="s">
        <v>81</v>
      </c>
      <c r="H23" s="1" t="s">
        <v>66</v>
      </c>
      <c r="J23" s="1" t="str">
        <f t="shared" si="0"/>
        <v>('99735000', 'Rua Geral', 'S/N', 'Centro', 'Ponte Preta', 'RS')</v>
      </c>
      <c r="K23" s="1" t="str">
        <f t="shared" si="1"/>
        <v>INSERT INTO lab_school.enderecos (cep, logradouro, numero, bairro, cidade, uf) VALUES ('99735000', 'Rua Geral', 'S/N', 'Centro', 'Ponte Preta', 'RS');</v>
      </c>
    </row>
    <row r="24" spans="2:11" x14ac:dyDescent="0.3">
      <c r="B24" s="1">
        <v>23</v>
      </c>
      <c r="C24" s="1" t="s">
        <v>82</v>
      </c>
      <c r="D24" s="1" t="s">
        <v>15</v>
      </c>
      <c r="E24" s="1" t="s">
        <v>83</v>
      </c>
      <c r="F24" s="1" t="s">
        <v>10</v>
      </c>
      <c r="G24" s="1" t="s">
        <v>84</v>
      </c>
      <c r="H24" s="1" t="s">
        <v>66</v>
      </c>
      <c r="J24" s="1" t="str">
        <f t="shared" si="0"/>
        <v>('99870000', 'Rua Geral', '150', 'Centro', 'São José do Ouro', 'RS')</v>
      </c>
      <c r="K24" s="1" t="str">
        <f t="shared" si="1"/>
        <v>INSERT INTO lab_school.enderecos (cep, logradouro, numero, bairro, cidade, uf) VALUES ('99870000', 'Rua Geral', '150', 'Centro', 'São José do Ouro', 'RS');</v>
      </c>
    </row>
    <row r="25" spans="2:11" x14ac:dyDescent="0.3">
      <c r="B25" s="1">
        <v>24</v>
      </c>
      <c r="C25" s="1" t="s">
        <v>82</v>
      </c>
      <c r="D25" s="1" t="s">
        <v>15</v>
      </c>
      <c r="E25" s="1" t="s">
        <v>85</v>
      </c>
      <c r="F25" s="1" t="s">
        <v>10</v>
      </c>
      <c r="G25" s="1" t="s">
        <v>84</v>
      </c>
      <c r="H25" s="1" t="s">
        <v>66</v>
      </c>
      <c r="J25" s="1" t="str">
        <f t="shared" si="0"/>
        <v>('99870000', 'Rua Geral', '111', 'Centro', 'São José do Ouro', 'RS')</v>
      </c>
      <c r="K25" s="1" t="str">
        <f t="shared" si="1"/>
        <v>INSERT INTO lab_school.enderecos (cep, logradouro, numero, bairro, cidade, uf) VALUES ('99870000', 'Rua Geral', '111', 'Centro', 'São José do Ouro', 'RS');</v>
      </c>
    </row>
    <row r="26" spans="2:11" x14ac:dyDescent="0.3">
      <c r="B26" s="1">
        <v>25</v>
      </c>
      <c r="C26" s="1" t="s">
        <v>86</v>
      </c>
      <c r="D26" s="1" t="s">
        <v>87</v>
      </c>
      <c r="E26" s="1" t="s">
        <v>88</v>
      </c>
      <c r="F26" s="1" t="s">
        <v>10</v>
      </c>
      <c r="G26" s="1" t="s">
        <v>89</v>
      </c>
      <c r="H26" s="1" t="s">
        <v>90</v>
      </c>
      <c r="J26" s="1" t="str">
        <f t="shared" si="0"/>
        <v>('83420000', 'Rua Pedro Augusto Bosardi', '1057', 'Centro', 'Quatro Barras', 'PR')</v>
      </c>
      <c r="K26" s="1" t="str">
        <f t="shared" si="1"/>
        <v>INSERT INTO lab_school.enderecos (cep, logradouro, numero, bairro, cidade, uf) VALUES ('83420000', 'Rua Pedro Augusto Bosardi', '1057', 'Centro', 'Quatro Barras', 'PR');</v>
      </c>
    </row>
    <row r="27" spans="2:11" x14ac:dyDescent="0.3">
      <c r="B27" s="1">
        <v>26</v>
      </c>
      <c r="C27" s="1" t="s">
        <v>91</v>
      </c>
      <c r="D27" s="1" t="s">
        <v>92</v>
      </c>
      <c r="E27" s="1" t="s">
        <v>93</v>
      </c>
      <c r="F27" s="1" t="s">
        <v>10</v>
      </c>
      <c r="G27" s="1" t="s">
        <v>94</v>
      </c>
      <c r="H27" s="1" t="s">
        <v>90</v>
      </c>
      <c r="I27" s="1" t="s">
        <v>56</v>
      </c>
      <c r="J27" s="1" t="str">
        <f t="shared" si="0"/>
        <v>('85460000', 'Pinherais', '808', 'Sala 01', 'Centro', 'Quedas do Iguaçu', 'PR')</v>
      </c>
      <c r="K27" s="1" t="str">
        <f t="shared" si="1"/>
        <v>INSERT INTO lab_school.enderecos (cep, logradouro, numero, complemento, bairro, cidade, uf) VALUES ('85460000', 'Pinherais', '808', 'Sala 01', 'Centro', 'Quedas do Iguaçu', 'PR');</v>
      </c>
    </row>
    <row r="28" spans="2:11" x14ac:dyDescent="0.3">
      <c r="B28" s="1">
        <v>27</v>
      </c>
      <c r="C28" s="1" t="s">
        <v>95</v>
      </c>
      <c r="D28" s="1" t="s">
        <v>96</v>
      </c>
      <c r="E28" s="1" t="s">
        <v>97</v>
      </c>
      <c r="F28" s="1" t="s">
        <v>98</v>
      </c>
      <c r="G28" s="1" t="s">
        <v>99</v>
      </c>
      <c r="H28" s="1" t="s">
        <v>90</v>
      </c>
      <c r="J28" s="1" t="str">
        <f t="shared" si="0"/>
        <v>('83065170', 'Rua Godofredo Machado', '80', 'Iná', 'São José dos Pinhais', 'PR')</v>
      </c>
      <c r="K28" s="1" t="str">
        <f t="shared" si="1"/>
        <v>INSERT INTO lab_school.enderecos (cep, logradouro, numero, bairro, cidade, uf) VALUES ('83065170', 'Rua Godofredo Machado', '80', 'Iná', 'São José dos Pinhais', 'PR');</v>
      </c>
    </row>
    <row r="29" spans="2:11" x14ac:dyDescent="0.3">
      <c r="B29" s="1">
        <v>28</v>
      </c>
      <c r="C29" s="1" t="s">
        <v>100</v>
      </c>
      <c r="D29" s="1" t="s">
        <v>101</v>
      </c>
      <c r="E29" s="1" t="s">
        <v>16</v>
      </c>
      <c r="F29" s="1" t="s">
        <v>98</v>
      </c>
      <c r="G29" s="1" t="s">
        <v>99</v>
      </c>
      <c r="H29" s="1" t="s">
        <v>90</v>
      </c>
      <c r="J29" s="1" t="str">
        <f t="shared" si="0"/>
        <v>('83065110', 'Rua Adir Pedroso', 'S/N', 'Iná', 'São José dos Pinhais', 'PR')</v>
      </c>
      <c r="K29" s="1" t="str">
        <f t="shared" si="1"/>
        <v>INSERT INTO lab_school.enderecos (cep, logradouro, numero, bairro, cidade, uf) VALUES ('83065110', 'Rua Adir Pedroso', 'S/N', 'Iná', 'São José dos Pinhais', 'PR');</v>
      </c>
    </row>
    <row r="30" spans="2:11" x14ac:dyDescent="0.3">
      <c r="B30" s="1">
        <v>29</v>
      </c>
      <c r="C30" s="1" t="s">
        <v>102</v>
      </c>
      <c r="D30" s="1" t="s">
        <v>15</v>
      </c>
      <c r="E30" s="1" t="s">
        <v>16</v>
      </c>
      <c r="F30" s="1" t="s">
        <v>10</v>
      </c>
      <c r="G30" s="1" t="s">
        <v>103</v>
      </c>
      <c r="H30" s="1" t="s">
        <v>90</v>
      </c>
      <c r="J30" s="1" t="str">
        <f t="shared" si="0"/>
        <v>('83900000', 'Rua Geral', 'S/N', 'Centro', 'São Mateus do Sul', 'PR')</v>
      </c>
      <c r="K30" s="1" t="str">
        <f t="shared" si="1"/>
        <v>INSERT INTO lab_school.enderecos (cep, logradouro, numero, bairro, cidade, uf) VALUES ('83900000', 'Rua Geral', 'S/N', 'Centro', 'São Mateus do Sul', 'PR');</v>
      </c>
    </row>
    <row r="31" spans="2:11" x14ac:dyDescent="0.3">
      <c r="B31" s="1">
        <v>30</v>
      </c>
      <c r="C31" s="1" t="s">
        <v>104</v>
      </c>
      <c r="D31" s="1" t="s">
        <v>15</v>
      </c>
      <c r="E31" s="1" t="s">
        <v>105</v>
      </c>
      <c r="F31" s="1" t="s">
        <v>10</v>
      </c>
      <c r="G31" s="1" t="s">
        <v>106</v>
      </c>
      <c r="H31" s="1" t="s">
        <v>90</v>
      </c>
      <c r="J31" s="1" t="str">
        <f t="shared" si="0"/>
        <v>('86170000', 'Rua Geral', '1237', 'Centro', 'Sertanópolis', 'PR')</v>
      </c>
      <c r="K31" s="1" t="str">
        <f t="shared" si="1"/>
        <v>INSERT INTO lab_school.enderecos (cep, logradouro, numero, bairro, cidade, uf) VALUES ('86170000', 'Rua Geral', '1237', 'Centro', 'Sertanópolis', 'PR');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SQL_atendimentos</vt:lpstr>
      <vt:lpstr>SQL_professores</vt:lpstr>
      <vt:lpstr>SQL_alunos</vt:lpstr>
      <vt:lpstr>SQL_pedagogos</vt:lpstr>
      <vt:lpstr>SQL_endereços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Felippe Antunes</dc:creator>
  <cp:lastModifiedBy>Luiz Felippe Antunes</cp:lastModifiedBy>
  <dcterms:created xsi:type="dcterms:W3CDTF">2022-09-22T11:32:28Z</dcterms:created>
  <dcterms:modified xsi:type="dcterms:W3CDTF">2022-09-23T00:50:02Z</dcterms:modified>
</cp:coreProperties>
</file>