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8_{54AF6C78-F77E-4E39-89BD-3A54D96A25FA}" xr6:coauthVersionLast="47" xr6:coauthVersionMax="47" xr10:uidLastSave="{00000000-0000-0000-0000-000000000000}"/>
  <bookViews>
    <workbookView xWindow="-120" yWindow="-120" windowWidth="24240" windowHeight="13020" firstSheet="2" activeTab="2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Base_Aprov!$A$1:$AU$1</definedName>
    <definedName name="_xlnm._FilterDatabase" localSheetId="4" hidden="1">Base_Canc!$A$1:$AT$4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163" i="3" l="1"/>
  <c r="AQ163" i="3" s="1"/>
  <c r="AP164" i="3"/>
  <c r="AQ164" i="3" s="1"/>
  <c r="AP165" i="3"/>
  <c r="AQ165" i="3" s="1"/>
  <c r="AP166" i="3"/>
  <c r="AQ166" i="3" s="1"/>
  <c r="AP167" i="3"/>
  <c r="AQ167" i="3" s="1"/>
  <c r="AP168" i="3"/>
  <c r="AQ168" i="3" s="1"/>
  <c r="AP169" i="3"/>
  <c r="AQ169" i="3" s="1"/>
  <c r="AP170" i="3"/>
  <c r="AQ170" i="3" s="1"/>
  <c r="AP171" i="3"/>
  <c r="AQ171" i="3" s="1"/>
  <c r="AP172" i="3"/>
  <c r="AQ172" i="3" s="1"/>
  <c r="AP173" i="3"/>
  <c r="AQ173" i="3" s="1"/>
  <c r="AP174" i="3"/>
  <c r="AQ174" i="3" s="1"/>
  <c r="AP175" i="3"/>
  <c r="AQ175" i="3" s="1"/>
  <c r="AP176" i="3"/>
  <c r="AQ176" i="3" s="1"/>
  <c r="AP177" i="3"/>
  <c r="AQ177" i="3" s="1"/>
  <c r="AP178" i="3"/>
  <c r="AQ178" i="3" s="1"/>
  <c r="AP179" i="3"/>
  <c r="AQ179" i="3" s="1"/>
  <c r="AP180" i="3"/>
  <c r="AQ180" i="3" s="1"/>
  <c r="AP181" i="3"/>
  <c r="AQ181" i="3" s="1"/>
  <c r="AP182" i="3"/>
  <c r="AQ182" i="3" s="1"/>
  <c r="AP183" i="3"/>
  <c r="AQ183" i="3" s="1"/>
  <c r="AP184" i="3"/>
  <c r="AQ184" i="3" s="1"/>
  <c r="AP185" i="3"/>
  <c r="AQ185" i="3" s="1"/>
  <c r="AP186" i="3"/>
  <c r="AQ186" i="3" s="1"/>
  <c r="AP187" i="3"/>
  <c r="AQ187" i="3" s="1"/>
  <c r="AP188" i="3"/>
  <c r="AQ188" i="3" s="1"/>
  <c r="AP189" i="3"/>
  <c r="AQ189" i="3" s="1"/>
  <c r="AP190" i="3"/>
  <c r="AQ190" i="3" s="1"/>
  <c r="AP191" i="3"/>
  <c r="AQ191" i="3" s="1"/>
  <c r="AP192" i="3"/>
  <c r="AQ192" i="3" s="1"/>
  <c r="AP193" i="3"/>
  <c r="AQ193" i="3" s="1"/>
  <c r="AP194" i="3"/>
  <c r="AQ194" i="3" s="1"/>
  <c r="AP195" i="3"/>
  <c r="AQ195" i="3" s="1"/>
  <c r="AP196" i="3"/>
  <c r="AQ196" i="3" s="1"/>
  <c r="AP197" i="3"/>
  <c r="AQ197" i="3" s="1"/>
  <c r="AP198" i="3"/>
  <c r="AQ198" i="3" s="1"/>
  <c r="AP199" i="3"/>
  <c r="AQ199" i="3" s="1"/>
  <c r="AP200" i="3"/>
  <c r="AQ200" i="3" s="1"/>
  <c r="AP201" i="3"/>
  <c r="AQ201" i="3" s="1"/>
  <c r="AP202" i="3"/>
  <c r="AQ202" i="3" s="1"/>
  <c r="AP203" i="3"/>
  <c r="AQ203" i="3" s="1"/>
  <c r="AP204" i="3"/>
  <c r="AQ204" i="3" s="1"/>
  <c r="AP205" i="3"/>
  <c r="AQ205" i="3" s="1"/>
  <c r="AP206" i="3"/>
  <c r="AQ206" i="3" s="1"/>
  <c r="AP207" i="3"/>
  <c r="AQ207" i="3" s="1"/>
  <c r="AP208" i="3"/>
  <c r="AQ208" i="3" s="1"/>
  <c r="AP209" i="3"/>
  <c r="AQ209" i="3" s="1"/>
  <c r="AP210" i="3"/>
  <c r="AQ210" i="3" s="1"/>
  <c r="AP211" i="3"/>
  <c r="AQ211" i="3" s="1"/>
  <c r="AP212" i="3"/>
  <c r="AQ212" i="3" s="1"/>
  <c r="AP213" i="3"/>
  <c r="AQ213" i="3" s="1"/>
  <c r="AP214" i="3"/>
  <c r="AQ214" i="3" s="1"/>
  <c r="AP215" i="3"/>
  <c r="AQ215" i="3" s="1"/>
  <c r="AP216" i="3"/>
  <c r="AQ216" i="3" s="1"/>
  <c r="AP217" i="3"/>
  <c r="AQ217" i="3" s="1"/>
  <c r="AP218" i="3"/>
  <c r="AQ218" i="3" s="1"/>
  <c r="AP219" i="3"/>
  <c r="AQ219" i="3" s="1"/>
  <c r="AP220" i="3"/>
  <c r="AQ220" i="3" s="1"/>
  <c r="AP221" i="3"/>
  <c r="AQ221" i="3" s="1"/>
  <c r="AP222" i="3"/>
  <c r="AQ222" i="3" s="1"/>
  <c r="AP223" i="3"/>
  <c r="AQ223" i="3" s="1"/>
  <c r="AP224" i="3"/>
  <c r="AQ224" i="3" s="1"/>
  <c r="AP225" i="3"/>
  <c r="AQ225" i="3" s="1"/>
  <c r="AP226" i="3"/>
  <c r="AQ226" i="3" s="1"/>
  <c r="AP227" i="3"/>
  <c r="AQ227" i="3" s="1"/>
  <c r="AP228" i="3"/>
  <c r="AQ228" i="3" s="1"/>
  <c r="AP229" i="3"/>
  <c r="AQ229" i="3" s="1"/>
  <c r="AP230" i="3"/>
  <c r="AQ230" i="3" s="1"/>
  <c r="AP231" i="3"/>
  <c r="AQ231" i="3" s="1"/>
  <c r="AP232" i="3"/>
  <c r="AQ232" i="3" s="1"/>
  <c r="AP233" i="3"/>
  <c r="AQ233" i="3" s="1"/>
  <c r="AP234" i="3"/>
  <c r="AQ234" i="3" s="1"/>
  <c r="AP235" i="3"/>
  <c r="AQ235" i="3" s="1"/>
  <c r="AP236" i="3"/>
  <c r="AQ236" i="3" s="1"/>
  <c r="AP237" i="3"/>
  <c r="AQ237" i="3" s="1"/>
  <c r="AP238" i="3"/>
  <c r="AQ238" i="3" s="1"/>
  <c r="AP239" i="3"/>
  <c r="AQ239" i="3" s="1"/>
  <c r="AP240" i="3"/>
  <c r="AQ240" i="3" s="1"/>
  <c r="AP241" i="3"/>
  <c r="AQ241" i="3" s="1"/>
  <c r="AP242" i="3"/>
  <c r="AQ242" i="3" s="1"/>
  <c r="AP243" i="3"/>
  <c r="AQ243" i="3" s="1"/>
  <c r="AP244" i="3"/>
  <c r="AQ244" i="3" s="1"/>
  <c r="AP245" i="3"/>
  <c r="AQ245" i="3" s="1"/>
  <c r="AP246" i="3"/>
  <c r="AQ246" i="3" s="1"/>
  <c r="AP247" i="3"/>
  <c r="AQ247" i="3" s="1"/>
  <c r="AP248" i="3"/>
  <c r="AQ248" i="3" s="1"/>
  <c r="AP249" i="3"/>
  <c r="AQ249" i="3" s="1"/>
  <c r="AP250" i="3"/>
  <c r="AQ250" i="3" s="1"/>
  <c r="AP251" i="3"/>
  <c r="AQ251" i="3" s="1"/>
  <c r="AP252" i="3"/>
  <c r="AQ252" i="3" s="1"/>
  <c r="AP253" i="3"/>
  <c r="AQ253" i="3" s="1"/>
  <c r="AP254" i="3"/>
  <c r="AQ254" i="3" s="1"/>
  <c r="AP255" i="3"/>
  <c r="AQ255" i="3" s="1"/>
  <c r="AP256" i="3"/>
  <c r="AQ256" i="3" s="1"/>
  <c r="AP257" i="3"/>
  <c r="AQ257" i="3" s="1"/>
  <c r="AP162" i="3" l="1"/>
  <c r="AQ162" i="3" s="1"/>
  <c r="AP161" i="3"/>
  <c r="AQ161" i="3" s="1"/>
  <c r="AP160" i="3"/>
  <c r="AQ160" i="3" s="1"/>
  <c r="C15" i="5" l="1"/>
  <c r="AP158" i="3"/>
  <c r="AQ158" i="3" s="1"/>
  <c r="AP155" i="3"/>
  <c r="AQ155" i="3" s="1"/>
  <c r="AP154" i="3"/>
  <c r="AQ154" i="3" s="1"/>
  <c r="AP150" i="3"/>
  <c r="AQ150" i="3" s="1"/>
  <c r="AP131" i="3"/>
  <c r="AQ131" i="3" s="1"/>
  <c r="AP130" i="3"/>
  <c r="AQ130" i="3" s="1"/>
  <c r="AP117" i="3"/>
  <c r="AQ117" i="3" s="1"/>
  <c r="AP116" i="3"/>
  <c r="AQ116" i="3" s="1"/>
  <c r="AP110" i="3"/>
  <c r="AQ110" i="3" s="1"/>
  <c r="AP109" i="3"/>
  <c r="AQ109" i="3" s="1"/>
  <c r="AP106" i="3"/>
  <c r="AQ106" i="3" s="1"/>
  <c r="AP102" i="3"/>
  <c r="AQ102" i="3" s="1"/>
  <c r="AP99" i="3"/>
  <c r="AQ99" i="3" s="1"/>
  <c r="AP98" i="3"/>
  <c r="AQ98" i="3" s="1"/>
  <c r="AP91" i="3"/>
  <c r="AQ91" i="3" s="1"/>
  <c r="AP90" i="3"/>
  <c r="AQ90" i="3" s="1"/>
  <c r="AP87" i="3"/>
  <c r="AQ87" i="3" s="1"/>
  <c r="AP85" i="3"/>
  <c r="AQ85" i="3" s="1"/>
  <c r="AP84" i="3"/>
  <c r="AQ84" i="3" s="1"/>
  <c r="AP81" i="3"/>
  <c r="AQ81" i="3" s="1"/>
  <c r="AP80" i="3"/>
  <c r="AQ80" i="3" s="1"/>
  <c r="AP78" i="3"/>
  <c r="AQ78" i="3" s="1"/>
  <c r="AP74" i="3"/>
  <c r="AQ74" i="3" s="1"/>
  <c r="AP69" i="3"/>
  <c r="AQ69" i="3" s="1"/>
  <c r="AP64" i="3"/>
  <c r="AQ64" i="3" s="1"/>
  <c r="AP61" i="3"/>
  <c r="AQ61" i="3" s="1"/>
  <c r="AP59" i="3"/>
  <c r="AQ59" i="3" s="1"/>
  <c r="AP58" i="3"/>
  <c r="AQ58" i="3" s="1"/>
  <c r="AP57" i="3"/>
  <c r="AQ57" i="3" s="1"/>
  <c r="AP56" i="3"/>
  <c r="AQ56" i="3" s="1"/>
  <c r="AP54" i="3"/>
  <c r="AQ54" i="3" s="1"/>
  <c r="AP52" i="3"/>
  <c r="AQ52" i="3" s="1"/>
  <c r="AP48" i="3"/>
  <c r="AQ48" i="3" s="1"/>
  <c r="AP46" i="3"/>
  <c r="AQ46" i="3" s="1"/>
  <c r="AP44" i="3"/>
  <c r="AQ44" i="3" s="1"/>
  <c r="AP43" i="3"/>
  <c r="AQ43" i="3" s="1"/>
  <c r="AP40" i="3"/>
  <c r="AQ40" i="3" s="1"/>
  <c r="AP38" i="3"/>
  <c r="AQ38" i="3" s="1"/>
  <c r="AP37" i="3"/>
  <c r="AQ37" i="3" s="1"/>
  <c r="AP34" i="3"/>
  <c r="AQ34" i="3" s="1"/>
  <c r="AP32" i="3"/>
  <c r="AQ32" i="3" s="1"/>
  <c r="AP31" i="3"/>
  <c r="AQ31" i="3" s="1"/>
  <c r="AP30" i="3"/>
  <c r="AQ30" i="3" s="1"/>
  <c r="AP22" i="3"/>
  <c r="AQ22" i="3" s="1"/>
  <c r="AP21" i="3"/>
  <c r="AQ21" i="3" s="1"/>
  <c r="AP19" i="3"/>
  <c r="AQ19" i="3" s="1"/>
  <c r="AP18" i="3"/>
  <c r="AQ18" i="3" s="1"/>
  <c r="AP14" i="3"/>
  <c r="AQ14" i="3" s="1"/>
  <c r="AP12" i="3"/>
  <c r="AQ12" i="3" s="1"/>
  <c r="AP8" i="3"/>
  <c r="AQ8" i="3" s="1"/>
  <c r="AP7" i="3"/>
  <c r="AQ7" i="3" s="1"/>
  <c r="AP5" i="3"/>
  <c r="AQ5" i="3" s="1"/>
  <c r="AP4" i="3"/>
  <c r="AQ4" i="3" s="1"/>
  <c r="AP3" i="3"/>
  <c r="AQ3" i="3" s="1"/>
  <c r="AP159" i="3"/>
  <c r="AQ159" i="3" s="1"/>
  <c r="AP157" i="3"/>
  <c r="AQ157" i="3" s="1"/>
  <c r="AP156" i="3"/>
  <c r="AQ156" i="3" s="1"/>
  <c r="AP153" i="3"/>
  <c r="AQ153" i="3" s="1"/>
  <c r="AP152" i="3"/>
  <c r="AQ152" i="3" s="1"/>
  <c r="AP151" i="3"/>
  <c r="AQ151" i="3" s="1"/>
  <c r="AP149" i="3"/>
  <c r="AQ149" i="3" s="1"/>
  <c r="AP148" i="3"/>
  <c r="AQ148" i="3" s="1"/>
  <c r="AP147" i="3"/>
  <c r="AQ147" i="3" s="1"/>
  <c r="AP146" i="3"/>
  <c r="AQ146" i="3" s="1"/>
  <c r="AP145" i="3"/>
  <c r="AQ145" i="3" s="1"/>
  <c r="AP144" i="3"/>
  <c r="AQ144" i="3" s="1"/>
  <c r="AP143" i="3"/>
  <c r="AQ143" i="3" s="1"/>
  <c r="AP142" i="3"/>
  <c r="AQ142" i="3" s="1"/>
  <c r="AP141" i="3"/>
  <c r="AQ141" i="3" s="1"/>
  <c r="AP140" i="3"/>
  <c r="AQ140" i="3" s="1"/>
  <c r="AP139" i="3"/>
  <c r="AQ139" i="3" s="1"/>
  <c r="AP138" i="3"/>
  <c r="AQ138" i="3" s="1"/>
  <c r="AP137" i="3"/>
  <c r="AQ137" i="3" s="1"/>
  <c r="AP136" i="3"/>
  <c r="AQ136" i="3" s="1"/>
  <c r="AP135" i="3"/>
  <c r="AQ135" i="3" s="1"/>
  <c r="AP134" i="3"/>
  <c r="AQ134" i="3" s="1"/>
  <c r="AP133" i="3"/>
  <c r="AQ133" i="3" s="1"/>
  <c r="AP132" i="3"/>
  <c r="AQ132" i="3" s="1"/>
  <c r="AP129" i="3"/>
  <c r="AQ129" i="3" s="1"/>
  <c r="AP128" i="3"/>
  <c r="AQ128" i="3" s="1"/>
  <c r="AP127" i="3"/>
  <c r="AQ127" i="3" s="1"/>
  <c r="AP126" i="3"/>
  <c r="AQ126" i="3" s="1"/>
  <c r="AP125" i="3"/>
  <c r="AQ125" i="3" s="1"/>
  <c r="AP124" i="3"/>
  <c r="AQ124" i="3" s="1"/>
  <c r="AP123" i="3"/>
  <c r="AQ123" i="3" s="1"/>
  <c r="AP122" i="3"/>
  <c r="AQ122" i="3" s="1"/>
  <c r="AP121" i="3"/>
  <c r="AQ121" i="3" s="1"/>
  <c r="AP120" i="3"/>
  <c r="AQ120" i="3" s="1"/>
  <c r="AP119" i="3"/>
  <c r="AQ119" i="3" s="1"/>
  <c r="AP118" i="3"/>
  <c r="AQ118" i="3" s="1"/>
  <c r="AP115" i="3"/>
  <c r="AQ115" i="3" s="1"/>
  <c r="AP114" i="3"/>
  <c r="AQ114" i="3" s="1"/>
  <c r="AP113" i="3"/>
  <c r="AQ113" i="3" s="1"/>
  <c r="AP112" i="3"/>
  <c r="AQ112" i="3" s="1"/>
  <c r="AP111" i="3"/>
  <c r="AQ111" i="3" s="1"/>
  <c r="AP108" i="3"/>
  <c r="AQ108" i="3" s="1"/>
  <c r="AP107" i="3"/>
  <c r="AQ107" i="3" s="1"/>
  <c r="AP105" i="3"/>
  <c r="AQ105" i="3" s="1"/>
  <c r="AP104" i="3"/>
  <c r="AQ104" i="3" s="1"/>
  <c r="AP103" i="3"/>
  <c r="AQ103" i="3" s="1"/>
  <c r="AP101" i="3"/>
  <c r="AQ101" i="3" s="1"/>
  <c r="AP100" i="3"/>
  <c r="AQ100" i="3" s="1"/>
  <c r="AP97" i="3"/>
  <c r="AQ97" i="3" s="1"/>
  <c r="AP96" i="3"/>
  <c r="AQ96" i="3" s="1"/>
  <c r="AP95" i="3"/>
  <c r="AQ95" i="3" s="1"/>
  <c r="AP94" i="3"/>
  <c r="AQ94" i="3" s="1"/>
  <c r="AP93" i="3"/>
  <c r="AQ93" i="3" s="1"/>
  <c r="AP92" i="3"/>
  <c r="AQ92" i="3" s="1"/>
  <c r="AP89" i="3"/>
  <c r="AQ89" i="3" s="1"/>
  <c r="AP88" i="3"/>
  <c r="AQ88" i="3" s="1"/>
  <c r="AP86" i="3"/>
  <c r="AQ86" i="3" s="1"/>
  <c r="AP83" i="3"/>
  <c r="AQ83" i="3" s="1"/>
  <c r="AP82" i="3"/>
  <c r="AQ82" i="3" s="1"/>
  <c r="AP79" i="3"/>
  <c r="AQ79" i="3" s="1"/>
  <c r="AP77" i="3"/>
  <c r="AQ77" i="3" s="1"/>
  <c r="AP76" i="3"/>
  <c r="AQ76" i="3" s="1"/>
  <c r="AP75" i="3"/>
  <c r="AQ75" i="3" s="1"/>
  <c r="AP73" i="3"/>
  <c r="AQ73" i="3" s="1"/>
  <c r="AP72" i="3"/>
  <c r="AQ72" i="3" s="1"/>
  <c r="AP71" i="3"/>
  <c r="AQ71" i="3" s="1"/>
  <c r="AP70" i="3"/>
  <c r="AQ70" i="3" s="1"/>
  <c r="AP68" i="3"/>
  <c r="AQ68" i="3" s="1"/>
  <c r="AP67" i="3"/>
  <c r="AQ67" i="3" s="1"/>
  <c r="AP66" i="3"/>
  <c r="AQ66" i="3" s="1"/>
  <c r="AP65" i="3"/>
  <c r="AQ65" i="3" s="1"/>
  <c r="AP63" i="3"/>
  <c r="AQ63" i="3" s="1"/>
  <c r="AP62" i="3"/>
  <c r="AQ62" i="3" s="1"/>
  <c r="AP60" i="3"/>
  <c r="AQ60" i="3" s="1"/>
  <c r="AP55" i="3"/>
  <c r="AQ55" i="3" s="1"/>
  <c r="AP53" i="3"/>
  <c r="AQ53" i="3" s="1"/>
  <c r="AP51" i="3"/>
  <c r="AQ51" i="3" s="1"/>
  <c r="AP50" i="3"/>
  <c r="AQ50" i="3" s="1"/>
  <c r="AP49" i="3"/>
  <c r="AQ49" i="3" s="1"/>
  <c r="AP47" i="3"/>
  <c r="AQ47" i="3" s="1"/>
  <c r="AP45" i="3"/>
  <c r="AQ45" i="3" s="1"/>
  <c r="AP42" i="3"/>
  <c r="AQ42" i="3" s="1"/>
  <c r="AP41" i="3"/>
  <c r="AQ41" i="3" s="1"/>
  <c r="AP39" i="3"/>
  <c r="AQ39" i="3" s="1"/>
  <c r="AP36" i="3"/>
  <c r="AQ36" i="3" s="1"/>
  <c r="AP35" i="3"/>
  <c r="AQ35" i="3" s="1"/>
  <c r="AP33" i="3"/>
  <c r="AQ33" i="3" s="1"/>
  <c r="AP29" i="3"/>
  <c r="AQ29" i="3" s="1"/>
  <c r="AP28" i="3"/>
  <c r="AQ28" i="3" s="1"/>
  <c r="AP27" i="3"/>
  <c r="AQ27" i="3" s="1"/>
  <c r="AP26" i="3"/>
  <c r="AQ26" i="3" s="1"/>
  <c r="AP25" i="3"/>
  <c r="AQ25" i="3" s="1"/>
  <c r="AP24" i="3"/>
  <c r="AQ24" i="3" s="1"/>
  <c r="AP23" i="3"/>
  <c r="AQ23" i="3" s="1"/>
  <c r="AP20" i="3"/>
  <c r="AQ20" i="3" s="1"/>
  <c r="AP17" i="3"/>
  <c r="AQ17" i="3" s="1"/>
  <c r="AP16" i="3"/>
  <c r="AQ16" i="3" s="1"/>
  <c r="AP15" i="3"/>
  <c r="AQ15" i="3" s="1"/>
  <c r="AP13" i="3"/>
  <c r="AQ13" i="3" s="1"/>
  <c r="AP11" i="3"/>
  <c r="AQ11" i="3" s="1"/>
  <c r="AP10" i="3"/>
  <c r="AQ10" i="3" s="1"/>
  <c r="AP9" i="3"/>
  <c r="AQ9" i="3" s="1"/>
  <c r="AP6" i="3"/>
  <c r="AQ6" i="3" s="1"/>
  <c r="AP2" i="3"/>
  <c r="AQ2" i="3" s="1"/>
  <c r="H13" i="5" l="1"/>
  <c r="C16" i="5"/>
  <c r="H14" i="5" l="1"/>
  <c r="H15" i="5"/>
  <c r="C19" i="5" l="1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<sst xmlns="http://schemas.openxmlformats.org/spreadsheetml/2006/main" count="85861" uniqueCount="21879">
  <si>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</si>
  <si>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</si>
  <si>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</si>
  <si>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</si>
  <si>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</si>
  <si>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</si>
  <si>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</si>
  <si>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</si>
  <si>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</si>
  <si>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</si>
  <si>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</si>
  <si>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</si>
  <si>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</si>
  <si>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</si>
  <si>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</si>
  <si>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</si>
  <si>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</si>
  <si>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</si>
  <si>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</si>
  <si>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</si>
  <si>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</si>
  <si>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</si>
  <si>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</si>
  <si>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</si>
  <si>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</si>
  <si>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</si>
  <si>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</si>
  <si>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</si>
  <si>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</si>
  <si>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</si>
  <si>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</si>
  <si>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</si>
  <si>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</si>
  <si>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</si>
  <si>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</si>
  <si>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</si>
  <si>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</si>
  <si>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</si>
  <si>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</si>
  <si>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</si>
  <si>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</si>
  <si>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</si>
  <si>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</si>
  <si>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</si>
  <si>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</si>
  <si>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</si>
  <si>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</si>
  <si>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</si>
  <si>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</si>
  <si>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</si>
  <si>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</si>
  <si>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</si>
  <si>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</si>
  <si>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</si>
  <si>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</si>
  <si>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</si>
  <si>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</si>
  <si>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</si>
  <si>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</si>
  <si>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</si>
  <si>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</si>
  <si>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</si>
  <si>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</si>
  <si>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</si>
  <si>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</si>
  <si>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</si>
  <si>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</si>
  <si>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</si>
  <si>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</si>
  <si>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</si>
  <si>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</si>
  <si>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</si>
  <si>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</si>
  <si>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</si>
  <si>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</si>
  <si>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</si>
  <si>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</si>
  <si>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</si>
  <si>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</si>
  <si>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</si>
  <si>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</si>
  <si>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</si>
  <si>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</si>
  <si>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</si>
  <si>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</si>
  <si>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</si>
  <si>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</si>
  <si>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</si>
  <si>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</si>
  <si>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</si>
  <si>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</si>
  <si>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</si>
  <si>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</si>
  <si>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</si>
  <si>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</si>
  <si>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</si>
  <si>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</si>
  <si>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</si>
  <si>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</si>
  <si>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</si>
  <si>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</si>
  <si>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</si>
  <si>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</si>
  <si>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</si>
  <si>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</si>
  <si>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</si>
  <si>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</si>
  <si>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</si>
  <si>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</si>
  <si>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</si>
  <si>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</si>
  <si>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</si>
  <si>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</si>
  <si>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</si>
  <si>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</si>
  <si>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</si>
  <si>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</si>
  <si>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</si>
  <si>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</si>
  <si>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</si>
  <si>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</si>
  <si>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</si>
  <si>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</si>
  <si>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</si>
  <si>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</si>
  <si>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</si>
  <si>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</si>
  <si>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</si>
  <si>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</si>
  <si>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</si>
  <si>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</si>
  <si>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</si>
  <si>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</si>
  <si>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</si>
  <si>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</si>
  <si>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</si>
  <si>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</si>
  <si>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</si>
  <si>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</si>
  <si>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</si>
  <si>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</si>
  <si>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</si>
  <si>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</si>
  <si>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</si>
  <si>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</si>
  <si>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</si>
  <si>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</si>
  <si>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</si>
  <si>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</si>
  <si>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</si>
  <si>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</si>
  <si>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</si>
  <si>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</si>
  <si>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</si>
  <si>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</si>
  <si>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</si>
  <si>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</si>
  <si>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</si>
  <si>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</si>
  <si>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</si>
  <si>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</si>
  <si>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</si>
  <si>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</si>
  <si>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</si>
  <si>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</si>
  <si>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</si>
  <si>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</si>
  <si>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</si>
  <si>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</si>
  <si>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</si>
  <si>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</si>
  <si>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</si>
  <si>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</si>
  <si>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</si>
  <si>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</si>
  <si>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</si>
  <si>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</si>
  <si>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</si>
  <si>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</si>
  <si>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</si>
  <si>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</si>
  <si>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</si>
  <si>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</si>
  <si>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</si>
  <si>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</si>
  <si>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</si>
  <si>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</si>
  <si>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</si>
  <si>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</si>
  <si>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</si>
  <si>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</si>
  <si>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</si>
  <si>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</si>
  <si>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</si>
  <si>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</si>
  <si>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</si>
  <si>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</si>
  <si>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</si>
  <si>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</si>
  <si>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</si>
  <si>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</si>
  <si>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</si>
  <si>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</si>
  <si>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</si>
  <si>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</si>
  <si>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</si>
  <si>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</si>
  <si>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</si>
  <si>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</si>
  <si>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</si>
  <si>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</si>
  <si>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</si>
  <si>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</si>
  <si>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</si>
  <si>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</si>
  <si>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</si>
  <si>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</si>
  <si>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</si>
  <si>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</si>
  <si>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</si>
  <si>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</si>
  <si>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</si>
  <si>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</si>
  <si>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</si>
  <si>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</si>
  <si>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</si>
  <si>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</si>
  <si>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</si>
  <si>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</si>
  <si>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</si>
  <si>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</si>
  <si>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</si>
  <si>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</si>
  <si>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</si>
  <si>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</si>
  <si>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</si>
  <si>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</si>
  <si>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</si>
  <si>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</si>
  <si>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</si>
  <si>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</si>
  <si>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</si>
  <si>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</si>
  <si>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</si>
  <si>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</si>
  <si>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</si>
  <si>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</si>
  <si>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</si>
  <si>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</si>
  <si>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</si>
  <si>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</si>
  <si>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</si>
  <si>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</si>
  <si>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</si>
  <si>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</si>
  <si>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</si>
  <si>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</si>
  <si>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</si>
  <si>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</si>
  <si>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</si>
  <si>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</si>
  <si>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</si>
  <si>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</si>
  <si>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</si>
  <si>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</si>
  <si>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</si>
  <si>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</si>
  <si>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</si>
  <si>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</si>
  <si>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</si>
  <si>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</si>
  <si>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</si>
  <si>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</si>
  <si>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</si>
  <si>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</si>
  <si>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</si>
  <si>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</si>
  <si>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</si>
  <si>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</si>
  <si>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</si>
  <si>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</si>
  <si>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</si>
  <si>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</si>
  <si>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</si>
  <si>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</si>
  <si>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</si>
  <si>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</si>
  <si>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</si>
  <si>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</si>
  <si>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</si>
  <si>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</si>
  <si>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</si>
  <si>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</si>
  <si>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</si>
  <si>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</si>
  <si>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</si>
  <si>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</si>
  <si>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</si>
  <si>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</si>
  <si>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</si>
  <si>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</si>
  <si>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</si>
  <si>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</si>
  <si>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</si>
  <si>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</si>
  <si>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</si>
  <si>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</si>
  <si>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</si>
  <si>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</si>
  <si>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</si>
  <si>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</si>
  <si>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</si>
  <si>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</si>
  <si>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</si>
  <si>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</si>
  <si>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</si>
  <si>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</si>
  <si>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</si>
  <si>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</si>
  <si>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</si>
  <si>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</si>
  <si>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</si>
  <si>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</si>
  <si>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</si>
  <si>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</si>
  <si>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</si>
  <si>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</si>
  <si>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</si>
  <si>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</si>
  <si>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</si>
  <si>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</si>
  <si>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</si>
  <si>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</si>
  <si>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</si>
  <si>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</si>
  <si>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</si>
  <si>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</si>
  <si>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</si>
  <si>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</si>
  <si>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</si>
  <si>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</si>
  <si>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</si>
  <si>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</si>
  <si>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</si>
  <si>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</si>
  <si>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</si>
  <si>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</si>
  <si>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</si>
  <si>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</si>
  <si>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</si>
  <si>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</si>
  <si>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</si>
  <si>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</si>
  <si>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</si>
  <si>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</si>
  <si>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</si>
  <si>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</si>
  <si>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</si>
  <si>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</si>
  <si>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</si>
  <si>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</si>
  <si>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</si>
  <si>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</si>
  <si>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</si>
  <si>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</si>
  <si>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</si>
  <si>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</si>
  <si>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</si>
  <si>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</si>
  <si>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</si>
  <si>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</si>
  <si>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</si>
  <si>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</si>
  <si>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</si>
  <si>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</si>
  <si>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</si>
  <si>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</si>
  <si>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</si>
  <si>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</si>
  <si>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</si>
  <si>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</si>
  <si>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</si>
  <si>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</si>
  <si>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</si>
  <si>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</si>
  <si>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</si>
  <si>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</si>
  <si>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</si>
  <si>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</si>
  <si>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</si>
  <si>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</si>
  <si>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</si>
  <si>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</si>
  <si>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</si>
  <si>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</si>
  <si>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</si>
  <si>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</si>
  <si>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</si>
  <si>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</si>
  <si>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</si>
  <si>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</si>
  <si>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</si>
  <si>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</si>
  <si>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</si>
  <si>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</si>
  <si>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</si>
  <si>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</si>
  <si>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</si>
  <si>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</si>
  <si>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</si>
  <si>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</si>
  <si>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</si>
  <si>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</si>
  <si>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</si>
  <si>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</si>
  <si>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</si>
  <si>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</si>
  <si>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</si>
  <si>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</si>
  <si>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</si>
  <si>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</si>
  <si>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</si>
  <si>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</si>
  <si>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</si>
  <si>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</si>
  <si>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</si>
  <si>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</si>
  <si>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</si>
  <si>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</si>
  <si>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</si>
  <si>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</si>
  <si>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</si>
  <si>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</si>
  <si>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</si>
  <si>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</si>
  <si>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</si>
  <si>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</si>
  <si>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</si>
  <si>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</si>
  <si>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</si>
  <si>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</si>
  <si>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</si>
  <si>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</si>
  <si>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</si>
  <si>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</si>
  <si>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</si>
  <si>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</si>
  <si>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</si>
  <si>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</si>
  <si>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</si>
  <si>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</si>
  <si>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</si>
  <si>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</si>
  <si>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</si>
  <si>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</si>
  <si>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</si>
  <si>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</si>
  <si>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</si>
  <si>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</si>
  <si>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</si>
  <si>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</si>
  <si>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</si>
  <si>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</si>
  <si>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</si>
  <si>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</si>
  <si>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</si>
  <si>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</si>
  <si>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</si>
  <si>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</si>
  <si>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</si>
  <si>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</si>
  <si>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</si>
  <si>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</si>
  <si>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</si>
  <si>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</si>
  <si>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</si>
  <si>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</si>
  <si>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</si>
  <si>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</si>
  <si>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</si>
  <si>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</si>
  <si>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</si>
  <si>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</si>
  <si>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</si>
  <si>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</si>
  <si>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</si>
  <si>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</si>
  <si>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</si>
  <si>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</si>
  <si>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</si>
  <si>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</si>
  <si>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</si>
  <si>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</si>
  <si>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</si>
  <si>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</si>
  <si>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</si>
  <si>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</si>
  <si>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</si>
  <si>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</si>
  <si>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</si>
  <si>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</si>
  <si>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</si>
  <si>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</si>
  <si>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</si>
  <si>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</si>
  <si>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</si>
  <si>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</si>
  <si>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</si>
  <si>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</si>
  <si>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</si>
  <si>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</si>
  <si>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</si>
  <si>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</si>
  <si>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</si>
  <si>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</si>
  <si>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</si>
  <si>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</si>
  <si>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</si>
  <si>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</si>
  <si>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</si>
  <si>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</si>
  <si>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</si>
  <si>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</si>
  <si>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</si>
  <si>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</si>
  <si>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</si>
  <si>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</si>
  <si>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</si>
  <si>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</si>
  <si>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</si>
  <si>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</si>
  <si>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</si>
  <si>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</si>
  <si>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</si>
  <si>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</si>
  <si>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</si>
  <si>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</si>
  <si>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</si>
  <si>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</si>
  <si>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</si>
  <si>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</si>
  <si>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</si>
  <si>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</si>
  <si>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</si>
  <si>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</si>
  <si>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</si>
  <si>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</si>
  <si>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</si>
  <si>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</si>
  <si>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</si>
  <si>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</si>
  <si>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</si>
  <si>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</si>
  <si>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</si>
  <si>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</si>
  <si>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</si>
  <si>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</si>
  <si>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</si>
  <si>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</si>
  <si>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</si>
  <si>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</si>
  <si>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</si>
  <si>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</si>
  <si>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</si>
  <si>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</si>
  <si>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</si>
  <si>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</si>
  <si>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</si>
  <si>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</si>
  <si>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</si>
  <si>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</si>
  <si>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</si>
  <si>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</si>
  <si>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</si>
  <si>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</si>
  <si>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</si>
  <si>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</si>
  <si>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</si>
  <si>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</si>
  <si>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</si>
  <si>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</si>
  <si>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</si>
  <si>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</si>
  <si>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</si>
  <si>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</si>
  <si>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</si>
  <si>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</si>
  <si>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</si>
  <si>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</si>
  <si>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</si>
  <si>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</si>
  <si>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</si>
  <si>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</si>
  <si>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</si>
  <si>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</si>
  <si>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</si>
  <si>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</si>
  <si>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</si>
  <si>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</si>
  <si>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</si>
  <si>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</si>
  <si>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</si>
  <si>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</si>
  <si>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</si>
  <si>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</si>
  <si>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</si>
  <si>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</si>
  <si>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</si>
  <si>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</si>
  <si>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</si>
  <si>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</si>
  <si>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</si>
  <si>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</si>
  <si>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</si>
  <si>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</si>
  <si>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</si>
  <si>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</si>
  <si>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</si>
  <si>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</si>
  <si>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</si>
  <si>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</si>
  <si>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</si>
  <si>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</si>
  <si>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</si>
  <si>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</si>
  <si>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</si>
  <si>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</si>
  <si>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</si>
  <si>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</si>
  <si>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</si>
  <si>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</si>
  <si>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</si>
  <si>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</si>
  <si>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</si>
  <si>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</si>
  <si>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</si>
  <si>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</si>
  <si>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</si>
  <si>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</si>
  <si>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</si>
  <si>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</si>
  <si>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</si>
  <si>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</si>
  <si>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</si>
  <si>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</si>
  <si>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</si>
  <si>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</si>
  <si>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</si>
  <si>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</si>
  <si>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</si>
  <si>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</si>
  <si>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</si>
  <si>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</si>
  <si>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</si>
  <si>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</si>
  <si>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</si>
  <si>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</si>
  <si>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</si>
  <si>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</si>
  <si>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</si>
  <si>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</si>
  <si>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</si>
  <si>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</si>
  <si>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</si>
  <si>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</si>
  <si>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</si>
  <si>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</si>
  <si>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</si>
  <si>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</si>
  <si>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</si>
  <si>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</si>
  <si>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</si>
  <si>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</si>
  <si>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</si>
  <si>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</si>
  <si>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</si>
  <si>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</si>
  <si>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</si>
  <si>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</si>
  <si>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</si>
  <si>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</si>
  <si>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</si>
  <si>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</si>
  <si>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</si>
  <si>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</si>
  <si>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</si>
  <si>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</si>
  <si>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</si>
  <si>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</si>
  <si>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</si>
  <si>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</si>
  <si>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</si>
  <si>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</si>
  <si>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</si>
  <si>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</si>
  <si>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</si>
  <si>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</si>
  <si>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</si>
  <si>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</si>
  <si>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</si>
  <si>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</si>
  <si>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</si>
  <si>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</si>
  <si>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</si>
  <si>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</si>
  <si>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</si>
  <si>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</si>
  <si>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</si>
  <si>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</si>
  <si>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</si>
  <si>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</si>
  <si>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</si>
  <si>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</si>
  <si>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</si>
  <si>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</si>
  <si>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</si>
  <si>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</si>
  <si>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</si>
  <si>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</si>
  <si>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</si>
  <si>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</si>
  <si>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</si>
  <si>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</si>
  <si>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</si>
  <si>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</si>
  <si>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</si>
  <si>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</si>
  <si>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</si>
  <si>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</si>
  <si>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</si>
  <si>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</si>
  <si>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</si>
  <si>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</si>
  <si>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</si>
  <si>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</si>
  <si>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</si>
  <si>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</si>
  <si>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</si>
  <si>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</si>
  <si>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</si>
  <si>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</si>
  <si>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</si>
  <si>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</si>
  <si>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</si>
  <si>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</si>
  <si>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</si>
  <si>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</si>
  <si>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</si>
  <si>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</si>
  <si>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</si>
  <si>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</si>
  <si>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</si>
  <si>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</si>
  <si>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</si>
  <si>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</si>
  <si>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</si>
  <si>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</si>
  <si>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</si>
  <si>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</si>
  <si>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</si>
  <si>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</si>
  <si>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</si>
  <si>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</si>
  <si>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</si>
  <si>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</si>
  <si>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</si>
  <si>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</si>
  <si>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</si>
  <si>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</si>
  <si>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</si>
  <si>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</si>
  <si>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</si>
  <si>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</si>
  <si>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</si>
  <si>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</si>
  <si>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</si>
  <si>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</si>
  <si>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</si>
  <si>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</si>
  <si>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</si>
  <si>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</si>
  <si>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</si>
  <si>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</si>
  <si>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</si>
  <si>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</si>
  <si>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</si>
  <si>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</si>
  <si>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</si>
  <si>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</si>
  <si>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</si>
  <si>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</si>
  <si>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</si>
  <si>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</si>
  <si>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</si>
  <si>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</si>
  <si>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</si>
  <si>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</si>
  <si>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</si>
  <si>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</si>
  <si>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</si>
  <si>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</si>
  <si>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</si>
  <si>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</si>
  <si>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</si>
  <si>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</si>
  <si>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</si>
  <si>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</si>
  <si>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</si>
  <si>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</si>
  <si>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</si>
  <si>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</si>
  <si>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</si>
  <si>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</si>
  <si>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</si>
  <si>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</si>
  <si>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</si>
  <si>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</si>
  <si>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</si>
  <si>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</si>
  <si>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</si>
  <si>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</si>
  <si>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</si>
  <si>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</si>
  <si>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</si>
  <si>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</si>
  <si>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</si>
  <si>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</si>
  <si>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</si>
  <si>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</si>
  <si>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</si>
  <si>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</si>
  <si>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</si>
  <si>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</si>
  <si>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</si>
  <si>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</si>
  <si>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</si>
  <si>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</si>
  <si>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</si>
  <si>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</si>
  <si>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</si>
  <si>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</si>
  <si>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</si>
  <si>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</si>
  <si>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</si>
  <si>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</si>
  <si>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</si>
  <si>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</si>
  <si>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</si>
  <si>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</si>
  <si>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</si>
  <si>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</si>
  <si>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</si>
  <si>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</si>
  <si>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</si>
  <si>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</si>
  <si>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</si>
  <si>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</si>
  <si>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</si>
  <si>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</si>
  <si>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</si>
  <si>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</si>
  <si>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</si>
  <si>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</si>
  <si>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</si>
  <si>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</si>
  <si>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</si>
  <si>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</si>
  <si>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</si>
  <si>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</si>
  <si>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</si>
  <si>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</si>
  <si>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</si>
  <si>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</si>
  <si>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</si>
  <si>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</si>
  <si>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</si>
  <si>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</si>
  <si>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</si>
  <si>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</si>
  <si>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</si>
  <si>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</si>
  <si>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</si>
  <si>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</si>
  <si>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</si>
  <si>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</si>
  <si>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</si>
  <si>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</si>
  <si>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</si>
  <si>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</si>
  <si>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</si>
  <si>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</si>
  <si>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</si>
  <si>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</si>
  <si>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</si>
  <si>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</si>
  <si>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</si>
  <si>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</si>
  <si>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</si>
  <si>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</si>
  <si>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</si>
  <si>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</si>
  <si>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</si>
  <si>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</si>
  <si>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</si>
  <si>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</si>
  <si>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</si>
  <si>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</si>
  <si>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</si>
  <si>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</si>
  <si>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</si>
  <si>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</si>
  <si>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</si>
  <si>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</si>
  <si>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</si>
  <si>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</si>
  <si>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</si>
  <si>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</si>
  <si>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</si>
  <si>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</si>
  <si>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</si>
  <si>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</si>
  <si>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</si>
  <si>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</si>
  <si>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</si>
  <si>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</si>
  <si>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</si>
  <si>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</si>
  <si>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</si>
  <si>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</si>
  <si>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</si>
  <si>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</si>
  <si>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</si>
  <si>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</si>
  <si>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</si>
  <si>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</si>
  <si>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</si>
  <si>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</si>
  <si>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</si>
  <si>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</si>
  <si>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</si>
  <si>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</si>
  <si>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</si>
  <si>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</si>
  <si>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</si>
  <si>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</si>
  <si>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</si>
  <si>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</si>
  <si>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</si>
  <si>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</si>
  <si>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</si>
  <si>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</si>
  <si>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</si>
  <si>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</si>
  <si>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</si>
  <si>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</si>
  <si>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</si>
  <si>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</si>
  <si>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</si>
  <si>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</si>
  <si>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</si>
  <si>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</si>
  <si>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</si>
  <si>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</si>
  <si>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</si>
  <si>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</si>
  <si>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</si>
  <si>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</si>
  <si>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</si>
  <si>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</si>
  <si>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</si>
  <si>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</si>
  <si>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</si>
  <si>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</si>
  <si>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</si>
  <si>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</si>
  <si>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</si>
  <si>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</si>
  <si>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</si>
  <si>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</si>
  <si>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</si>
  <si>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</si>
  <si>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</si>
  <si>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</si>
  <si>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</si>
  <si>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</si>
  <si>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</si>
  <si>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</si>
  <si>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</si>
  <si>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</si>
  <si>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</si>
  <si>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</si>
  <si>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</si>
  <si>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</si>
  <si>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</si>
  <si>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</si>
  <si>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</si>
  <si>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</si>
  <si>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</si>
  <si>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</si>
  <si>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</si>
  <si>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</si>
  <si>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</si>
  <si>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</si>
  <si>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</si>
  <si>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</si>
  <si>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</si>
  <si>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</si>
  <si>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</si>
  <si>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</si>
  <si>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</si>
  <si>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</si>
  <si>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</si>
  <si>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</si>
  <si>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</si>
  <si>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</si>
  <si>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</si>
  <si>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</si>
  <si>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</si>
  <si>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</si>
  <si>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</si>
  <si>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</si>
  <si>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</si>
  <si>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</si>
  <si>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</si>
  <si>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</si>
  <si>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</si>
  <si>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</si>
  <si>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</si>
  <si>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</si>
  <si>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</si>
  <si>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</si>
  <si>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</si>
  <si>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</si>
  <si>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</si>
  <si>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</si>
  <si>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</si>
  <si>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</si>
  <si>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</si>
  <si>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</si>
  <si>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</si>
  <si>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</si>
  <si>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</si>
  <si>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</si>
  <si>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</si>
  <si>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</si>
  <si>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</si>
  <si>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</si>
  <si>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</si>
  <si>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</si>
  <si>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</si>
  <si>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</si>
  <si>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</si>
  <si>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</si>
  <si>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</si>
  <si>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</si>
  <si>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</si>
  <si>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</si>
  <si>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</si>
  <si>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</si>
  <si>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</si>
  <si>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</si>
  <si>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</si>
  <si>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</si>
  <si>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</si>
  <si>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</si>
  <si>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</si>
  <si>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</si>
  <si>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</si>
  <si>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</si>
  <si>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</si>
  <si>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</si>
  <si>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</si>
  <si>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</si>
  <si>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</si>
  <si>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</si>
  <si>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</si>
  <si>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</si>
  <si>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</si>
  <si>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</si>
  <si>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</si>
  <si>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</si>
  <si>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</si>
  <si>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</si>
  <si>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</si>
  <si>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</si>
  <si>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</si>
  <si>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</si>
  <si>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</si>
  <si>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</si>
  <si>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</si>
  <si>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</si>
  <si>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</si>
  <si>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</si>
  <si>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</si>
  <si>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</si>
  <si>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</si>
  <si>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</si>
  <si>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</si>
  <si>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</si>
  <si>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</si>
  <si>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</si>
  <si>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</si>
  <si>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</si>
  <si>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</si>
  <si>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</si>
  <si>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</si>
  <si>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</si>
  <si>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</si>
  <si>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</si>
  <si>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</si>
  <si>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</si>
  <si>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</si>
  <si>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</si>
  <si>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</si>
  <si>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</si>
  <si>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</si>
  <si>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</si>
  <si>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</si>
  <si>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</si>
  <si>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</si>
  <si>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</si>
  <si>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</si>
  <si>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</si>
  <si>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</si>
  <si>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</si>
  <si>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</si>
  <si>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</si>
  <si>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</si>
  <si>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</si>
  <si>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</si>
  <si>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</si>
  <si>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</si>
  <si>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</si>
  <si>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</si>
  <si>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</si>
  <si>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</si>
  <si>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</si>
  <si>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</si>
  <si>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</si>
  <si>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</si>
  <si>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</si>
  <si>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</si>
  <si>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</si>
  <si>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</si>
  <si>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</si>
  <si>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</si>
  <si>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</si>
  <si>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</si>
  <si>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</si>
  <si>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</si>
  <si>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</si>
  <si>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</si>
  <si>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</si>
  <si>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</si>
  <si>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</si>
  <si>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</si>
  <si>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</si>
  <si>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</si>
  <si>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</si>
  <si>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</si>
  <si>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</si>
  <si>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</si>
  <si>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</si>
  <si>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</si>
  <si>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</si>
  <si>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</si>
  <si>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</si>
  <si>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</si>
  <si>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</si>
  <si>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</si>
  <si>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</si>
  <si>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</si>
  <si>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</si>
  <si>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</si>
  <si>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</si>
  <si>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</si>
  <si>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</si>
  <si>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</si>
  <si>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</si>
  <si>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</si>
  <si>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</si>
  <si>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</si>
  <si>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</si>
  <si>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</si>
  <si>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</si>
  <si>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</si>
  <si>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</si>
  <si>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</si>
  <si>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</si>
  <si>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</si>
  <si>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</si>
  <si>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</si>
  <si>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</si>
  <si>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</si>
  <si>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</si>
  <si>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</si>
  <si>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</si>
  <si>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</si>
  <si>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</si>
  <si>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</si>
  <si>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</si>
  <si>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</si>
  <si>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</si>
  <si>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</si>
  <si>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</si>
  <si>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</si>
  <si>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</si>
  <si>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</si>
  <si>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</si>
  <si>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</si>
  <si>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</si>
  <si>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</si>
  <si>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</si>
  <si>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</si>
  <si>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</si>
  <si>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</si>
  <si>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</si>
  <si>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</si>
  <si>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</si>
  <si>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</si>
  <si>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</si>
  <si>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</si>
  <si>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</si>
  <si>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</si>
  <si>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</si>
  <si>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</si>
  <si>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</si>
  <si>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</si>
  <si>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</si>
  <si>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</si>
  <si>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</si>
  <si>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</si>
  <si>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</si>
  <si>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</si>
  <si>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</si>
  <si>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</si>
  <si>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</si>
  <si>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</si>
  <si>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</si>
  <si>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</si>
  <si>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</si>
  <si>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</si>
  <si>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</si>
  <si>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</si>
  <si>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</si>
  <si>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</si>
  <si>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</si>
  <si>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</si>
  <si>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</si>
  <si>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</si>
  <si>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</si>
  <si>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</si>
  <si>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</si>
  <si>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</si>
  <si>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</si>
  <si>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</si>
  <si>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</si>
  <si>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</si>
  <si>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</si>
  <si>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</si>
  <si>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</si>
  <si>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</si>
  <si>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</si>
  <si>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</si>
  <si>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</si>
  <si>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</si>
  <si>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</si>
  <si>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</si>
  <si>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</si>
  <si>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</si>
  <si>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</si>
  <si>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</si>
  <si>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</si>
  <si>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</si>
  <si>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</si>
  <si>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</si>
  <si>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</si>
  <si>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</si>
  <si>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</si>
  <si>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</si>
  <si>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</si>
  <si>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</si>
  <si>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</si>
  <si>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</si>
  <si>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</si>
  <si>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</si>
  <si>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</si>
  <si>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</si>
  <si>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</si>
  <si>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</si>
  <si>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</si>
  <si>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</si>
  <si>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</si>
  <si>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</si>
  <si>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</si>
  <si>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</si>
  <si>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</si>
  <si>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</si>
  <si>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</si>
  <si>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</si>
  <si>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</si>
  <si>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</si>
  <si>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</si>
  <si>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</si>
  <si>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</si>
  <si>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</si>
  <si>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</si>
  <si>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</si>
  <si>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</si>
  <si>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</si>
  <si>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</si>
  <si>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</si>
  <si>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</si>
  <si>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</si>
  <si>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</si>
  <si>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</si>
  <si>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</si>
  <si>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</si>
  <si>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</si>
  <si>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</si>
  <si>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</si>
  <si>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</si>
  <si>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</si>
  <si>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</si>
  <si>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</si>
  <si>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</si>
  <si>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</si>
  <si>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</si>
  <si>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</si>
  <si>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</si>
  <si>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</si>
  <si>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</si>
  <si>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</si>
  <si>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</si>
  <si>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</si>
  <si>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</si>
  <si>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</si>
  <si>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</si>
  <si>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</si>
  <si>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</si>
  <si>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</si>
  <si>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</si>
  <si>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</si>
  <si>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</si>
  <si>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</si>
  <si>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</si>
  <si>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</si>
  <si>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</si>
  <si>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</si>
  <si>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</si>
  <si>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</si>
  <si>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</si>
  <si>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</si>
  <si>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</si>
  <si>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</si>
  <si>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</si>
  <si>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</si>
  <si>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</si>
  <si>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</si>
  <si>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</si>
  <si>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</si>
  <si>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</si>
  <si>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</si>
  <si>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</si>
  <si>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</si>
  <si>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</si>
  <si>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</si>
  <si>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</si>
  <si>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</si>
  <si>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</si>
  <si>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</si>
  <si>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</si>
  <si>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</si>
  <si>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</si>
  <si>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</si>
  <si>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</si>
  <si>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</si>
  <si>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</si>
  <si>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</si>
  <si>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</si>
  <si>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</si>
  <si>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</si>
  <si>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</si>
  <si>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</si>
  <si>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</si>
  <si>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</si>
  <si>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</si>
  <si>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</si>
  <si>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</si>
  <si>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</si>
  <si>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</si>
  <si>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</si>
  <si>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</si>
  <si>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</si>
  <si>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</si>
  <si>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</si>
  <si>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</si>
  <si>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</si>
  <si>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</si>
  <si>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</si>
  <si>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</si>
  <si>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</si>
  <si>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</si>
  <si>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</si>
  <si>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</si>
  <si>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</si>
  <si>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</si>
  <si>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</si>
  <si>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</si>
  <si>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</si>
  <si>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</si>
  <si>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</si>
  <si>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</si>
  <si>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</si>
  <si>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</si>
  <si>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</si>
  <si>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</si>
  <si>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</si>
  <si>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</si>
  <si>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</si>
  <si>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</si>
  <si>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</si>
  <si>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</si>
  <si>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</si>
  <si>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</si>
  <si>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</si>
  <si>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</si>
  <si>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</si>
  <si>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</si>
  <si>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</si>
  <si>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</si>
  <si>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</si>
  <si>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</si>
  <si>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</si>
  <si>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</si>
  <si>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</si>
  <si>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</si>
  <si>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</si>
  <si>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</si>
  <si>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</si>
  <si>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</si>
  <si>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</si>
  <si>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</si>
  <si>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</si>
  <si>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</si>
  <si>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</si>
  <si>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</si>
  <si>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</si>
  <si>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</si>
  <si>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</si>
  <si>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</si>
  <si>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</si>
  <si>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</si>
  <si>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</si>
  <si>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</si>
  <si>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</si>
  <si>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</si>
  <si>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</si>
  <si>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</si>
  <si>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</si>
  <si>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</si>
  <si>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</si>
  <si>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</si>
  <si>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</si>
  <si>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</si>
  <si>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</si>
  <si>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</si>
  <si>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</si>
  <si>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</si>
  <si>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</si>
  <si>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</si>
  <si>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</si>
  <si>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</si>
  <si>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</si>
  <si>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</si>
  <si>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</si>
  <si>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</si>
  <si>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</si>
  <si>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</si>
  <si>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</si>
  <si>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</si>
  <si>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</si>
  <si>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</si>
  <si>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</si>
  <si>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</si>
  <si>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</si>
  <si>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</si>
  <si>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</si>
  <si>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</si>
  <si>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</si>
  <si>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</si>
  <si>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</si>
  <si>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</si>
  <si>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</si>
  <si>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</si>
  <si>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</si>
  <si>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</si>
  <si>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</si>
  <si>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</si>
  <si>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</si>
  <si>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</si>
  <si>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</si>
  <si>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</si>
  <si>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</si>
  <si>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</si>
  <si>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</si>
  <si>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</si>
  <si>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</si>
  <si>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</si>
  <si>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</si>
  <si>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</si>
  <si>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</si>
  <si>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</si>
  <si>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</si>
  <si>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</si>
  <si>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</si>
  <si>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</si>
  <si>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</si>
  <si>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</si>
  <si>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</si>
  <si>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</si>
  <si>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</si>
  <si>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</si>
  <si>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</si>
  <si>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</si>
  <si>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</si>
  <si>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</si>
  <si>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</si>
  <si>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</si>
  <si>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</si>
  <si>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</si>
  <si>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</si>
  <si>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</si>
  <si>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</si>
  <si>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</si>
  <si>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</si>
  <si>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</si>
  <si>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</si>
  <si>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</si>
  <si>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</si>
  <si>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</si>
  <si>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</si>
  <si>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</si>
  <si>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</si>
  <si>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</si>
  <si>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</si>
  <si>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</si>
  <si>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</si>
  <si>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</si>
  <si>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</si>
  <si>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</si>
  <si>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</si>
  <si>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</si>
  <si>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</si>
  <si>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</si>
  <si>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</si>
  <si>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</si>
  <si>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</si>
  <si>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</si>
  <si>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</si>
  <si>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</si>
  <si>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</si>
  <si>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</si>
  <si>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</si>
  <si>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</si>
  <si>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</si>
  <si>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</si>
  <si>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</si>
  <si>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</si>
  <si>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</si>
  <si>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</si>
  <si>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</si>
  <si>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</si>
  <si>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</si>
  <si>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</si>
  <si>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</si>
  <si>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</si>
  <si>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</si>
  <si>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</si>
  <si>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</si>
  <si>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</si>
  <si>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</si>
  <si>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</si>
  <si>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</si>
  <si>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</si>
  <si>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</si>
  <si>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</si>
  <si>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</si>
  <si>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</si>
  <si>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</si>
  <si>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</si>
  <si>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</si>
  <si>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</si>
  <si>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</si>
  <si>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</si>
  <si>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</si>
  <si>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</si>
  <si>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</si>
  <si>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</si>
  <si>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</si>
  <si>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</si>
  <si>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</si>
  <si>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</si>
  <si>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</si>
  <si>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</si>
  <si>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</si>
  <si>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</si>
  <si>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</si>
  <si>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</si>
  <si>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</si>
  <si>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</si>
  <si>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</si>
  <si>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</si>
  <si>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</si>
  <si>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</si>
  <si>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</si>
  <si>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</si>
  <si>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</si>
  <si>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</si>
  <si>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</si>
  <si>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</si>
  <si>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</si>
  <si>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</si>
  <si>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</si>
  <si>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</si>
  <si>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</si>
  <si>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</si>
  <si>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</si>
  <si>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</si>
  <si>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</si>
  <si>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</si>
  <si>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</si>
  <si>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</si>
  <si>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</si>
  <si>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</si>
  <si>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</si>
  <si>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</si>
  <si>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</si>
  <si>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</si>
  <si>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</si>
  <si>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</si>
  <si>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</si>
  <si>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</si>
  <si>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</si>
  <si>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</si>
  <si>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</si>
  <si>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</si>
  <si>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</si>
  <si>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</si>
  <si>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</si>
  <si>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</si>
  <si>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</si>
  <si>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</si>
  <si>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</si>
  <si>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</si>
  <si>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</si>
  <si>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</si>
  <si>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</si>
  <si>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</si>
  <si>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</si>
  <si>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</si>
  <si>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</si>
  <si>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</si>
  <si>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</si>
  <si>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</si>
  <si>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</si>
  <si>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</si>
  <si>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</si>
  <si>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</si>
  <si>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</si>
  <si>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</si>
  <si>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</si>
  <si>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</si>
  <si>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</si>
  <si>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</si>
  <si>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</si>
  <si>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</si>
  <si>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</si>
  <si>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</si>
  <si>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</si>
  <si>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</si>
  <si>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</si>
  <si>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</si>
  <si>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</si>
  <si>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</si>
  <si>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</si>
  <si>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</si>
  <si>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</si>
  <si>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</si>
  <si>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</si>
  <si>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</si>
  <si>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</si>
  <si>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</si>
  <si>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</si>
  <si>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</si>
  <si>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</si>
  <si>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</si>
  <si>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</si>
  <si>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</si>
  <si>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</si>
  <si>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</si>
  <si>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</si>
  <si>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</si>
  <si>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</si>
  <si>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</si>
  <si>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</si>
  <si>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</si>
  <si>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</si>
  <si>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</si>
  <si>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</si>
  <si>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</si>
  <si>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</si>
  <si>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</si>
  <si>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</si>
  <si>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</si>
  <si>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</si>
  <si>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</si>
  <si>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</si>
  <si>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</si>
  <si>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</si>
  <si>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</si>
  <si>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</si>
  <si>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</si>
  <si>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</si>
  <si>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</si>
  <si>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</si>
  <si>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</si>
  <si>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</si>
  <si>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</si>
  <si>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</si>
  <si>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</si>
  <si>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</si>
  <si>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</si>
  <si>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</si>
  <si>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</si>
  <si>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</si>
  <si>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</si>
  <si>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</si>
  <si>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</si>
  <si>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</si>
  <si>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</si>
  <si>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</si>
  <si>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</si>
  <si>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</si>
  <si>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</si>
  <si>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</si>
  <si>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</si>
  <si>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</si>
  <si>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</si>
  <si>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</si>
  <si>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</si>
  <si>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</si>
  <si>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</si>
  <si>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</si>
  <si>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</si>
  <si>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</si>
  <si>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</si>
  <si>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</si>
  <si>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</si>
  <si>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</si>
  <si>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</si>
  <si>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</si>
  <si>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</si>
  <si>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</si>
  <si>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</si>
  <si>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</si>
  <si>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</si>
  <si>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</si>
  <si>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</si>
  <si>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</si>
  <si>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</si>
  <si>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</si>
  <si>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</si>
  <si>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</si>
  <si>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</si>
  <si>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</si>
  <si>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</si>
  <si>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</si>
  <si>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</si>
  <si>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</si>
  <si>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</si>
  <si>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</si>
  <si>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</si>
  <si>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</si>
  <si>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</si>
  <si>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</si>
  <si>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</si>
  <si>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</si>
  <si>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</si>
  <si>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</si>
  <si>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</si>
  <si>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</si>
  <si>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</si>
  <si>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</si>
  <si>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</si>
  <si>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</si>
  <si>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</si>
  <si>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</si>
  <si>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</si>
  <si>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</si>
  <si>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</si>
  <si>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</si>
  <si>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</si>
  <si>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</si>
  <si>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</si>
  <si>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</si>
  <si>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</si>
  <si>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</si>
  <si>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</si>
  <si>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</si>
  <si>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</si>
  <si>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</si>
  <si>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</si>
  <si>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</si>
  <si>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</si>
  <si>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</si>
  <si>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</si>
  <si>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</si>
  <si>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</si>
  <si>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</si>
  <si>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</si>
  <si>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</si>
  <si>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</si>
  <si>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</si>
  <si>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</si>
  <si>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</si>
  <si>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</si>
  <si>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</si>
  <si>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</si>
  <si>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</si>
  <si>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</si>
  <si>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</si>
  <si>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</si>
  <si>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</si>
  <si>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</si>
  <si>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</si>
  <si>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</si>
  <si>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</si>
  <si>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</si>
  <si>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</si>
  <si>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</si>
  <si>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</si>
  <si>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</si>
  <si>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</si>
  <si>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</si>
  <si>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</si>
  <si>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</si>
  <si>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</si>
  <si>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</si>
  <si>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</si>
  <si>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</si>
  <si>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</si>
  <si>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</si>
  <si>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</si>
  <si>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</si>
  <si>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</si>
  <si>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</si>
  <si>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</si>
  <si>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</si>
  <si>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</si>
  <si>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</si>
  <si>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</si>
  <si>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</si>
  <si>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</si>
  <si>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</si>
  <si>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</si>
  <si>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</si>
  <si>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</si>
  <si>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</si>
  <si>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</si>
  <si>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</si>
  <si>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</si>
  <si>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</si>
  <si>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</si>
  <si>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</si>
  <si>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</si>
  <si>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</si>
  <si>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</si>
  <si>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</si>
  <si>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</si>
  <si>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</si>
  <si>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</si>
  <si>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</si>
  <si>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</si>
  <si>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</si>
  <si>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</si>
  <si>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</si>
  <si>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</si>
  <si>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</si>
  <si>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</si>
  <si>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</si>
  <si>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</si>
  <si>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</si>
  <si>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</si>
  <si>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</si>
  <si>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</si>
  <si>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</si>
  <si>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</si>
  <si>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</si>
  <si>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</si>
  <si>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</si>
  <si>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</si>
  <si>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</si>
  <si>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</si>
  <si>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</si>
  <si>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</si>
  <si>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</si>
  <si>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</si>
  <si>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</si>
  <si>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</si>
  <si>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</si>
  <si>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</si>
  <si>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</si>
  <si>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</si>
  <si>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</si>
  <si>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</si>
  <si>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</si>
  <si>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</si>
  <si>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</si>
  <si>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</si>
  <si>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</si>
  <si>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</si>
  <si>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</si>
  <si>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</si>
  <si>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</si>
  <si>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</si>
  <si>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</si>
  <si>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</si>
  <si>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</si>
  <si>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</si>
  <si>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</si>
  <si>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</si>
  <si>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</si>
  <si>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</si>
  <si>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</si>
  <si>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</si>
  <si>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</si>
  <si>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</si>
  <si>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</si>
  <si>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</si>
  <si>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</si>
  <si>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</si>
  <si>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</si>
  <si>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</si>
  <si>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</si>
  <si>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</si>
  <si>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</si>
  <si>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</si>
  <si>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</si>
  <si>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</si>
  <si>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</si>
  <si>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</si>
  <si>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</si>
  <si>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</si>
  <si>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</si>
  <si>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</si>
  <si>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</si>
  <si>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</si>
  <si>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</si>
  <si>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</si>
  <si>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</si>
  <si>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</si>
  <si>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</si>
  <si>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</si>
  <si>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</si>
  <si>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</si>
  <si>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</si>
  <si>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</si>
  <si>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</si>
  <si>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</si>
  <si>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</si>
  <si>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</si>
  <si>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</si>
  <si>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</si>
  <si>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</si>
  <si>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</si>
  <si>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</si>
  <si>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</si>
  <si>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</si>
  <si>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</si>
  <si>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</si>
  <si>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</si>
  <si>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</si>
  <si>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</si>
  <si>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</si>
  <si>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</si>
  <si>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</si>
  <si>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</si>
  <si>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</si>
  <si>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</si>
  <si>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</si>
  <si>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</si>
  <si>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</si>
  <si>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</si>
  <si>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</si>
  <si>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</si>
  <si>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</si>
  <si>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</si>
  <si>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</si>
  <si>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</si>
  <si>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</si>
  <si>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</si>
  <si>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</si>
  <si>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</si>
  <si>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</si>
  <si>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</si>
  <si>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</si>
  <si>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</si>
  <si>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</si>
  <si>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</si>
  <si>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</si>
  <si>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</si>
  <si>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</si>
  <si>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</si>
  <si>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</si>
  <si>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</si>
  <si>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</si>
  <si>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</si>
  <si>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</si>
  <si>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</si>
  <si>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</si>
  <si>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</si>
  <si>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</si>
  <si>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</si>
  <si>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</si>
  <si>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</si>
  <si>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</si>
  <si>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</si>
  <si>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</si>
  <si>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</si>
  <si>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</si>
  <si>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</si>
  <si>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</si>
  <si>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</si>
  <si>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</si>
  <si>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</si>
  <si>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</si>
  <si>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</si>
  <si>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</si>
  <si>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</si>
  <si>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</si>
  <si>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</si>
  <si>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</si>
  <si>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</si>
  <si>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</si>
  <si>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</si>
  <si>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</si>
  <si>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</si>
  <si>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</si>
  <si>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</si>
  <si>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</si>
  <si>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</si>
  <si>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</si>
  <si>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</si>
  <si>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</si>
  <si>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</si>
  <si>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</si>
  <si>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</si>
  <si>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</si>
  <si>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</si>
  <si>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</si>
  <si>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</si>
  <si>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</si>
  <si>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</si>
  <si>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</si>
  <si>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</si>
  <si>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</si>
  <si>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</si>
  <si>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</si>
  <si>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</si>
  <si>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</si>
  <si>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</si>
  <si>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</si>
  <si>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</si>
  <si>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</si>
  <si>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</si>
  <si>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</si>
  <si>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</si>
  <si>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</si>
  <si>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</si>
  <si>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</si>
  <si>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</si>
  <si>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</si>
  <si>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</si>
  <si>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</si>
  <si>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</si>
  <si>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</si>
  <si>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</si>
  <si>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</si>
  <si>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</si>
  <si>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</si>
  <si>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</si>
  <si>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</si>
  <si>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</si>
  <si>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</si>
  <si>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</si>
  <si>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</si>
  <si>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</si>
  <si>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</si>
  <si>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</si>
  <si>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</si>
  <si>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</si>
  <si>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</si>
  <si>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</si>
  <si>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</si>
  <si>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</si>
  <si>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</si>
  <si>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</si>
  <si>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</si>
  <si>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</si>
  <si>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</si>
  <si>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</si>
  <si>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</si>
  <si>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</si>
  <si>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</si>
  <si>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</si>
  <si>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</si>
  <si>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</si>
  <si>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</si>
  <si>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</si>
  <si>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</si>
  <si>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</si>
  <si>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</si>
  <si>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</si>
  <si>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</si>
  <si>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</si>
  <si>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</si>
  <si>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</si>
  <si>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</si>
  <si>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</si>
  <si>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</si>
  <si>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</si>
  <si>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</si>
  <si>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</si>
  <si>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</si>
  <si>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</si>
  <si>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</si>
  <si>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</si>
  <si>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</si>
  <si>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</si>
  <si>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</si>
  <si>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</si>
  <si>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</si>
  <si>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</si>
  <si>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</si>
  <si>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</si>
  <si>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</si>
  <si>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</si>
  <si>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</si>
  <si>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</si>
  <si>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</si>
  <si>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</si>
  <si>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</si>
  <si>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</si>
  <si>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</si>
  <si>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</si>
  <si>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</si>
  <si>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</si>
  <si>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</si>
  <si>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</si>
  <si>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</si>
  <si>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</si>
  <si>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</si>
  <si>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</si>
  <si>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</si>
  <si>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</si>
  <si>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</si>
  <si>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</si>
  <si>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</si>
  <si>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</si>
  <si>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</si>
  <si>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</si>
  <si>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</si>
  <si>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</si>
  <si>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</si>
  <si>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</si>
  <si>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</si>
  <si>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</si>
  <si>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</si>
  <si>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</si>
  <si>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</si>
  <si>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</si>
  <si>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</si>
  <si>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</si>
  <si>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</si>
  <si>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</si>
  <si>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</si>
  <si>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</si>
  <si>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</si>
  <si>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</si>
  <si>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</si>
  <si>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</si>
  <si>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</si>
  <si>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</si>
  <si>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</si>
  <si>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</si>
  <si>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</si>
  <si>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</si>
  <si>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</si>
  <si>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</si>
  <si>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</si>
  <si>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</si>
  <si>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</si>
  <si>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</si>
  <si>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</si>
  <si>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</si>
  <si>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</si>
  <si>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</si>
  <si>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</si>
  <si>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</si>
  <si>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</si>
  <si>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</si>
  <si>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</si>
  <si>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</si>
  <si>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</si>
  <si>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</si>
  <si>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</si>
  <si>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</si>
  <si>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</si>
  <si>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</si>
  <si>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</si>
  <si>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</si>
  <si>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</si>
  <si>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</si>
  <si>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</si>
  <si>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</si>
  <si>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</si>
  <si>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</si>
  <si>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</si>
  <si>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</si>
  <si>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</si>
  <si>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</si>
  <si>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</si>
  <si>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</si>
  <si>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</si>
  <si>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</si>
  <si>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</si>
  <si>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</si>
  <si>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</si>
  <si>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</si>
  <si>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</si>
  <si>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</si>
  <si>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</si>
  <si>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</si>
  <si>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</si>
  <si>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</si>
  <si>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</si>
  <si>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</si>
  <si>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</si>
  <si>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</si>
  <si>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</si>
  <si>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</si>
  <si>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</si>
  <si>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</si>
  <si>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</si>
  <si>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</si>
  <si>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</si>
  <si>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</si>
  <si>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</si>
  <si>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</si>
  <si>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</si>
  <si>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</si>
  <si>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</si>
  <si>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</si>
  <si>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</si>
  <si>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</si>
  <si>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</si>
  <si>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</si>
  <si>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</si>
  <si>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</si>
  <si>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</si>
  <si>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</si>
  <si>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</si>
  <si>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</si>
  <si>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</si>
  <si>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</si>
  <si>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</si>
  <si>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</si>
  <si>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</si>
  <si>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</si>
  <si>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</si>
  <si>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</si>
  <si>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</si>
  <si>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</si>
  <si>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</si>
  <si>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</si>
  <si>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</si>
  <si>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</si>
  <si>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</si>
  <si>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</si>
  <si>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</si>
  <si>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</si>
  <si>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</si>
  <si>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</si>
  <si>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</si>
  <si>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</si>
  <si>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</si>
  <si>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</si>
  <si>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</si>
  <si>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</si>
  <si>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</si>
  <si>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</si>
  <si>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</si>
  <si>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</si>
  <si>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</si>
  <si>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</si>
  <si>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</si>
  <si>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</si>
  <si>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</si>
  <si>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</si>
  <si>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</si>
  <si>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</si>
  <si>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</si>
  <si>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</si>
  <si>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</si>
  <si>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</si>
  <si>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</si>
  <si>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</si>
  <si>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</si>
  <si>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</si>
  <si>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</si>
  <si>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</si>
  <si>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</si>
  <si>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</si>
  <si>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</si>
  <si>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</si>
  <si>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</si>
  <si>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</si>
  <si>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</si>
  <si>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</si>
  <si>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</si>
  <si>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</si>
  <si>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</si>
  <si>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</si>
  <si>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</si>
  <si>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</si>
  <si>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</si>
  <si>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</si>
  <si>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</si>
  <si>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</si>
  <si>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</si>
  <si>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</si>
  <si>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</si>
  <si>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</si>
  <si>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</si>
  <si>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</si>
  <si>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</si>
  <si>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</si>
  <si>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</si>
  <si>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</si>
  <si>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</si>
  <si>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</si>
  <si>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</si>
  <si>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</si>
  <si>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</si>
  <si>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</si>
  <si>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</si>
  <si>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</si>
  <si>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</si>
  <si>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</si>
  <si>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</si>
  <si>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</si>
  <si>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</si>
  <si>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</si>
  <si>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</si>
  <si>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</si>
  <si>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</si>
  <si>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</si>
  <si>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</si>
  <si>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</si>
  <si>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</si>
  <si>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</si>
  <si>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</si>
  <si>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</si>
  <si>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</si>
  <si>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</si>
  <si>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</si>
  <si>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</si>
  <si>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</si>
  <si>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</si>
  <si>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</si>
  <si>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</si>
  <si>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</si>
  <si>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</si>
  <si>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</si>
  <si>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</si>
  <si>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</si>
  <si>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</si>
  <si>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</si>
  <si>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</si>
  <si>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</si>
  <si>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</si>
  <si>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</si>
  <si>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</si>
  <si>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</si>
  <si>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</si>
  <si>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</si>
  <si>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</si>
  <si>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</si>
  <si>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</si>
  <si>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</si>
  <si>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</si>
  <si>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</si>
  <si>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</si>
  <si>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</si>
  <si>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</si>
  <si>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</si>
  <si>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</si>
  <si>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</si>
  <si>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</si>
  <si>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</si>
  <si>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</si>
  <si>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</si>
  <si>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</si>
  <si>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</si>
  <si>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</si>
  <si>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</si>
  <si>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</si>
  <si>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</si>
  <si>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</si>
  <si>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</si>
  <si>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</si>
  <si>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</si>
  <si>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</si>
  <si>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</si>
  <si>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</si>
  <si>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</si>
  <si>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</si>
  <si>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</si>
  <si>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</si>
  <si>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</si>
  <si>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</si>
  <si>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</si>
  <si>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</si>
  <si>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</si>
  <si>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</si>
  <si>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</si>
  <si>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</si>
  <si>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</si>
  <si>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</si>
  <si>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</si>
  <si>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</si>
  <si>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</si>
  <si>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</si>
  <si>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</si>
  <si>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</si>
  <si>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</si>
  <si>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</si>
  <si>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</si>
  <si>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</si>
  <si>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</si>
  <si>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</si>
  <si>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</si>
  <si>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</si>
  <si>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</si>
  <si>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</si>
  <si>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</si>
  <si>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</si>
  <si>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</si>
  <si>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</si>
  <si>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</si>
  <si>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</si>
  <si>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</si>
  <si>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</si>
  <si>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</si>
  <si>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</si>
  <si>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</si>
  <si>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</si>
  <si>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</si>
  <si>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</si>
  <si>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</si>
  <si>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</si>
  <si>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</si>
  <si>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</si>
  <si>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</si>
  <si>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</si>
  <si>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</si>
  <si>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</si>
  <si>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</si>
  <si>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</si>
  <si>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</si>
  <si>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</si>
  <si>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</si>
  <si>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</si>
  <si>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</si>
  <si>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</si>
  <si>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</si>
  <si>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</si>
  <si>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</si>
  <si>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</si>
  <si>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</si>
  <si>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</si>
  <si>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</si>
  <si>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</si>
  <si>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</si>
  <si>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</si>
  <si>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</si>
  <si>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</si>
  <si>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</si>
  <si>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</si>
  <si>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</si>
  <si>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</si>
  <si>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</si>
  <si>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</si>
  <si>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</si>
  <si>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</si>
  <si>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</si>
  <si>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</si>
  <si>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</si>
  <si>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</si>
  <si>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</si>
  <si>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</si>
  <si>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</si>
  <si>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</si>
  <si>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</si>
  <si>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</si>
  <si>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</si>
  <si>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</si>
  <si>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</si>
  <si>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</si>
  <si>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</si>
  <si>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</si>
  <si>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</si>
  <si>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</si>
  <si>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</si>
  <si>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</si>
  <si>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</si>
  <si>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</si>
  <si>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</si>
  <si>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</si>
  <si>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</si>
  <si>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</si>
  <si>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</si>
  <si>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</si>
  <si>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</si>
  <si>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</si>
  <si>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</si>
  <si>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</si>
  <si>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</si>
  <si>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</si>
  <si>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</si>
  <si>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</si>
  <si>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</si>
  <si>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</si>
  <si>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</si>
  <si>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</si>
  <si>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</si>
  <si>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</si>
  <si>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</si>
  <si>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</si>
  <si>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</si>
  <si>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</si>
  <si>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</si>
  <si>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</si>
  <si>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</si>
  <si>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</si>
  <si>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</si>
  <si>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</si>
  <si>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</si>
  <si>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</si>
  <si>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</si>
  <si>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</si>
  <si>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</si>
  <si>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</si>
  <si>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</si>
  <si>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</si>
  <si>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</si>
  <si>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</si>
  <si>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</si>
  <si>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</si>
  <si>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</si>
  <si>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</si>
  <si>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</si>
  <si>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</si>
  <si>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</si>
  <si>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</si>
  <si>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</si>
  <si>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</si>
  <si>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</si>
  <si>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</si>
  <si>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</si>
  <si>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</si>
  <si>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</si>
  <si>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</si>
  <si>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</si>
  <si>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</si>
  <si>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</si>
  <si>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</si>
  <si>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</si>
  <si>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</si>
  <si>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</si>
  <si>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</si>
  <si>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</si>
  <si>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</si>
  <si>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</si>
  <si>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</si>
  <si>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</si>
  <si>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</si>
  <si>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</si>
  <si>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</si>
  <si>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</si>
  <si>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</si>
  <si>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</si>
  <si>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</si>
  <si>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</si>
  <si>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</si>
  <si>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</si>
  <si>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</si>
  <si>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</si>
  <si>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</si>
  <si>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</si>
  <si>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</si>
  <si>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</si>
  <si>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</si>
  <si>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</si>
  <si>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</si>
  <si>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</si>
  <si>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</si>
  <si>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</si>
  <si>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</si>
  <si>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</si>
  <si>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</si>
  <si>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</si>
  <si>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</si>
  <si>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</si>
  <si>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</si>
  <si>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</si>
  <si>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</si>
  <si>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</si>
  <si>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</si>
  <si>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</si>
  <si>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</si>
  <si>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</si>
  <si>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</si>
  <si>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</si>
  <si>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</si>
  <si>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</si>
  <si>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</si>
  <si>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</si>
  <si>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</si>
  <si>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</si>
  <si>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</si>
  <si>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</si>
  <si>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</si>
  <si>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</si>
  <si>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</si>
  <si>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</si>
  <si>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</si>
  <si>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</si>
  <si>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</si>
  <si>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</si>
  <si>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</si>
  <si>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</si>
  <si>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</si>
  <si>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</si>
  <si>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</si>
  <si>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</si>
  <si>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</si>
  <si>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</si>
  <si>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</si>
  <si>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</si>
  <si>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</si>
  <si>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</si>
  <si>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</si>
  <si>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</si>
  <si>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</si>
  <si>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</si>
  <si>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</si>
  <si>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</si>
  <si>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</si>
  <si>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</si>
  <si>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</si>
  <si>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</si>
  <si>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</si>
  <si>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</si>
  <si>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</si>
  <si>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</si>
  <si>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</si>
  <si>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</si>
  <si>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</si>
  <si>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</si>
  <si>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</si>
  <si>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</si>
  <si>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</si>
  <si>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</si>
  <si>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</si>
  <si>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</si>
  <si>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</si>
  <si>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</si>
  <si>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</si>
  <si>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</si>
  <si>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</si>
  <si>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</si>
  <si>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</si>
  <si>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</si>
  <si>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</si>
  <si>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</si>
  <si>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</si>
  <si>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</si>
  <si>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</si>
  <si>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</si>
  <si>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</si>
  <si>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</si>
  <si>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</si>
  <si>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</si>
  <si>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</si>
  <si>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</si>
  <si>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</si>
  <si>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</si>
  <si>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</si>
  <si>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</si>
  <si>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</si>
  <si>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</si>
  <si>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</si>
  <si>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</si>
  <si>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</si>
  <si>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</si>
  <si>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</si>
  <si>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</si>
  <si>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</si>
  <si>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</si>
  <si>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</si>
  <si>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</si>
  <si>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</si>
  <si>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</si>
  <si>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</si>
  <si>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</si>
  <si>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</si>
  <si>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</si>
  <si>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</si>
  <si>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</si>
  <si>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</si>
  <si>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</si>
  <si>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</si>
  <si>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</si>
  <si>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</si>
  <si>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</si>
  <si>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</si>
  <si>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</si>
  <si>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</si>
  <si>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</si>
  <si>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</si>
  <si>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</si>
  <si>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</si>
  <si>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</si>
  <si>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</si>
  <si>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</si>
  <si>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</si>
  <si>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</si>
  <si>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</si>
  <si>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</si>
  <si>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</si>
  <si>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</si>
  <si>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</si>
  <si>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</si>
  <si>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</si>
  <si>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</si>
  <si>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</si>
  <si>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</si>
  <si>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</si>
  <si>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</si>
  <si>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</si>
  <si>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</si>
  <si>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</si>
  <si>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</si>
  <si>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</si>
  <si>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</si>
  <si>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</si>
  <si>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</si>
  <si>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</si>
  <si>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</si>
  <si>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</si>
  <si>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</si>
  <si>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</si>
  <si>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</si>
  <si>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</si>
  <si>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</si>
  <si>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</si>
  <si>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</si>
  <si>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</si>
  <si>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</si>
  <si>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</si>
  <si>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</si>
  <si>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</si>
  <si>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</si>
  <si>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</si>
  <si>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</si>
  <si>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</si>
  <si>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</si>
  <si>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</si>
  <si>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</si>
  <si>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</si>
  <si>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</si>
  <si>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</si>
  <si>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</si>
  <si>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</si>
  <si>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</si>
  <si>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</si>
  <si>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</si>
  <si>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</si>
  <si>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</si>
  <si>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</si>
  <si>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</si>
  <si>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</si>
  <si>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</si>
  <si>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</si>
  <si>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</si>
  <si>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</si>
  <si>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</si>
  <si>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</si>
  <si>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</si>
  <si>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</si>
  <si>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</si>
  <si>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</si>
  <si>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</si>
  <si>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</si>
  <si>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</si>
  <si>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</si>
  <si>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</si>
  <si>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</si>
  <si>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</si>
  <si>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</si>
  <si>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</si>
  <si>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</si>
  <si>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</si>
  <si>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</si>
  <si>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</si>
  <si>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</si>
  <si>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</si>
  <si>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</si>
  <si>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</si>
  <si>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</si>
  <si>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</si>
  <si>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</si>
  <si>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</si>
  <si>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</si>
  <si>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</si>
  <si>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</si>
  <si>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</si>
  <si>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</si>
  <si>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</si>
  <si>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</si>
  <si>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</si>
  <si>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</si>
  <si>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</si>
  <si>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</si>
  <si>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</si>
  <si>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</si>
  <si>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</si>
  <si>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</si>
  <si>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</si>
  <si>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</si>
  <si>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</si>
  <si>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</si>
  <si>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</si>
  <si>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</si>
  <si>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</si>
  <si>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</si>
  <si>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</si>
  <si>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</si>
  <si>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</si>
  <si>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</si>
  <si>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</si>
  <si>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</si>
  <si>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</si>
  <si>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</si>
  <si>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</si>
  <si>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</si>
  <si>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</si>
  <si>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</si>
  <si>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</si>
  <si>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</si>
  <si>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</si>
  <si>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</si>
  <si>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</si>
  <si>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</si>
  <si>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</si>
  <si>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</si>
  <si>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</si>
  <si>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</si>
  <si>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</si>
  <si>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</si>
  <si>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</si>
  <si>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</si>
  <si>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</si>
  <si>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</si>
  <si>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</si>
  <si>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</si>
  <si>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</si>
  <si>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</si>
  <si>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</si>
  <si>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</si>
  <si>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</si>
  <si>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</si>
  <si>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</si>
  <si>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</si>
  <si>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</si>
  <si>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</si>
  <si>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</si>
  <si>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</si>
  <si>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</si>
  <si>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</si>
  <si>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</si>
  <si>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</si>
  <si>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</si>
  <si>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</si>
  <si>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</si>
  <si>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</si>
  <si>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</si>
  <si>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</si>
  <si>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</si>
  <si>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</si>
  <si>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</si>
  <si>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</si>
  <si>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</si>
  <si>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</si>
  <si>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</si>
  <si>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</si>
  <si>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</si>
  <si>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</si>
  <si>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</si>
  <si>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</si>
  <si>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</si>
  <si>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</si>
  <si>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</si>
  <si>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</si>
  <si>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</si>
  <si>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</si>
  <si>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</si>
  <si>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</si>
  <si>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</si>
  <si>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</si>
  <si>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</si>
  <si>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</si>
  <si>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</si>
  <si>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</si>
  <si>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</si>
  <si>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</si>
  <si>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</si>
  <si>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</si>
  <si>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</si>
  <si>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</si>
  <si>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</si>
  <si>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</si>
  <si>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</si>
  <si>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</si>
  <si>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</si>
  <si>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</si>
  <si>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</si>
  <si>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</si>
  <si>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</si>
  <si>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</si>
  <si>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</si>
  <si>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</si>
  <si>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</si>
  <si>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</si>
  <si>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</si>
  <si>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</si>
  <si>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</si>
  <si>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</si>
  <si>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</si>
  <si>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</si>
  <si>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</si>
  <si>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</si>
  <si>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</si>
  <si>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</si>
  <si>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</si>
  <si>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</si>
  <si>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</si>
  <si>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</si>
  <si>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</si>
  <si>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</si>
  <si>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</si>
  <si>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</si>
  <si>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</si>
  <si>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</si>
  <si>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</si>
  <si>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</si>
  <si>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</si>
  <si>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</si>
  <si>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</si>
  <si>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</si>
  <si>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</si>
  <si>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</si>
  <si>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</si>
  <si>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</si>
  <si>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</si>
  <si>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</si>
  <si>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</si>
  <si>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</si>
  <si>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</si>
  <si>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</si>
  <si>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</si>
  <si>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</si>
  <si>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</si>
  <si>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</si>
  <si>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</si>
  <si>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</si>
  <si>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</si>
  <si>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</si>
  <si>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</si>
  <si>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</si>
  <si>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</si>
  <si>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</si>
  <si>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</si>
  <si>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</si>
  <si>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</si>
  <si>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</si>
  <si>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</si>
  <si>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</si>
  <si>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</si>
  <si>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</si>
  <si>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</si>
  <si>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</si>
  <si>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</si>
  <si>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</si>
  <si>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</si>
  <si>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</si>
  <si>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</si>
  <si>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</si>
  <si>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</si>
  <si>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</si>
  <si>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</si>
  <si>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</si>
  <si>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</si>
  <si>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</si>
  <si>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</si>
  <si>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</si>
  <si>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</si>
  <si>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</si>
  <si>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</si>
  <si>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</si>
  <si>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</si>
  <si>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</si>
  <si>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</si>
  <si>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</si>
  <si>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</si>
  <si>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</si>
  <si>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</si>
  <si>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</si>
  <si>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</si>
  <si>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</si>
  <si>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</si>
  <si>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</si>
  <si>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</si>
  <si>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</si>
  <si>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</si>
  <si>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</si>
  <si>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</si>
  <si>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</si>
  <si>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</si>
  <si>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</si>
  <si>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</si>
  <si>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</si>
  <si>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</si>
  <si>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</si>
  <si>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</si>
  <si>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</si>
  <si>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</si>
  <si>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</si>
  <si>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</si>
  <si>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</si>
  <si>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</si>
  <si>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</si>
  <si>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</si>
  <si>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</si>
  <si>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</si>
  <si>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</si>
  <si>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</si>
  <si>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</si>
  <si>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</si>
  <si>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</si>
  <si>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</si>
  <si>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</si>
  <si>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</si>
  <si>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</si>
  <si>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</si>
  <si>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</si>
  <si>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</si>
  <si>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</si>
  <si>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</si>
  <si>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</si>
  <si>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</si>
  <si>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</si>
  <si>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</si>
  <si>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</si>
  <si>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</si>
  <si>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</si>
  <si>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</si>
  <si>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</si>
  <si>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</si>
  <si>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</si>
  <si>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</si>
  <si>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</si>
  <si>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</si>
  <si>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</si>
  <si>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</si>
  <si>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</si>
  <si>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</si>
  <si>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</si>
  <si>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</si>
  <si>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</si>
  <si>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</si>
  <si>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</si>
  <si>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</si>
  <si>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</si>
  <si>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</si>
  <si>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</si>
  <si>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</si>
  <si>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</si>
  <si>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</si>
  <si>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</si>
  <si>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</si>
  <si>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</si>
  <si>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</si>
  <si>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</si>
  <si>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</si>
  <si>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</si>
  <si>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</si>
  <si>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</si>
  <si>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</si>
  <si>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</si>
  <si>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</si>
  <si>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</si>
  <si>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</si>
  <si>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</si>
  <si>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</si>
  <si>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</si>
  <si>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</si>
  <si>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</si>
  <si>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</si>
  <si>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</si>
  <si>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</si>
  <si>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</si>
  <si>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</si>
  <si>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</si>
  <si>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</si>
  <si>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</si>
  <si>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</si>
  <si>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</si>
  <si>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</si>
  <si>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</si>
  <si>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</si>
  <si>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</si>
  <si>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</si>
  <si>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</si>
  <si>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</si>
  <si>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</si>
  <si>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</si>
  <si>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</si>
  <si>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</si>
  <si>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</si>
  <si>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</si>
  <si>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</si>
  <si>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</si>
  <si>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</si>
  <si>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</si>
  <si>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</si>
  <si>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</si>
  <si>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</si>
  <si>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</si>
  <si>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</si>
  <si>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</si>
  <si>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</si>
  <si>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</si>
  <si>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</si>
  <si>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</si>
  <si>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</si>
  <si>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</si>
  <si>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</si>
  <si>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</si>
  <si>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</si>
  <si>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</si>
  <si>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</si>
  <si>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</si>
  <si>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</si>
  <si>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</si>
  <si>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</si>
  <si>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</si>
  <si>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</si>
  <si>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</si>
  <si>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</si>
  <si>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</si>
  <si>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</si>
  <si>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</si>
  <si>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</si>
  <si>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</si>
  <si>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</si>
  <si>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</si>
  <si>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</si>
  <si>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</si>
  <si>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</si>
  <si>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</si>
  <si>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</si>
  <si>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</si>
  <si>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</si>
  <si>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</si>
  <si>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</si>
  <si>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</si>
  <si>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</si>
  <si>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</si>
  <si>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</si>
  <si>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</si>
  <si>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</si>
  <si>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</si>
  <si>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</si>
  <si>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</si>
  <si>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</si>
  <si>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</si>
  <si>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</si>
  <si>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</si>
  <si>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</si>
  <si>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</si>
  <si>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</si>
  <si>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</si>
  <si>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</si>
  <si>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</si>
  <si>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</si>
  <si>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</si>
  <si>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</si>
  <si>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</si>
  <si>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</si>
  <si>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</si>
  <si>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</si>
  <si>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</si>
  <si>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</si>
  <si>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</si>
  <si>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</si>
  <si>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</si>
  <si>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</si>
  <si>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</si>
  <si>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</si>
  <si>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</si>
  <si>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</si>
  <si>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</si>
  <si>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</si>
  <si>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</si>
  <si>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</si>
  <si>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</si>
  <si>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</si>
  <si>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</si>
  <si>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</si>
  <si>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</si>
  <si>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</si>
  <si>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</si>
  <si>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</si>
  <si>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</si>
  <si>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</si>
  <si>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</si>
  <si>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</si>
  <si>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</si>
  <si>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</si>
  <si>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</si>
  <si>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</si>
  <si>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</si>
  <si>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</si>
  <si>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</si>
  <si>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</si>
  <si>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</si>
  <si>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</si>
  <si>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</si>
  <si>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</si>
  <si>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</si>
  <si>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</si>
  <si>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</si>
  <si>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</si>
  <si>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</si>
  <si>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</si>
  <si>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</si>
  <si>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</si>
  <si>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</si>
  <si>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</si>
  <si>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</si>
  <si>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</si>
  <si>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</si>
  <si>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</si>
  <si>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</si>
  <si>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</si>
  <si>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</si>
  <si>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</si>
  <si>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</si>
  <si>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</si>
  <si>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</si>
  <si>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</si>
  <si>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</si>
  <si>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</si>
  <si>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</si>
  <si>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</si>
  <si>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</si>
  <si>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</si>
  <si>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</si>
  <si>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</si>
  <si>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</si>
  <si>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</si>
  <si>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</si>
  <si>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</si>
  <si>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</si>
  <si>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</si>
  <si>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</si>
  <si>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</si>
  <si>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</si>
  <si>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</si>
  <si>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</si>
  <si>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</si>
  <si>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</si>
  <si>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</si>
  <si>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</si>
  <si>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</si>
  <si>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</si>
  <si>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</si>
  <si>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</si>
  <si>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</si>
  <si>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</si>
  <si>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</si>
  <si>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</si>
  <si>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</si>
  <si>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</si>
  <si>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</si>
  <si>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</si>
  <si>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</si>
  <si>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</si>
  <si>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</si>
  <si>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</si>
  <si>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</si>
  <si>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</si>
  <si>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</si>
  <si>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</si>
  <si>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</si>
  <si>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</si>
  <si>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</si>
  <si>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</si>
  <si>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</si>
  <si>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</si>
  <si>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</si>
  <si>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</si>
  <si>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</si>
  <si>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</si>
  <si>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</si>
  <si>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</si>
  <si>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</si>
  <si>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</si>
  <si>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</si>
  <si>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</si>
  <si>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</si>
  <si>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</si>
  <si>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</si>
  <si>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</si>
  <si>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</si>
  <si>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</si>
  <si>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</si>
  <si>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</si>
  <si>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</si>
  <si>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</si>
  <si>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</si>
  <si>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</si>
  <si>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</si>
  <si>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</si>
  <si>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</si>
  <si>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</si>
  <si>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</si>
  <si>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</si>
  <si>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</si>
  <si>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</si>
  <si>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</si>
  <si>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</si>
  <si>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</si>
  <si>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</si>
  <si>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</si>
  <si>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</si>
  <si>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</si>
  <si>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</si>
  <si>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</si>
  <si>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</si>
  <si>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</si>
  <si>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</si>
  <si>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</si>
  <si>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</si>
  <si>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</si>
  <si>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</si>
  <si>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</si>
  <si>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</si>
  <si>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</si>
  <si>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</si>
  <si>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</si>
  <si>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</si>
  <si>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</si>
  <si>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</si>
  <si>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</si>
  <si>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</si>
  <si>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</si>
  <si>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</si>
  <si>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</si>
  <si>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</si>
  <si>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</si>
  <si>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</si>
  <si>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</si>
  <si>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</si>
  <si>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</si>
  <si>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</si>
  <si>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</si>
  <si>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</si>
  <si>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</si>
  <si>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</si>
  <si>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</si>
  <si>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</si>
  <si>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</si>
  <si>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</si>
  <si>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</si>
  <si>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</si>
  <si>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</si>
  <si>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</si>
  <si>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</si>
  <si>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</si>
  <si>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</si>
  <si>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</si>
  <si>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</si>
  <si>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</si>
  <si>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</si>
  <si>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</si>
  <si>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</si>
  <si>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</si>
  <si>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</si>
  <si>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</si>
  <si>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</si>
  <si>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</si>
  <si>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</si>
  <si>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</si>
  <si>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</si>
  <si>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</si>
  <si>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</si>
  <si>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</si>
  <si>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</si>
  <si>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</si>
  <si>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</si>
  <si>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</si>
  <si>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</si>
  <si>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</si>
  <si>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</si>
  <si>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</si>
  <si>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</si>
  <si>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</si>
  <si>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</si>
  <si>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</si>
  <si>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</si>
  <si>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</si>
  <si>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</si>
  <si>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</si>
  <si>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</si>
  <si>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</si>
  <si>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</si>
  <si>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</si>
  <si>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</si>
  <si>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</si>
  <si>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</si>
  <si>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</si>
  <si>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</si>
  <si>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</si>
  <si>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</si>
  <si>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</si>
  <si>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</si>
  <si>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</si>
  <si>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</si>
  <si>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</si>
  <si>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</si>
  <si>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</si>
  <si>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</si>
  <si>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</si>
  <si>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</si>
  <si>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</si>
  <si>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</si>
  <si>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</si>
  <si>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</si>
  <si>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</si>
  <si>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</si>
  <si>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</si>
  <si>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</si>
  <si>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</si>
  <si>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</si>
  <si>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</si>
  <si>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</si>
  <si>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</si>
  <si>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</si>
  <si>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</si>
  <si>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</si>
  <si>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</si>
  <si>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</si>
  <si>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</si>
  <si>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</si>
  <si>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</si>
  <si>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</si>
  <si>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</si>
  <si>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</si>
  <si>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</si>
  <si>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</si>
  <si>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</si>
  <si>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</si>
  <si>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</si>
  <si>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</si>
  <si>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</si>
  <si>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</si>
  <si>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</si>
  <si>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</si>
  <si>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</si>
  <si>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</si>
  <si>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</si>
  <si>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</si>
  <si>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</si>
  <si>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</si>
  <si>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</si>
  <si>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</si>
  <si>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</si>
  <si>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</si>
  <si>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</si>
  <si>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</si>
  <si>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</si>
  <si>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</si>
  <si>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</si>
  <si>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</si>
  <si>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</si>
  <si>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</si>
  <si>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</si>
  <si>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</si>
  <si>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</si>
  <si>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</si>
  <si>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</si>
  <si>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</si>
  <si>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</si>
  <si>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</si>
  <si>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</si>
  <si>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</si>
  <si>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</si>
  <si>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</si>
  <si>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</si>
  <si>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</si>
  <si>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</si>
  <si>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</si>
  <si>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</si>
  <si>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</si>
  <si>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</si>
  <si>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</si>
  <si>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</si>
  <si>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</si>
  <si>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</si>
  <si>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</si>
  <si>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</si>
  <si>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</si>
  <si>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</si>
  <si>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</si>
  <si>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</si>
  <si>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</si>
  <si>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</si>
  <si>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</si>
  <si>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</si>
  <si>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</si>
  <si>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</si>
  <si>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</si>
  <si>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</si>
  <si>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</si>
  <si>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</si>
  <si>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</si>
  <si>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</si>
  <si>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</si>
  <si>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</si>
  <si>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</si>
  <si>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</si>
  <si>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</si>
  <si>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</si>
  <si>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</si>
  <si>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</si>
  <si>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</si>
  <si>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</si>
  <si>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</si>
  <si>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</si>
  <si>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</si>
  <si>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</si>
  <si>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</si>
  <si>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</si>
  <si>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</si>
  <si>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</si>
  <si>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</si>
  <si>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</si>
  <si>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</si>
  <si>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</si>
  <si>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</si>
  <si>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</si>
  <si>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</si>
  <si>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</si>
  <si>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</si>
  <si>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</si>
  <si>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</si>
  <si>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</si>
  <si>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</si>
  <si>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</si>
  <si>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</si>
  <si>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</si>
  <si>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</si>
  <si>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</si>
  <si>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</si>
  <si>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</si>
  <si>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</si>
  <si>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</si>
  <si>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</si>
  <si>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</si>
  <si>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</si>
  <si>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</si>
  <si>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</si>
  <si>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</si>
  <si>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</si>
  <si>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</si>
  <si>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</si>
  <si>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</si>
  <si>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</si>
  <si>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</si>
  <si>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</si>
  <si>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</si>
  <si>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</si>
  <si>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</si>
  <si>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</si>
  <si>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</si>
  <si>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</si>
  <si>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</si>
  <si>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</si>
  <si>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</si>
  <si>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</si>
  <si>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</si>
  <si>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</si>
  <si>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</si>
  <si>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</si>
  <si>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</si>
  <si>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</si>
  <si>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</si>
  <si>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</si>
  <si>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</si>
  <si>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</si>
  <si>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</si>
  <si>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</si>
  <si>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</si>
  <si>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</si>
  <si>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</si>
  <si>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</si>
  <si>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</si>
  <si>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</si>
  <si>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</si>
  <si>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</si>
  <si>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</si>
  <si>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</si>
  <si>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</si>
  <si>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</si>
  <si>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</si>
  <si>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</si>
  <si>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</si>
  <si>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</si>
  <si>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</si>
  <si>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</si>
  <si>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</si>
  <si>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</si>
  <si>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</si>
  <si>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</si>
  <si>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</si>
  <si>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</si>
  <si>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</si>
  <si>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</si>
  <si>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</si>
  <si>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</si>
  <si>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</si>
  <si>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</si>
  <si>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</si>
  <si>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</si>
  <si>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</si>
  <si>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</si>
  <si>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</si>
  <si>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</si>
  <si>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</si>
  <si>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</si>
  <si>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</si>
  <si>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</si>
  <si>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</si>
  <si>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</si>
  <si>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</si>
  <si>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</si>
  <si>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</si>
  <si>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</si>
  <si>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</si>
  <si>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</si>
  <si>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</si>
  <si>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</si>
  <si>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</si>
  <si>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</si>
  <si>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</si>
  <si>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</si>
  <si>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</si>
  <si>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</si>
  <si>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</si>
  <si>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</si>
  <si>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</si>
  <si>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</si>
  <si>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</si>
  <si>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</si>
  <si>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</si>
  <si>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</si>
  <si>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</si>
  <si>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</si>
  <si>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</si>
  <si>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</si>
  <si>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</si>
  <si>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</si>
  <si>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</si>
  <si>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</si>
  <si>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</si>
  <si>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</si>
  <si>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</si>
  <si>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</si>
  <si>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</si>
  <si>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</si>
  <si>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</si>
  <si>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</si>
  <si>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</si>
  <si>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</si>
  <si>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</si>
  <si>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</si>
  <si>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</si>
  <si>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</si>
  <si>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</si>
  <si>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</si>
  <si>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</si>
  <si>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</si>
  <si>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</si>
  <si>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</si>
  <si>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</si>
  <si>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</si>
  <si>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</si>
  <si>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</si>
  <si>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</si>
  <si>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</si>
  <si>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</si>
  <si>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</si>
  <si>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</si>
  <si>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</si>
  <si>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</si>
  <si>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</si>
  <si>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</si>
  <si>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</si>
  <si>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</si>
  <si>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</si>
  <si>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</si>
  <si>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</si>
  <si>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</si>
  <si>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</si>
  <si>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</si>
  <si>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</si>
  <si>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</si>
  <si>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</si>
  <si>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</si>
  <si>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</si>
  <si>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</si>
  <si>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</si>
  <si>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</si>
  <si>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</si>
  <si>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</si>
  <si>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</si>
  <si>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</si>
  <si>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</si>
  <si>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</si>
  <si>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</si>
  <si>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</si>
  <si>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</si>
  <si>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</si>
  <si>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</si>
  <si>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</si>
  <si>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</si>
  <si>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</si>
  <si>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</si>
  <si>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</si>
  <si>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</si>
  <si>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</si>
  <si>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</si>
  <si>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</si>
  <si>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</si>
  <si>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</si>
  <si>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</si>
  <si>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</si>
  <si>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</si>
  <si>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</si>
  <si>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</si>
  <si>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</si>
  <si>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</si>
  <si>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</si>
  <si>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</si>
  <si>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</si>
  <si>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</si>
  <si>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</si>
  <si>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</si>
  <si>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</si>
  <si>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</si>
  <si>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</si>
  <si>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</si>
  <si>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</si>
  <si>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</si>
  <si>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</si>
  <si>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</si>
  <si>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</si>
  <si>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</si>
  <si>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</si>
  <si>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</si>
  <si>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</si>
  <si>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</si>
  <si>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</si>
  <si>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</si>
  <si>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</si>
  <si>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</si>
  <si>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</si>
  <si>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</si>
  <si>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</si>
  <si>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</si>
  <si>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</si>
  <si>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</si>
  <si>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</si>
  <si>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</si>
  <si>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</si>
  <si>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</si>
  <si>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</si>
  <si>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</si>
  <si>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</si>
  <si>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</si>
  <si>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</si>
  <si>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</si>
  <si>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</si>
  <si>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</si>
  <si>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</si>
  <si>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</si>
  <si>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</si>
  <si>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</si>
  <si>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</si>
  <si>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</si>
  <si>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</si>
  <si>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</si>
  <si>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</si>
  <si>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</si>
  <si>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</si>
  <si>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</si>
  <si>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</si>
  <si>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</si>
  <si>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</si>
  <si>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</si>
  <si>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</si>
  <si>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</si>
  <si>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</si>
  <si>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</si>
  <si>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</si>
  <si>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</si>
  <si>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</si>
  <si>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</si>
  <si>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</si>
  <si>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</si>
  <si>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</si>
  <si>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</si>
  <si>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</si>
  <si>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</si>
  <si>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</si>
  <si>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</si>
  <si>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</si>
  <si>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</si>
  <si>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</si>
  <si>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</si>
  <si>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</si>
  <si>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</si>
  <si>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</si>
  <si>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</si>
  <si>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</si>
  <si>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</si>
  <si>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</si>
  <si>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</si>
  <si>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</si>
  <si>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</si>
  <si>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</si>
  <si>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</si>
  <si>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</si>
  <si>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</si>
  <si>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</si>
  <si>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</si>
  <si>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</si>
  <si>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</si>
  <si>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</si>
  <si>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</si>
  <si>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</si>
  <si>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</si>
  <si>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</si>
  <si>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</si>
  <si>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</si>
  <si>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</si>
  <si>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</si>
  <si>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</si>
  <si>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</si>
  <si>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</si>
  <si>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</si>
  <si>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</si>
  <si>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</si>
  <si>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</si>
  <si>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</si>
  <si>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</si>
  <si>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</si>
  <si>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</si>
  <si>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</si>
  <si>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</si>
  <si>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</si>
  <si>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</si>
  <si>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</si>
  <si>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</si>
  <si>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</si>
  <si>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</si>
  <si>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</si>
  <si>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</si>
  <si>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</si>
  <si>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</si>
  <si>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</si>
  <si>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</si>
  <si>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</si>
  <si>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</si>
  <si>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</si>
  <si>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</si>
  <si>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</si>
  <si>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</si>
  <si>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</si>
  <si>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</si>
  <si>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</si>
  <si>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</si>
  <si>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</si>
  <si>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</si>
  <si>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</si>
  <si>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</si>
  <si>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</si>
  <si>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</si>
  <si>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</si>
  <si>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</si>
  <si>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</si>
  <si>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</si>
  <si>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</si>
  <si>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</si>
  <si>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</si>
  <si>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</si>
  <si>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</si>
  <si>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</si>
  <si>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</si>
  <si>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</si>
  <si>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</si>
  <si>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</si>
  <si>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</si>
  <si>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</si>
  <si>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</si>
  <si>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</si>
  <si>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</si>
  <si>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</si>
  <si>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</si>
  <si>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</si>
  <si>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</si>
  <si>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</si>
  <si>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</si>
  <si>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</si>
  <si>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</si>
  <si>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</si>
  <si>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</si>
  <si>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</si>
  <si>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</si>
  <si>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</si>
  <si>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</si>
  <si>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</si>
  <si>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</si>
  <si>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</si>
  <si>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</si>
  <si>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</si>
  <si>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</si>
  <si>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</si>
  <si>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</si>
  <si>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</si>
  <si>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</si>
  <si>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</si>
  <si>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</si>
  <si>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</si>
  <si>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</si>
  <si>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</si>
  <si>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</si>
  <si>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</si>
  <si>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</si>
  <si>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</si>
  <si>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</si>
  <si>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</si>
  <si>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</si>
  <si>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</si>
  <si>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</si>
  <si>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</si>
  <si>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</si>
  <si>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</si>
  <si>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</si>
  <si>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</si>
  <si>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</si>
  <si>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</si>
  <si>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</si>
  <si>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</si>
  <si>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</si>
  <si>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</si>
  <si>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</si>
  <si>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</si>
  <si>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</si>
  <si>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</si>
  <si>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</si>
  <si>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</si>
  <si>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</si>
  <si>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</si>
  <si>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</si>
  <si>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</si>
  <si>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</si>
  <si>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</si>
  <si>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</si>
  <si>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</si>
  <si>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</si>
  <si>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</si>
  <si>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</si>
  <si>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</si>
  <si>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</si>
  <si>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</si>
  <si>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</si>
  <si>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</si>
  <si>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</si>
  <si>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</si>
  <si>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</si>
  <si>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</si>
  <si>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</si>
  <si>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</si>
  <si>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</si>
  <si>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</si>
  <si>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</si>
  <si>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</si>
  <si>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</si>
  <si>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</si>
  <si>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</si>
  <si>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</si>
  <si>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</si>
  <si>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</si>
  <si>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</si>
  <si>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</si>
  <si>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</si>
  <si>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</si>
  <si>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</si>
  <si>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</si>
  <si>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</si>
  <si>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</si>
  <si>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</si>
  <si>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</si>
  <si>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</si>
  <si>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</si>
  <si>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</si>
  <si>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</si>
  <si>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</si>
  <si>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</si>
  <si>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</si>
  <si>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</si>
  <si>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</si>
  <si>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</si>
  <si>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</si>
  <si>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</si>
  <si>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</si>
  <si>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</si>
  <si>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</si>
  <si>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</si>
  <si>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</si>
  <si>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</si>
  <si>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</si>
  <si>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</si>
  <si>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</si>
  <si>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</si>
  <si>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</si>
  <si>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</si>
  <si>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</si>
  <si>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</si>
  <si>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</si>
  <si>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</si>
  <si>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</si>
  <si>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</si>
  <si>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</si>
  <si>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</si>
  <si>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</si>
  <si>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</si>
  <si>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</si>
  <si>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</si>
  <si>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</si>
  <si>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</si>
  <si>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</si>
  <si>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</si>
  <si>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</si>
  <si>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</si>
  <si>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</si>
  <si>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</si>
  <si>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</si>
  <si>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</si>
  <si>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</si>
  <si>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</si>
  <si>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</si>
  <si>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</si>
  <si>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</si>
  <si>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</si>
  <si>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</si>
  <si>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</si>
  <si>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</si>
  <si>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</si>
  <si>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</si>
  <si>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</si>
  <si>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</si>
  <si>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</si>
  <si>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</si>
  <si>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</si>
  <si>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</si>
  <si>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</si>
  <si>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</si>
  <si>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</si>
  <si>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</si>
  <si>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</si>
  <si>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</si>
  <si>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</si>
  <si>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</si>
  <si>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</si>
  <si>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</si>
  <si>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</si>
  <si>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</si>
  <si>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</si>
  <si>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</si>
  <si>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</si>
  <si>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</si>
  <si>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</si>
  <si>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</si>
  <si>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</si>
  <si>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</si>
  <si>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</si>
  <si>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</si>
  <si>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</si>
  <si>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</si>
  <si>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</si>
  <si>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</si>
  <si>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</si>
  <si>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</si>
  <si>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</si>
  <si>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</si>
  <si>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</si>
  <si>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</si>
  <si>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</si>
  <si>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</si>
  <si>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</si>
  <si>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</si>
  <si>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</si>
  <si>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</si>
  <si>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</si>
  <si>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</si>
  <si>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</si>
  <si>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</si>
  <si>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</si>
  <si>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</si>
  <si>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</si>
  <si>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</si>
  <si>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</si>
  <si>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</si>
  <si>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</si>
  <si>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</si>
  <si>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</si>
  <si>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</si>
  <si>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</si>
  <si>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</si>
  <si>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</si>
  <si>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</si>
  <si>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</si>
  <si>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</si>
  <si>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</si>
  <si>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</si>
  <si>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</si>
  <si>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</si>
  <si>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</si>
  <si>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</si>
  <si>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</si>
  <si>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</si>
  <si>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</si>
  <si>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</si>
  <si>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</si>
  <si>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</si>
  <si>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</si>
  <si>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</si>
  <si>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</si>
  <si>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</si>
  <si>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</si>
  <si>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</si>
  <si>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</si>
  <si>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</si>
  <si>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</si>
  <si>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</si>
  <si>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</si>
  <si>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</si>
  <si>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</si>
  <si>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</si>
  <si>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</si>
  <si>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</si>
  <si>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</si>
  <si>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</si>
  <si>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</si>
  <si>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</si>
  <si>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</si>
  <si>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</si>
  <si>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</si>
  <si>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</si>
  <si>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</si>
  <si>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</si>
  <si>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</si>
  <si>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</si>
  <si>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</si>
  <si>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</si>
  <si>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</si>
  <si>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</si>
  <si>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</si>
  <si>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</si>
  <si>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</si>
  <si>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</si>
  <si>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</si>
  <si>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</si>
  <si>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</si>
  <si>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</si>
  <si>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</si>
  <si>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</si>
  <si>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</si>
  <si>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</si>
  <si>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</si>
  <si>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</si>
  <si>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</si>
  <si>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</si>
  <si>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</si>
  <si>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</si>
  <si>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</si>
  <si>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</si>
  <si>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</si>
  <si>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</si>
  <si>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</si>
  <si>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</si>
  <si>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</si>
  <si>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</si>
  <si>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</si>
  <si>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</si>
  <si>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</si>
  <si>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</si>
  <si>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</si>
  <si>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</si>
  <si>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</si>
  <si>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</si>
  <si>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</si>
  <si>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</si>
  <si>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</si>
  <si>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</si>
  <si>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</si>
  <si>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</si>
  <si>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</si>
  <si>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</si>
  <si>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</si>
  <si>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</si>
  <si>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</si>
  <si>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</si>
  <si>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</si>
  <si>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</si>
  <si>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</si>
  <si>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</si>
  <si>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</si>
  <si>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</si>
  <si>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</si>
  <si>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</si>
  <si>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</si>
  <si>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</si>
  <si>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</si>
  <si>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</si>
  <si>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</si>
  <si>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</si>
  <si>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</si>
  <si>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</si>
  <si>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</si>
  <si>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</si>
  <si>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</si>
  <si>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</si>
  <si>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</si>
  <si>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</si>
  <si>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</si>
  <si>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</si>
  <si>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</si>
  <si>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</si>
  <si>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</si>
  <si>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</si>
  <si>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</si>
  <si>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</si>
  <si>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</si>
  <si>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</si>
  <si>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</si>
  <si>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</si>
  <si>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</si>
  <si>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</si>
  <si>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</si>
  <si>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</si>
  <si>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</si>
  <si>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</si>
  <si>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</si>
  <si>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</si>
  <si>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</si>
  <si>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</si>
  <si>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</si>
  <si>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</si>
  <si>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</si>
  <si>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</si>
  <si>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</si>
  <si>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</si>
  <si>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</si>
  <si>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</si>
  <si>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</si>
  <si>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</si>
  <si>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</si>
  <si>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</si>
  <si>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</si>
  <si>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</si>
  <si>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</si>
  <si>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</si>
  <si>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</si>
  <si>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</si>
  <si>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</si>
  <si>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</si>
  <si>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</si>
  <si>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</si>
  <si>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</si>
  <si>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</si>
  <si>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</si>
  <si>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</si>
  <si>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</si>
  <si>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</si>
  <si>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</si>
  <si>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</si>
  <si>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</si>
  <si>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</si>
  <si>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</si>
  <si>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</si>
  <si>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</si>
  <si>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</si>
  <si>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</si>
  <si>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</si>
  <si>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</si>
  <si>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</si>
  <si>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</si>
  <si>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</si>
  <si>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</si>
  <si>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</si>
  <si>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</si>
  <si>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</si>
  <si>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</si>
  <si>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</si>
  <si>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</si>
  <si>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</si>
  <si>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</si>
  <si>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</si>
  <si>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</si>
  <si>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</si>
  <si>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</si>
  <si>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</si>
  <si>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</si>
  <si>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</si>
  <si>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</si>
  <si>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</si>
  <si>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</si>
  <si>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</si>
  <si>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</si>
  <si>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</si>
  <si>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</si>
  <si>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</si>
  <si>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</si>
  <si>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</si>
  <si>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</si>
  <si>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</si>
  <si>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</si>
  <si>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</si>
  <si>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</si>
  <si>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</si>
  <si>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</si>
  <si>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</si>
  <si>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</si>
  <si>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</si>
  <si>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</si>
  <si>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</si>
  <si>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</si>
  <si>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</si>
  <si>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</si>
  <si>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</si>
  <si>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</si>
  <si>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</si>
  <si>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</si>
  <si>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</si>
  <si>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</si>
  <si>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</si>
  <si>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</si>
  <si>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</si>
  <si>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</si>
  <si>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</si>
  <si>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</si>
  <si>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</si>
  <si>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</si>
  <si>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</si>
  <si>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</si>
  <si>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</si>
  <si>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</si>
  <si>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</si>
  <si>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</si>
  <si>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</si>
  <si>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</si>
  <si>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</si>
  <si>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</si>
  <si>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</si>
  <si>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</si>
  <si>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</si>
  <si>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</si>
  <si>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</si>
  <si>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</si>
  <si>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</si>
  <si>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</si>
  <si>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</si>
  <si>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</si>
  <si>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</si>
  <si>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</si>
  <si>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</si>
  <si>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</si>
  <si>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</si>
  <si>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</si>
  <si>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</si>
  <si>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</si>
  <si>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</si>
  <si>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</si>
  <si>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</si>
  <si>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</si>
  <si>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</si>
  <si>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</si>
  <si>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</si>
  <si>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</si>
  <si>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</si>
  <si>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</si>
  <si>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</si>
  <si>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</si>
  <si>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</si>
  <si>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</si>
  <si>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</si>
  <si>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</si>
  <si>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</si>
  <si>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</si>
  <si>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</si>
  <si>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</si>
  <si>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</si>
  <si>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</si>
  <si>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</si>
  <si>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</si>
  <si>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</si>
  <si>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</si>
  <si>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</si>
  <si>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</si>
  <si>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</si>
  <si>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</si>
  <si>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</si>
  <si>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</si>
  <si>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</si>
  <si>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</si>
  <si>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</si>
  <si>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</si>
  <si>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</si>
  <si>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</si>
  <si>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</si>
  <si>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</si>
  <si>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</si>
  <si>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</si>
  <si>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</si>
  <si>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</si>
  <si>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</si>
  <si>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</si>
  <si>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</si>
  <si>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</si>
  <si>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</si>
  <si>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</si>
  <si>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</si>
  <si>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</si>
  <si>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</si>
  <si>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</si>
  <si>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</si>
  <si>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</si>
  <si>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</si>
  <si>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</si>
  <si>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</si>
  <si>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</si>
  <si>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</si>
  <si>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</si>
  <si>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</si>
  <si>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</si>
  <si>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</si>
  <si>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</si>
  <si>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</si>
  <si>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</si>
  <si>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</si>
  <si>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</si>
  <si>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</si>
  <si>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</si>
  <si>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</si>
  <si>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</si>
  <si>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</si>
  <si>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</si>
  <si>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</si>
  <si>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</si>
  <si>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</si>
  <si>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</si>
  <si>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</si>
  <si>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</si>
  <si>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</si>
  <si>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</si>
  <si>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</si>
  <si>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</si>
  <si>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</si>
  <si>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</si>
  <si>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</si>
  <si>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</si>
  <si>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</si>
  <si>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</si>
  <si>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</si>
  <si>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</si>
  <si>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</si>
  <si>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</si>
  <si>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</si>
  <si>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</si>
  <si>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</si>
  <si>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</si>
  <si>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</si>
  <si>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</si>
  <si>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</si>
  <si>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</si>
  <si>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</si>
  <si>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</si>
  <si>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</si>
  <si>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</si>
  <si>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</si>
  <si>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</si>
  <si>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</si>
  <si>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</si>
  <si>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</si>
  <si>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</si>
  <si>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</si>
  <si>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</si>
  <si>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</si>
  <si>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</si>
  <si>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</si>
  <si>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</si>
  <si>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</si>
  <si>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</si>
  <si>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</si>
  <si>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</si>
  <si>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</si>
  <si>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</si>
  <si>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</si>
  <si>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</si>
  <si>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</si>
  <si>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</si>
  <si>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</si>
  <si>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</si>
  <si>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</si>
  <si>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</si>
  <si>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</si>
  <si>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</si>
  <si>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</si>
  <si>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</si>
  <si>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</si>
  <si>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</si>
  <si>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</si>
  <si>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</si>
  <si>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</si>
  <si>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</si>
  <si>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</si>
  <si>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</si>
  <si>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</si>
  <si>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</si>
  <si>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</si>
  <si>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</si>
  <si>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</si>
  <si>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</si>
  <si>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</si>
  <si>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</si>
  <si>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</si>
  <si>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</si>
  <si>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</si>
  <si>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</si>
  <si>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</si>
  <si>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</si>
  <si>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</si>
  <si>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</si>
  <si>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</si>
  <si>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</si>
  <si>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</si>
  <si>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</si>
  <si>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</si>
  <si>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</si>
  <si>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</si>
  <si>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</si>
  <si>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</si>
  <si>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</si>
  <si>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</si>
  <si>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</si>
  <si>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</si>
  <si>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</si>
  <si>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</si>
  <si>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</si>
  <si>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</si>
  <si>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</si>
  <si>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</si>
  <si>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</si>
  <si>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</si>
  <si>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</si>
  <si>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</si>
  <si>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</si>
  <si>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</si>
  <si>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</si>
  <si>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</si>
  <si>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</si>
  <si>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</si>
  <si>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</si>
  <si>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</si>
  <si>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</si>
  <si>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</si>
  <si>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</si>
  <si>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</si>
  <si>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</si>
  <si>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</si>
  <si>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</si>
  <si>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</si>
  <si>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</si>
  <si>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</si>
  <si>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</si>
  <si>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</si>
  <si>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</si>
  <si>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</si>
  <si>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</si>
  <si>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</si>
  <si>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</si>
  <si>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</si>
  <si>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</si>
  <si>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</si>
  <si>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</si>
  <si>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</si>
  <si>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</si>
  <si>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</si>
  <si>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</si>
  <si>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</si>
  <si>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</si>
  <si>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</si>
  <si>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</si>
  <si>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</si>
  <si>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</si>
  <si>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</si>
  <si>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</si>
  <si>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</si>
  <si>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</si>
  <si>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</si>
  <si>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</si>
  <si>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</si>
  <si>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</si>
  <si>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</si>
  <si>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</si>
  <si>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</si>
  <si>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</si>
  <si>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</si>
  <si>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</si>
  <si>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</si>
  <si>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</si>
  <si>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</si>
  <si>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</si>
  <si>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</si>
  <si>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</si>
  <si>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</si>
  <si>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</si>
  <si>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</si>
  <si>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</si>
  <si>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</si>
  <si>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</si>
  <si>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</si>
  <si>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</si>
  <si>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</si>
  <si>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</si>
  <si>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</si>
  <si>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</si>
  <si>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</si>
  <si>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</si>
  <si>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</si>
  <si>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</si>
  <si>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</si>
  <si>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</si>
  <si>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</si>
  <si>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</si>
  <si>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</si>
  <si>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</si>
  <si>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</si>
  <si>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</si>
  <si>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</si>
  <si>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</si>
  <si>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</si>
  <si>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</si>
  <si>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</si>
  <si>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</si>
  <si>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</si>
  <si>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</si>
  <si>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</si>
  <si>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</si>
  <si>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</si>
  <si>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</si>
  <si>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</si>
  <si>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</si>
  <si>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</si>
  <si>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</si>
  <si>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</si>
  <si>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</si>
  <si>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</si>
  <si>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</si>
  <si>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</si>
  <si>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</si>
  <si>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</si>
  <si>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</si>
  <si>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</si>
  <si>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</si>
  <si>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</si>
  <si>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</si>
  <si>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</si>
  <si>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</si>
  <si>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</si>
  <si>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</si>
  <si>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</si>
  <si>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</si>
  <si>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</si>
  <si>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</si>
  <si>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</si>
  <si>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</si>
  <si>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</si>
  <si>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</si>
  <si>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</si>
  <si>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</si>
  <si>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</si>
  <si>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</si>
  <si>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</si>
  <si>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</si>
  <si>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</si>
  <si>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</si>
  <si>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</si>
  <si>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</si>
  <si>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</si>
  <si>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</si>
  <si>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</si>
  <si>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</si>
  <si>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</si>
  <si>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</si>
  <si>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</si>
  <si>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</si>
  <si>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</si>
  <si>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</si>
  <si>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</si>
  <si>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</si>
  <si>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</si>
  <si>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</si>
  <si>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</si>
  <si>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</si>
  <si>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</si>
  <si>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</si>
  <si>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</si>
  <si>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</si>
  <si>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</si>
  <si>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</si>
  <si>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</si>
  <si>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</si>
  <si>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</si>
  <si>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</si>
  <si>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</si>
  <si>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</si>
  <si>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</si>
  <si>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</si>
  <si>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</si>
  <si>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</si>
  <si>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</si>
  <si>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</si>
  <si>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</si>
  <si>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</si>
  <si>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</si>
  <si>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</si>
  <si>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</si>
  <si>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</si>
  <si>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</si>
  <si>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</si>
  <si>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</si>
  <si>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</si>
  <si>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</si>
  <si>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</si>
  <si>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</si>
  <si>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</si>
  <si>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</si>
  <si>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</si>
  <si>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</si>
  <si>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</si>
  <si>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</si>
  <si>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</si>
  <si>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</si>
  <si>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</si>
  <si>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</si>
  <si>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</si>
  <si>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</si>
  <si>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</si>
  <si>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</si>
  <si>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</si>
  <si>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</si>
  <si>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</si>
  <si>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</si>
  <si>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</si>
  <si>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</si>
  <si>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</si>
  <si>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</si>
  <si>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</si>
  <si>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</si>
  <si>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</si>
  <si>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</si>
  <si>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</si>
  <si>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</si>
  <si>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</si>
  <si>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</si>
  <si>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</si>
  <si>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</si>
  <si>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</si>
  <si>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</si>
  <si>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</si>
  <si>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</si>
  <si>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</si>
  <si>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</si>
  <si>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</si>
  <si>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</si>
  <si>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</si>
  <si>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</si>
  <si>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</si>
  <si>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</si>
  <si>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</si>
  <si>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</si>
  <si>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</si>
  <si>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</si>
  <si>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</si>
  <si>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</si>
  <si>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</si>
  <si>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</si>
  <si>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</si>
  <si>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</si>
  <si>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</si>
  <si>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</si>
  <si>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</si>
  <si>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</si>
  <si>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</si>
  <si>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</si>
  <si>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</si>
  <si>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</si>
  <si>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</si>
  <si>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</si>
  <si>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</si>
  <si>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</si>
  <si>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</si>
  <si>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</si>
  <si>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</si>
  <si>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</si>
  <si>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</si>
  <si>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</si>
  <si>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</si>
  <si>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</si>
  <si>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</si>
  <si>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</si>
  <si>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</si>
  <si>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</si>
  <si>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</si>
  <si>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</si>
  <si>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</si>
  <si>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</si>
  <si>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</si>
  <si>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</si>
  <si>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</si>
  <si>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</si>
  <si>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</si>
  <si>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</si>
  <si>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</si>
  <si>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</si>
  <si>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</si>
  <si>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</si>
  <si>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</si>
  <si>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</si>
  <si>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</si>
  <si>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</si>
  <si>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</si>
  <si>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</si>
  <si>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</si>
  <si>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</si>
  <si>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</si>
  <si>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</si>
  <si>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</si>
  <si>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</si>
  <si>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</si>
  <si>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</si>
  <si>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</si>
  <si>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</si>
  <si>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</si>
  <si>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</si>
  <si>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</si>
  <si>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</si>
  <si>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</si>
  <si>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</si>
  <si>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</si>
  <si>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</si>
  <si>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</si>
  <si>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</si>
  <si>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</si>
  <si>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</si>
  <si>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</si>
  <si>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</si>
  <si>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</si>
  <si>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</si>
  <si>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</si>
  <si>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</si>
  <si>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</si>
  <si>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</si>
  <si>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</si>
  <si>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</si>
  <si>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</si>
  <si>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</si>
  <si>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</si>
  <si>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</si>
  <si>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</si>
  <si>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</si>
  <si>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</si>
  <si>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</si>
  <si>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</si>
  <si>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</si>
  <si>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</si>
  <si>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</si>
  <si>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</si>
  <si>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</si>
  <si>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</si>
  <si>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</si>
  <si>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</si>
  <si>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</si>
  <si>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</si>
  <si>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</si>
  <si>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</si>
  <si>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</si>
  <si>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</si>
  <si>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</si>
  <si>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</si>
  <si>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</si>
  <si>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</si>
  <si>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</si>
  <si>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</si>
  <si>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</si>
  <si>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</si>
  <si>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</si>
  <si>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</si>
  <si>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</si>
  <si>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</si>
  <si>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</si>
  <si>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</si>
  <si>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</si>
  <si>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</si>
  <si>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</si>
  <si>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</si>
  <si>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</si>
  <si>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</si>
  <si>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</si>
  <si>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</si>
  <si>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</si>
  <si>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</si>
  <si>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</si>
  <si>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</si>
  <si>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</si>
  <si>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</si>
  <si>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</si>
  <si>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</si>
  <si>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</si>
  <si>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</si>
  <si>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</si>
  <si>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</si>
  <si>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</si>
  <si>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</si>
  <si>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</si>
  <si>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</si>
  <si>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</si>
  <si>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</si>
  <si>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</si>
  <si>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</si>
  <si>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</si>
  <si>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</si>
  <si>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</si>
  <si>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</si>
  <si>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</si>
  <si>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</si>
  <si>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</si>
  <si>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</si>
  <si>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</si>
  <si>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</si>
  <si>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</si>
  <si>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</si>
  <si>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</si>
  <si>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</si>
  <si>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</si>
  <si>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</si>
  <si>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</si>
  <si>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</si>
  <si>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</si>
  <si>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</si>
  <si>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</si>
  <si>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</si>
  <si>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</si>
  <si>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</si>
  <si>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</si>
  <si>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</si>
  <si>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</si>
  <si>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</si>
  <si>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</si>
  <si>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</si>
  <si>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</si>
  <si>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</si>
  <si>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</si>
  <si>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</si>
  <si>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</si>
  <si>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</si>
  <si>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</si>
  <si>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</si>
  <si>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</si>
  <si>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</si>
  <si>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</si>
  <si>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</si>
  <si>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</si>
  <si>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</si>
  <si>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</si>
  <si>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</si>
  <si>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</si>
  <si>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</si>
  <si>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</si>
  <si>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</si>
  <si>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</si>
  <si>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</si>
  <si>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</si>
  <si>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</si>
  <si>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</si>
  <si>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</si>
  <si>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</si>
  <si>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</si>
  <si>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</si>
  <si>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</si>
  <si>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</si>
  <si>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</si>
  <si>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</si>
  <si>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</si>
  <si>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</si>
  <si>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</si>
  <si>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</si>
  <si>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</si>
  <si>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</si>
  <si>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</si>
  <si>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</si>
  <si>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</si>
  <si>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</si>
  <si>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</si>
  <si>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</si>
  <si>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</si>
  <si>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</si>
  <si>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</si>
  <si>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</si>
  <si>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</si>
  <si>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</si>
  <si>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</si>
  <si>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</si>
  <si>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</si>
  <si>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</si>
  <si>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</si>
  <si>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</si>
  <si>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</si>
  <si>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</si>
  <si>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</si>
  <si>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</si>
  <si>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</si>
  <si>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</si>
  <si>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</si>
  <si>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</si>
  <si>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</si>
  <si>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</si>
  <si>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</si>
  <si>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</si>
  <si>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</si>
  <si>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</si>
  <si>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</si>
  <si>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</si>
  <si>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</si>
  <si>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</si>
  <si>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</si>
  <si>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</si>
  <si>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</si>
  <si>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</si>
  <si>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</si>
  <si>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</si>
  <si>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</si>
  <si>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</si>
  <si>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</si>
  <si>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</si>
  <si>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</si>
  <si>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</si>
  <si>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</si>
  <si>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</si>
  <si>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</si>
  <si>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</si>
  <si>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</si>
  <si>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</si>
  <si>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</si>
  <si>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</si>
  <si>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</si>
  <si>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</si>
  <si>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</si>
  <si>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</si>
  <si>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</si>
  <si>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</si>
  <si>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</si>
  <si>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</si>
  <si>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</si>
  <si>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</si>
  <si>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</si>
  <si>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</si>
  <si>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</si>
  <si>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</si>
  <si>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</si>
  <si>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</si>
  <si>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</si>
  <si>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</si>
  <si>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</si>
  <si>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</si>
  <si>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</si>
  <si>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</si>
  <si>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</si>
  <si>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</si>
  <si>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</si>
  <si>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</si>
  <si>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</si>
  <si>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</si>
  <si>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</si>
  <si>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</si>
  <si>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</si>
  <si>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</si>
  <si>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</si>
  <si>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</si>
  <si>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</si>
  <si>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</si>
  <si>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</si>
  <si>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</si>
  <si>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</si>
  <si>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</si>
  <si>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</si>
  <si>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</si>
  <si>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</si>
  <si>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</si>
  <si>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</si>
  <si>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</si>
  <si>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</si>
  <si>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</si>
  <si>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</si>
  <si>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</si>
  <si>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</si>
  <si>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</si>
  <si>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</si>
  <si>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</si>
  <si>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</si>
  <si>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</si>
  <si>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</si>
  <si>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</si>
  <si>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</si>
  <si>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</si>
  <si>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</si>
  <si>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</si>
  <si>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</si>
  <si>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</si>
  <si>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</si>
  <si>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</si>
  <si>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</si>
  <si>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</si>
  <si>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</si>
  <si>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</si>
  <si>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</si>
  <si>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</si>
  <si>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</si>
  <si>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</si>
  <si>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</si>
  <si>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</si>
  <si>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</si>
  <si>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</si>
  <si>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</si>
  <si>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</si>
  <si>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</si>
  <si>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</si>
  <si>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</si>
  <si>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</si>
  <si>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</si>
  <si>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</si>
  <si>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</si>
  <si>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</si>
  <si>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</si>
  <si>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</si>
  <si>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</si>
  <si>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</si>
  <si>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</si>
  <si>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</si>
  <si>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</si>
  <si>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</si>
  <si>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</si>
  <si>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</si>
  <si>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</si>
  <si>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</si>
  <si>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</si>
  <si>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</si>
  <si>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</si>
  <si>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</si>
  <si>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</si>
  <si>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</si>
  <si>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</si>
  <si>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</si>
  <si>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</si>
  <si>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</si>
  <si>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</si>
  <si>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</si>
  <si>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</si>
  <si>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</si>
  <si>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</si>
  <si>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</si>
  <si>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</si>
  <si>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</si>
  <si>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</si>
  <si>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</si>
  <si>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</si>
  <si>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</si>
  <si>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</si>
  <si>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</si>
  <si>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</si>
  <si>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</si>
  <si>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</si>
  <si>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</si>
  <si>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</si>
  <si>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</si>
  <si>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</si>
  <si>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</si>
  <si>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</si>
  <si>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</si>
  <si>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</si>
  <si>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</si>
  <si>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</si>
  <si>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</si>
  <si>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</si>
  <si>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</si>
  <si>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</si>
  <si>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</si>
  <si>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</si>
  <si>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</si>
  <si>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</si>
  <si>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</si>
  <si>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</si>
  <si>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</si>
  <si>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</si>
  <si>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</si>
  <si>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</si>
  <si>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</si>
  <si>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</si>
  <si>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</si>
  <si>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</si>
  <si>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</si>
  <si>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</si>
  <si>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</si>
  <si>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</si>
  <si>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</si>
  <si>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</si>
  <si>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</si>
  <si>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</si>
  <si>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</si>
  <si>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</si>
  <si>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</si>
  <si>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</si>
  <si>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</si>
  <si>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</si>
  <si>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</si>
  <si>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</si>
  <si>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</si>
  <si>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</si>
  <si>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</si>
  <si>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</si>
  <si>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</si>
  <si>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</si>
  <si>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</si>
  <si>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</si>
  <si>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</si>
  <si>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</si>
  <si>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</si>
  <si>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</si>
  <si>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</si>
  <si>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</si>
  <si>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</si>
  <si>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</si>
  <si>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</si>
  <si>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</si>
  <si>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</si>
  <si>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</si>
  <si>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</si>
  <si>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</si>
  <si>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</si>
  <si>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</si>
  <si>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</si>
  <si>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</si>
  <si>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</si>
  <si>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</si>
  <si>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</si>
  <si>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</si>
  <si>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</si>
  <si>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</si>
  <si>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</si>
  <si>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</si>
  <si>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</si>
  <si>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</si>
  <si>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</si>
  <si>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</si>
  <si>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</si>
  <si>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</si>
  <si>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</si>
  <si>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</si>
  <si>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</si>
  <si>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</si>
  <si>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</si>
  <si>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</si>
  <si>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</si>
  <si>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</si>
  <si>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</si>
  <si>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</si>
  <si>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</si>
  <si>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</si>
  <si>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</si>
  <si>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</si>
  <si>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</si>
  <si>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</si>
  <si>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</si>
  <si>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</si>
  <si>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</si>
  <si>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</si>
  <si>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</si>
  <si>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</si>
  <si>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</si>
  <si>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</si>
  <si>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</si>
  <si>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</si>
  <si>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</si>
  <si>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</si>
  <si>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</si>
  <si>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</si>
  <si>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</si>
  <si>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</si>
  <si>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</si>
  <si>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</si>
  <si>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</si>
  <si>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</si>
  <si>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</si>
  <si>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</si>
  <si>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</si>
  <si>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</si>
  <si>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</si>
  <si>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</si>
  <si>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</si>
  <si>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</si>
  <si>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</si>
  <si>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</si>
  <si>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</si>
  <si>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</si>
  <si>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</si>
  <si>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</si>
  <si>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</si>
  <si>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</si>
  <si>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</si>
  <si>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</si>
  <si>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</si>
  <si>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</si>
  <si>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</si>
  <si>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</si>
  <si>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</si>
  <si>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</si>
  <si>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</si>
  <si>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</si>
  <si>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</si>
  <si>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</si>
  <si>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</si>
  <si>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</si>
  <si>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</si>
  <si>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</si>
  <si>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</si>
  <si>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</si>
  <si>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</si>
  <si>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</si>
  <si>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</si>
  <si>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</si>
  <si>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</si>
  <si>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</si>
  <si>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</si>
  <si>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</si>
  <si>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</si>
  <si>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</si>
  <si>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</si>
  <si>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</si>
  <si>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</si>
  <si>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</si>
  <si>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</si>
  <si>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</si>
  <si>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</si>
  <si>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</si>
  <si>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</si>
  <si>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</si>
  <si>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</si>
  <si>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</si>
  <si>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</si>
  <si>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</si>
  <si>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</si>
  <si>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</si>
  <si>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</si>
  <si>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</si>
  <si>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</si>
  <si>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</si>
  <si>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</si>
  <si>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</si>
  <si>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</si>
  <si>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</si>
  <si>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</si>
  <si>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</si>
  <si>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</si>
  <si>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</si>
  <si>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</si>
  <si>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</si>
  <si>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</si>
  <si>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</si>
  <si>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</si>
  <si>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</si>
  <si>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</si>
  <si>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</si>
  <si>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</si>
  <si>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</si>
  <si>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</si>
  <si>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</si>
  <si>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</si>
  <si>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</si>
  <si>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</si>
  <si>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</si>
  <si>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</si>
  <si>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</si>
  <si>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</si>
  <si>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</si>
  <si>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</si>
  <si>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</si>
  <si>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</si>
  <si>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</si>
  <si>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</si>
  <si>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</si>
  <si>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</si>
  <si>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</si>
  <si>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</si>
  <si>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</si>
  <si>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</si>
  <si>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</si>
  <si>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</si>
  <si>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</si>
  <si>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</si>
  <si>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</si>
  <si>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</si>
  <si>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</si>
  <si>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</si>
  <si>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</si>
  <si>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</si>
  <si>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</si>
  <si>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</si>
  <si>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</si>
  <si>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</si>
  <si>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</si>
  <si>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</si>
  <si>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</si>
  <si>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</si>
  <si>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</si>
  <si>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</si>
  <si>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</si>
  <si>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</si>
  <si>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</si>
  <si>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</si>
  <si>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</si>
  <si>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</si>
  <si>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</si>
  <si>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</si>
  <si>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</si>
  <si>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</si>
  <si>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</si>
  <si>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</si>
  <si>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</si>
  <si>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</si>
  <si>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</si>
  <si>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</si>
  <si>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</si>
  <si>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</si>
  <si>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</si>
  <si>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</si>
  <si>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</si>
  <si>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</si>
  <si>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</si>
  <si>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</si>
  <si>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</si>
  <si>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</si>
  <si>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</si>
  <si>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</si>
  <si>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</si>
  <si>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</si>
  <si>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</si>
  <si>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</si>
  <si>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</si>
  <si>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</si>
  <si>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</si>
  <si>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</si>
  <si>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</si>
  <si>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</si>
  <si>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</si>
  <si>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</si>
  <si>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</si>
  <si>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</si>
  <si>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</si>
  <si>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</si>
  <si>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</si>
  <si>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</si>
  <si>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</si>
  <si>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</si>
  <si>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</si>
  <si>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</si>
  <si>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</si>
  <si>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</si>
  <si>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</si>
  <si>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</si>
  <si>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</si>
  <si>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</si>
  <si>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</si>
  <si>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</si>
  <si>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</si>
  <si>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</si>
  <si>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</si>
  <si>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</si>
  <si>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</si>
  <si>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</si>
  <si>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</si>
  <si>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</si>
  <si>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</si>
  <si>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</si>
  <si>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</si>
  <si>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</si>
  <si>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</si>
  <si>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</si>
  <si>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</si>
  <si>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</si>
  <si>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</si>
  <si>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</si>
  <si>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</si>
  <si>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</si>
  <si>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</si>
  <si>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</si>
  <si>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</si>
  <si>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</si>
  <si>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</si>
  <si>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</si>
  <si>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</si>
  <si>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</si>
  <si>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</si>
  <si>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</si>
  <si>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</si>
  <si>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</si>
  <si>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</si>
  <si>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</si>
  <si>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</si>
  <si>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</si>
  <si>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</si>
  <si>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</si>
  <si>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</si>
  <si>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</si>
  <si>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</si>
  <si>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</si>
  <si>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</si>
  <si>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</si>
  <si>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</si>
  <si>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</si>
  <si>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</si>
  <si>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</si>
  <si>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</si>
  <si>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</si>
  <si>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</si>
  <si>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</si>
  <si>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</si>
  <si>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</si>
  <si>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</si>
  <si>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</si>
  <si>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</si>
  <si>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</si>
  <si>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</si>
  <si>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</si>
  <si>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</si>
  <si>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</si>
  <si>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</si>
  <si>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</si>
  <si>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</si>
  <si>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</si>
  <si>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</si>
  <si>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</si>
  <si>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</si>
  <si>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</si>
  <si>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</si>
  <si>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</si>
  <si>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</si>
  <si>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</si>
  <si>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</si>
  <si>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</si>
  <si>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</si>
  <si>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</si>
  <si>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</si>
  <si>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</si>
  <si>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</si>
  <si>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</si>
  <si>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</si>
  <si>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</si>
  <si>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</si>
  <si>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</si>
  <si>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</si>
  <si>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</si>
  <si>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</si>
  <si>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</si>
  <si>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</si>
  <si>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</si>
  <si>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</si>
  <si>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</si>
  <si>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</si>
  <si>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</si>
  <si>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</si>
  <si>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</si>
  <si>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</si>
  <si>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</si>
  <si>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</si>
  <si>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</si>
  <si>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</si>
  <si>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</si>
  <si>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</si>
  <si>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</si>
  <si>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</si>
  <si>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</si>
  <si>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</si>
  <si>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</si>
  <si>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</si>
  <si>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</si>
  <si>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</si>
  <si>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</si>
  <si>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</si>
  <si>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</si>
  <si>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</si>
  <si>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</si>
  <si>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</si>
  <si>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</si>
  <si>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</si>
  <si>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</si>
  <si>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</si>
  <si>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</si>
  <si>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</si>
  <si>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</si>
  <si>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</si>
  <si>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</si>
  <si>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</si>
  <si>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</si>
  <si>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</si>
  <si>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</si>
  <si>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</si>
  <si>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</si>
  <si>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</si>
  <si>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</si>
  <si>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</si>
  <si>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</si>
  <si>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</si>
  <si>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</si>
  <si>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</si>
  <si>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</si>
  <si>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</si>
  <si>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</si>
  <si>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</si>
  <si>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</si>
  <si>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</si>
  <si>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</si>
  <si>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</si>
  <si>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</si>
  <si>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</si>
  <si>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</si>
  <si>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</si>
  <si>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</si>
  <si>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</si>
  <si>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</si>
  <si>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</si>
  <si>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</si>
  <si>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</si>
  <si>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</si>
  <si>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</si>
  <si>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</si>
  <si>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</si>
  <si>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</si>
  <si>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</si>
  <si>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</si>
  <si>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</si>
  <si>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</si>
  <si>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</si>
  <si>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</si>
  <si>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</si>
  <si>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</si>
  <si>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</si>
  <si>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</si>
  <si>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</si>
  <si>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</si>
  <si>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</si>
  <si>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</si>
  <si>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</si>
  <si>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</si>
  <si>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</si>
  <si>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</si>
  <si>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</si>
  <si>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</si>
  <si>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</si>
  <si>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</si>
  <si>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</si>
  <si>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</si>
  <si>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</si>
  <si>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</si>
  <si>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</si>
  <si>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</si>
  <si>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</si>
  <si>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</si>
  <si>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</si>
  <si>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</si>
  <si>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</si>
  <si>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</si>
  <si>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</si>
  <si>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</si>
  <si>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</si>
  <si>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</si>
  <si>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</si>
  <si>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</si>
  <si>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</si>
  <si>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</si>
  <si>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</si>
  <si>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</si>
  <si>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</si>
  <si>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</si>
  <si>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</si>
  <si>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</si>
  <si>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</si>
  <si>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</si>
  <si>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</si>
  <si>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</si>
  <si>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</si>
  <si>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</si>
  <si>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</si>
  <si>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</si>
  <si>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</si>
  <si>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</si>
  <si>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</si>
  <si>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</si>
  <si>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</si>
  <si>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</si>
  <si>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</si>
  <si>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</si>
  <si>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</si>
  <si>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</si>
  <si>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</si>
  <si>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</si>
  <si>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</si>
  <si>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</si>
  <si>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</si>
  <si>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</si>
  <si>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</si>
  <si>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</si>
  <si>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</si>
  <si>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</si>
  <si>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</si>
  <si>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</si>
  <si>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</si>
  <si>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</si>
  <si>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</si>
  <si>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</si>
  <si>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</si>
  <si>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</si>
  <si>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</si>
  <si>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</si>
  <si>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</si>
  <si>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</si>
  <si>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</si>
  <si>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</si>
  <si>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</si>
  <si>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</si>
  <si>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</si>
  <si>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</si>
  <si>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</si>
  <si>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</si>
  <si>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</si>
  <si>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</si>
  <si>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</si>
  <si>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</si>
  <si>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</si>
  <si>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</si>
  <si>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</si>
  <si>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</si>
  <si>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</si>
  <si>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</si>
  <si>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</si>
  <si>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</si>
  <si>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</si>
  <si>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</si>
  <si>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</si>
  <si>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</si>
  <si>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</si>
  <si>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</si>
  <si>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</si>
  <si>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</si>
  <si>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</si>
  <si>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</si>
  <si>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</si>
  <si>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</si>
  <si>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</si>
  <si>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</si>
  <si>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</si>
  <si>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</si>
  <si>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</si>
  <si>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</si>
  <si>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</si>
  <si>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</si>
  <si>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</si>
  <si>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</si>
  <si>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</si>
  <si>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</si>
  <si>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</si>
  <si>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</si>
  <si>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</si>
  <si>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</si>
  <si>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</si>
  <si>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</si>
  <si>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</si>
  <si>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</si>
  <si>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</si>
  <si>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</si>
  <si>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</si>
  <si>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</si>
  <si>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</si>
  <si>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</si>
  <si>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</si>
  <si>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</si>
  <si>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</si>
  <si>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</si>
  <si>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</si>
  <si>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</si>
  <si>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</si>
  <si>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</si>
  <si>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</si>
  <si>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</si>
  <si>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</si>
  <si>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</si>
  <si>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</si>
  <si>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</si>
  <si>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</si>
  <si>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</si>
  <si>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</si>
  <si>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</si>
  <si>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</si>
  <si>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</si>
  <si>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</si>
  <si>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</si>
  <si>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</si>
  <si>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</si>
  <si>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</si>
  <si>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</si>
  <si>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</si>
  <si>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</si>
  <si>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</si>
  <si>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</si>
  <si>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</si>
  <si>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</si>
  <si>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</si>
  <si>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</si>
  <si>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</si>
  <si>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</si>
  <si>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</si>
  <si>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</si>
  <si>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</si>
  <si>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</si>
  <si>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</si>
  <si>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</si>
  <si>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</si>
  <si>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</si>
  <si>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</si>
  <si>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</si>
  <si>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</si>
  <si>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</si>
  <si>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</si>
  <si>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</si>
  <si>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</si>
  <si>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</si>
  <si>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</si>
  <si>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</si>
  <si>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</si>
  <si>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</si>
  <si>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</si>
  <si>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</si>
  <si>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</si>
  <si>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</si>
  <si>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</si>
  <si>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</si>
  <si>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</si>
  <si>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</si>
  <si>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</si>
  <si>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</si>
  <si>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</si>
  <si>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</si>
  <si>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</si>
  <si>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</si>
  <si>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</si>
  <si>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</si>
  <si>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</si>
  <si>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</si>
  <si>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</si>
  <si>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</si>
  <si>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</si>
  <si>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</si>
  <si>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</si>
  <si>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</si>
  <si>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</si>
  <si>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</si>
  <si>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</si>
  <si>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</si>
  <si>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</si>
  <si>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</si>
  <si>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</si>
  <si>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</si>
  <si>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</si>
  <si>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</si>
  <si>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</si>
  <si>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</si>
  <si>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</si>
  <si>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</si>
  <si>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</si>
  <si>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</si>
  <si>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</si>
  <si>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</si>
  <si>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</si>
  <si>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</si>
  <si>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</si>
  <si>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</si>
  <si>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</si>
  <si>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</si>
  <si>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</si>
  <si>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</si>
  <si>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</si>
  <si>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</si>
  <si>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</si>
  <si>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</si>
  <si>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</si>
  <si>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</si>
  <si>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</si>
  <si>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</si>
  <si>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</si>
  <si>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</si>
  <si>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</si>
  <si>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</si>
  <si>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</si>
  <si>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</si>
  <si>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</si>
  <si>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</si>
  <si>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</si>
  <si>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</si>
  <si>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</si>
  <si>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</si>
  <si>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</si>
  <si>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</si>
  <si>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</si>
  <si>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</si>
  <si>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</si>
  <si>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</si>
  <si>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</si>
  <si>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</si>
  <si>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</si>
  <si>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</si>
  <si>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</si>
  <si>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</si>
  <si>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</si>
  <si>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</si>
  <si>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</si>
  <si>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</si>
  <si>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</si>
  <si>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</si>
  <si>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</si>
  <si>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</si>
  <si>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</si>
  <si>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</si>
  <si>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</si>
  <si>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</si>
  <si>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</si>
  <si>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</si>
  <si>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</si>
  <si>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</si>
  <si>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</si>
  <si>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</si>
  <si>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</si>
  <si>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</si>
  <si>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</si>
  <si>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</si>
  <si>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</si>
  <si>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</si>
  <si>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</si>
  <si>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</si>
  <si>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</si>
  <si>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</si>
  <si>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</si>
  <si>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</si>
  <si>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</si>
  <si>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</si>
  <si>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</si>
  <si>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</si>
  <si>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</si>
  <si>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</si>
  <si>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</si>
  <si>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</si>
  <si>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</si>
  <si>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</si>
  <si>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</si>
  <si>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</si>
  <si>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</si>
  <si>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</si>
  <si>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</si>
  <si>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</si>
  <si>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</si>
  <si>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</si>
  <si>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</si>
  <si>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</si>
  <si>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</si>
  <si>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</si>
  <si>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</si>
  <si>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</si>
  <si>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</si>
  <si>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</si>
  <si>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</si>
  <si>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</si>
  <si>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</si>
  <si>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</si>
  <si>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</si>
  <si>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</si>
  <si>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</si>
  <si>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</si>
  <si>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</si>
  <si>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</si>
  <si>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</si>
  <si>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</si>
  <si>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</si>
  <si>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</si>
  <si>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</si>
  <si>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</si>
  <si>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</si>
  <si>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</si>
  <si>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</si>
  <si>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</si>
  <si>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</si>
  <si>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</si>
  <si>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</si>
  <si>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</si>
  <si>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</si>
  <si>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</si>
  <si>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</si>
  <si>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</si>
  <si>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</si>
  <si>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</si>
  <si>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</si>
  <si>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</si>
  <si>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</si>
  <si>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</si>
  <si>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</si>
  <si>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</si>
  <si>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</si>
  <si>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</si>
  <si>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</si>
  <si>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</si>
  <si>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</si>
  <si>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</si>
  <si>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</si>
  <si>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</si>
  <si>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</si>
  <si>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</si>
  <si>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</si>
  <si>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</si>
  <si>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</si>
  <si>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</si>
  <si>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</si>
  <si>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</si>
  <si>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</si>
  <si>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</si>
  <si>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</si>
  <si>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</si>
  <si>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</si>
  <si>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</si>
  <si>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</si>
  <si>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</si>
  <si>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</si>
  <si>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</si>
  <si>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</si>
  <si>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</si>
  <si>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</si>
  <si>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</si>
  <si>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</si>
  <si>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</si>
  <si>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</si>
  <si>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</si>
  <si>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</si>
  <si>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</si>
  <si>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</si>
  <si>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</si>
  <si>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</si>
  <si>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</si>
  <si>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</si>
  <si>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</si>
  <si>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</si>
  <si>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</si>
  <si>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</si>
  <si>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</si>
  <si>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</si>
  <si>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</si>
  <si>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</si>
  <si>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</si>
  <si>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</si>
  <si>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</si>
  <si>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</si>
  <si>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</si>
  <si>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</si>
  <si>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</si>
  <si>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</si>
  <si>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</si>
  <si>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</si>
  <si>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</si>
  <si>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</si>
  <si>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</si>
  <si>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</si>
  <si>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</si>
  <si>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</si>
  <si>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</si>
  <si>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</si>
  <si>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</si>
  <si>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</si>
  <si>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</si>
  <si>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</si>
  <si>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</si>
  <si>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</si>
  <si>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</si>
  <si>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</si>
  <si>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</si>
  <si>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</si>
  <si>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</si>
  <si>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</si>
  <si>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</si>
  <si>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</si>
  <si>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</si>
  <si>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</si>
  <si>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</si>
  <si>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</si>
  <si>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</si>
  <si>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</si>
  <si>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</si>
  <si>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</si>
  <si>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</si>
  <si>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</si>
  <si>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</si>
  <si>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</si>
  <si>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</si>
  <si>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</si>
  <si>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</si>
  <si>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</si>
  <si>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</si>
  <si>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</si>
  <si>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</si>
  <si>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</si>
  <si>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</si>
  <si>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</si>
  <si>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</si>
  <si>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</si>
  <si>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</si>
  <si>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</si>
  <si>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</si>
  <si>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</si>
  <si>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</si>
  <si>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</si>
  <si>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</si>
  <si>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</si>
  <si>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</si>
  <si>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</si>
  <si>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</si>
  <si>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</si>
  <si>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</si>
  <si>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</si>
  <si>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</si>
  <si>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</si>
  <si>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</si>
  <si>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</si>
  <si>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</si>
  <si>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</si>
  <si>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</si>
  <si>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</si>
  <si>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</si>
  <si>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</si>
  <si>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</si>
  <si>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</si>
  <si>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</si>
  <si>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</si>
  <si>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</si>
  <si>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</si>
  <si>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</si>
  <si>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</si>
  <si>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</si>
  <si>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</si>
  <si>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</si>
  <si>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</si>
  <si>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</si>
  <si>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</si>
  <si>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</si>
  <si>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</si>
  <si>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</si>
  <si>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</si>
  <si>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</si>
  <si>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</si>
  <si>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</si>
  <si>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</si>
  <si>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</si>
  <si>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</si>
  <si>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</si>
  <si>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</si>
  <si>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</si>
  <si>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</si>
  <si>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</si>
  <si>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</si>
  <si>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</si>
  <si>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</si>
  <si>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</si>
  <si>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</si>
  <si>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</si>
  <si>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</si>
  <si>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</si>
  <si>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</si>
  <si>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</si>
  <si>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</si>
  <si>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</si>
  <si>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</si>
  <si>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</si>
  <si>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</si>
  <si>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</si>
  <si>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</si>
  <si>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</si>
  <si>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</si>
  <si>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</si>
  <si>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</si>
  <si>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</si>
  <si>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</si>
  <si>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</si>
  <si>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</si>
  <si>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</si>
  <si>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</si>
  <si>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</si>
  <si>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</si>
  <si>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</si>
  <si>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</si>
  <si>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</si>
  <si>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</si>
  <si>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</si>
  <si>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</si>
  <si>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</si>
  <si>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</si>
  <si>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</si>
  <si>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</si>
  <si>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</si>
  <si>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</si>
  <si>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</si>
  <si>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</si>
  <si>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</si>
  <si>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</si>
  <si>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</si>
  <si>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</si>
  <si>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</si>
  <si>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</si>
  <si>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</si>
  <si>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</si>
  <si>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</si>
  <si>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</si>
  <si>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</si>
  <si>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</si>
  <si>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</si>
  <si>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</si>
  <si>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</si>
  <si>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</si>
  <si>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</si>
  <si>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</si>
  <si>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</si>
  <si>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</si>
  <si>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</si>
  <si>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</si>
  <si>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</si>
  <si>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</si>
  <si>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</si>
  <si>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</si>
  <si>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</si>
  <si>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</si>
  <si>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</si>
  <si>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</si>
  <si>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</si>
  <si>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</si>
  <si>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</si>
  <si>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</si>
  <si>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</si>
  <si>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</si>
  <si>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</si>
  <si>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</si>
  <si>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</si>
  <si>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</si>
  <si>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</si>
  <si>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</si>
  <si>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</si>
  <si>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</si>
  <si>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</si>
  <si>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</si>
  <si>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</si>
  <si>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</si>
  <si>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</si>
  <si>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</si>
  <si>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</si>
  <si>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</si>
  <si>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</si>
  <si>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</si>
  <si>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</si>
  <si>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</si>
  <si>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</si>
  <si>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</si>
  <si>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</si>
  <si>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</si>
  <si>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</si>
  <si>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</si>
  <si>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</si>
  <si>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</si>
  <si>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</si>
  <si>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</si>
  <si>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</si>
  <si>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</si>
  <si>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</si>
  <si>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</si>
  <si>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</si>
  <si>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</si>
  <si>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</si>
  <si>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</si>
  <si>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</si>
  <si>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</si>
  <si>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</si>
  <si>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</si>
  <si>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</si>
  <si>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</si>
  <si>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</si>
  <si>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</si>
  <si>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</si>
  <si>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</si>
  <si>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</si>
  <si>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</si>
  <si>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</si>
  <si>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</si>
  <si>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</si>
  <si>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</si>
  <si>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</si>
  <si>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</si>
  <si>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</si>
  <si>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</si>
  <si>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</si>
  <si>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</si>
  <si>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</si>
  <si>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</si>
  <si>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</si>
  <si>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</si>
  <si>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</si>
  <si>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</si>
  <si>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</si>
  <si>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</si>
  <si>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</si>
  <si>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</si>
  <si>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</si>
  <si>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</si>
  <si>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</si>
  <si>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</si>
  <si>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</si>
  <si>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</si>
  <si>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</si>
  <si>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</si>
  <si>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</si>
  <si>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</si>
  <si>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</si>
  <si>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</si>
  <si>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</si>
  <si>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</si>
  <si>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</si>
  <si>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</si>
  <si>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</si>
  <si>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</si>
  <si>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</si>
  <si>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</si>
  <si>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</si>
  <si>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</si>
  <si>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</si>
  <si>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</si>
  <si>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</si>
  <si>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</si>
  <si>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</si>
  <si>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</si>
  <si>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</si>
  <si>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</si>
  <si>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</si>
  <si>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</si>
  <si>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</si>
  <si>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</si>
  <si>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</si>
  <si>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</si>
  <si>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</si>
  <si>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</si>
  <si>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</si>
  <si>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</si>
  <si>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</si>
  <si>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</si>
  <si>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</si>
  <si>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</si>
  <si>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</si>
  <si>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</si>
  <si>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</si>
  <si>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</si>
  <si>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</si>
  <si>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</si>
  <si>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</si>
  <si>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</si>
  <si>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</si>
  <si>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</si>
  <si>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</si>
  <si>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</si>
  <si>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</si>
  <si>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</si>
  <si>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</si>
  <si>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</si>
  <si>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</si>
  <si>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</si>
  <si>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</si>
  <si>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</si>
  <si>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</si>
  <si>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</si>
  <si>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</si>
  <si>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</si>
  <si>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</si>
  <si>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</si>
  <si>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</si>
  <si>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</si>
  <si>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</si>
  <si>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</si>
  <si>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</si>
  <si>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</si>
  <si>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</si>
  <si>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</si>
  <si>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</si>
  <si>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</si>
  <si>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</si>
  <si>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</si>
  <si>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</si>
  <si>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</si>
  <si>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</si>
  <si>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</si>
  <si>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</si>
  <si>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</si>
  <si>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</si>
  <si>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</si>
  <si>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</si>
  <si>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</si>
  <si>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</si>
  <si>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</si>
  <si>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</si>
  <si>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</si>
  <si>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</si>
  <si>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</si>
  <si>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</si>
  <si>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</si>
  <si>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</si>
  <si>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</si>
  <si>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</si>
  <si>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</si>
  <si>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</si>
  <si>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</si>
  <si>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</si>
  <si>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</si>
  <si>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</si>
  <si>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</si>
  <si>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</si>
  <si>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</si>
  <si>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</si>
  <si>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</si>
  <si>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</si>
  <si>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</si>
  <si>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</si>
  <si>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</si>
  <si>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</si>
  <si>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</si>
  <si>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</si>
  <si>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</si>
  <si>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</si>
  <si>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</si>
  <si>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</si>
  <si>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</si>
  <si>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</si>
  <si>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</si>
  <si>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</si>
  <si>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</si>
  <si>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</si>
  <si>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</si>
  <si>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</si>
  <si>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</si>
  <si>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</si>
  <si>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</si>
  <si>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</si>
  <si>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</si>
  <si>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</si>
  <si>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</si>
  <si>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</si>
  <si>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</si>
  <si>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</si>
  <si>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</si>
  <si>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</si>
  <si>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</si>
  <si>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</si>
  <si>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</si>
  <si>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</si>
  <si>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</si>
  <si>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</si>
  <si>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</si>
  <si>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</si>
  <si>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</si>
  <si>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</si>
  <si>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</si>
  <si>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</si>
  <si>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</si>
  <si>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</si>
  <si>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</si>
  <si>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</si>
  <si>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</si>
  <si>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</si>
  <si>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</si>
  <si>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</si>
  <si>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</si>
  <si>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</si>
  <si>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</si>
  <si>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</si>
  <si>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</si>
  <si>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</si>
  <si>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</si>
  <si>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</si>
  <si>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</si>
  <si>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</si>
  <si>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</si>
  <si>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</si>
  <si>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</si>
  <si>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</si>
  <si>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</si>
  <si>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</si>
  <si>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</si>
  <si>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</si>
  <si>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</si>
  <si>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</si>
  <si>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</si>
  <si>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</si>
  <si>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</si>
  <si>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</si>
  <si>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</si>
  <si>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</si>
  <si>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</si>
  <si>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</si>
  <si>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</si>
  <si>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</si>
  <si>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</si>
  <si>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</si>
  <si>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</si>
  <si>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</si>
  <si>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</si>
  <si>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</si>
  <si>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</si>
  <si>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</si>
  <si>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</si>
  <si>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</si>
  <si>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</si>
  <si>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</si>
  <si>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</si>
  <si>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</si>
  <si>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</si>
  <si>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</si>
  <si>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</si>
  <si>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</si>
  <si>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</si>
  <si>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</si>
  <si>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</si>
  <si>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</si>
  <si>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</si>
  <si>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</si>
  <si>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</si>
  <si>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</si>
  <si>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</si>
  <si>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</si>
  <si>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</si>
  <si>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</si>
  <si>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</si>
  <si>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</si>
  <si>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</si>
  <si>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</si>
  <si>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</si>
  <si>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</si>
  <si>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</si>
  <si>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</si>
  <si>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</si>
  <si>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</si>
  <si>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</si>
  <si>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</si>
  <si>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</si>
  <si>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</si>
  <si>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</si>
  <si>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</si>
  <si>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</si>
  <si>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</si>
  <si>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</si>
  <si>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</si>
  <si>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</si>
  <si>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</si>
  <si>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</si>
  <si>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</si>
  <si>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</si>
  <si>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</si>
  <si>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</si>
  <si>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</si>
  <si>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</si>
  <si>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</si>
  <si>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</si>
  <si>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</si>
  <si>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</si>
  <si>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</si>
  <si>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</si>
  <si>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</si>
  <si>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</si>
  <si>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</si>
  <si>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</si>
  <si>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</si>
  <si>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</si>
  <si>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</si>
  <si>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</si>
  <si>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</si>
  <si>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</si>
  <si>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</si>
  <si>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</si>
  <si>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</si>
  <si>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</si>
  <si>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</si>
  <si>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</si>
  <si>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</si>
  <si>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</si>
  <si>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</si>
  <si>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</si>
  <si>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</si>
  <si>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</si>
  <si>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</si>
  <si>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</si>
  <si>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</si>
  <si>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</si>
  <si>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</si>
  <si>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</si>
  <si>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</si>
  <si>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</si>
  <si>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</si>
  <si>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</si>
  <si>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</si>
  <si>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</si>
  <si>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</si>
  <si>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</si>
  <si>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</si>
  <si>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</si>
  <si>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</si>
  <si>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</si>
  <si>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</si>
  <si>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</si>
  <si>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</si>
  <si>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</si>
  <si>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</si>
  <si>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</si>
  <si>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</si>
  <si>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</si>
  <si>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</si>
  <si>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</si>
  <si>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</si>
  <si>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</si>
  <si>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</si>
  <si>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</si>
  <si>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</si>
  <si>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</si>
  <si>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</si>
  <si>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</si>
  <si>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</si>
  <si>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</si>
  <si>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</si>
  <si>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</si>
  <si>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</si>
  <si>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</si>
  <si>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</si>
  <si>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</si>
  <si>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</si>
  <si>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</si>
  <si>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</si>
  <si>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</si>
  <si>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</si>
  <si>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</si>
  <si>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</si>
  <si>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</si>
  <si>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</si>
  <si>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</si>
  <si>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</si>
  <si>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</si>
  <si>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</si>
  <si>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</si>
  <si>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</si>
  <si>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</si>
  <si>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</si>
  <si>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</si>
  <si>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</si>
  <si>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</si>
  <si>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</si>
  <si>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</si>
  <si>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</si>
  <si>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</si>
  <si>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</si>
  <si>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</si>
  <si>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</si>
  <si>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</si>
  <si>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</si>
  <si>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</si>
  <si>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</si>
  <si>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</si>
  <si>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</si>
  <si>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</si>
  <si>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</si>
  <si>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</si>
  <si>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</si>
  <si>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</si>
  <si>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</si>
  <si>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</si>
  <si>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</si>
  <si>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</si>
  <si>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</si>
  <si>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</si>
  <si>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</si>
  <si>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</si>
  <si>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</si>
  <si>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</si>
  <si>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</si>
  <si>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</si>
  <si>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</si>
  <si>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</si>
  <si>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</si>
  <si>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</si>
  <si>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</si>
  <si>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</si>
  <si>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</si>
  <si>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</si>
  <si>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</si>
  <si>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</si>
  <si>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</si>
  <si>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</si>
  <si>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</si>
  <si>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</si>
  <si>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</si>
  <si>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</si>
  <si>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</si>
  <si>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</si>
  <si>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</si>
  <si>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</si>
  <si>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</si>
  <si>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</si>
  <si>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</si>
  <si>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</si>
  <si>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</si>
  <si>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</si>
  <si>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</si>
  <si>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</si>
  <si>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</si>
  <si>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</si>
  <si>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</si>
  <si>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</si>
  <si>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</si>
  <si>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</si>
  <si>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</si>
  <si>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</si>
  <si>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</si>
  <si>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</si>
  <si>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</si>
  <si>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</si>
  <si>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</si>
  <si>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</si>
  <si>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</si>
  <si>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</si>
  <si>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</si>
  <si>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</si>
  <si>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</si>
  <si>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</si>
  <si>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</si>
  <si>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</si>
  <si>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</si>
  <si>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</si>
  <si>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</si>
  <si>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</si>
  <si>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</si>
  <si>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</si>
  <si>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</si>
  <si>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</si>
  <si>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</si>
  <si>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</si>
  <si>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</si>
  <si>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</si>
  <si>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</si>
  <si>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</si>
  <si>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</si>
  <si>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</si>
  <si>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</si>
  <si>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</si>
  <si>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</si>
  <si>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</si>
  <si>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</si>
  <si>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</si>
  <si>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</si>
  <si>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</si>
  <si>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</si>
  <si>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</si>
  <si>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</si>
  <si>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</si>
  <si>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</si>
  <si>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</si>
  <si>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</si>
  <si>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</si>
  <si>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</si>
  <si>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</si>
  <si>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</si>
  <si>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</si>
  <si>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</si>
  <si>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</si>
  <si>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</si>
  <si>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</si>
  <si>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</si>
  <si>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</si>
  <si>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</si>
  <si>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</si>
  <si>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</si>
  <si>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</si>
  <si>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</si>
  <si>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</si>
  <si>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</si>
  <si>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</si>
  <si>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</si>
  <si>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</si>
  <si>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</si>
  <si>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</si>
  <si>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</si>
  <si>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</si>
  <si>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</si>
  <si>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</si>
  <si>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</si>
  <si>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</si>
  <si>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</si>
  <si>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</si>
  <si>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</si>
  <si>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</si>
  <si>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</si>
  <si>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</si>
  <si>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</si>
  <si>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</si>
  <si>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</si>
  <si>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</si>
  <si>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</si>
  <si>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</si>
  <si>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</si>
  <si>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</si>
  <si>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</si>
  <si>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</si>
  <si>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</si>
  <si>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</si>
  <si>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</si>
  <si>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</si>
  <si>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</si>
  <si>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</si>
  <si>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</si>
  <si>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</si>
  <si>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</si>
  <si>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</si>
  <si>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</si>
  <si>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</si>
  <si>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</si>
  <si>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</si>
  <si>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</si>
  <si>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</si>
  <si>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</si>
  <si>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</si>
  <si>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</si>
  <si>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</si>
  <si>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</si>
  <si>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</si>
  <si>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</si>
  <si>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</si>
  <si>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</si>
  <si>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</si>
  <si>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</si>
  <si>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</si>
  <si>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</si>
  <si>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</si>
  <si>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</si>
  <si>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</si>
  <si>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</si>
  <si>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</si>
  <si>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</si>
  <si>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</si>
  <si>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</si>
  <si>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</si>
  <si>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</si>
  <si>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</si>
  <si>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</si>
  <si>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</si>
  <si>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</si>
  <si>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</si>
  <si>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</si>
  <si>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</si>
  <si>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</si>
  <si>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</si>
  <si>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</si>
  <si>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</si>
  <si>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</si>
  <si>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</si>
  <si>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</si>
  <si>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</si>
  <si>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</si>
  <si>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</si>
  <si>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</si>
  <si>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</si>
  <si>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</si>
  <si>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</si>
  <si>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</si>
  <si>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</si>
  <si>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</si>
  <si>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</si>
  <si>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</si>
  <si>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</si>
  <si>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</si>
  <si>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</si>
  <si>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</si>
  <si>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</si>
  <si>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</si>
  <si>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</si>
  <si>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</si>
  <si>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</si>
  <si>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</si>
  <si>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</si>
  <si>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</si>
  <si>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</si>
  <si>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</si>
  <si>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</si>
  <si>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</si>
  <si>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</si>
  <si>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</si>
  <si>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</si>
  <si>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</si>
  <si>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</si>
  <si>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</si>
  <si>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</si>
  <si>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</si>
  <si>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</si>
  <si>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</si>
  <si>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</si>
  <si>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</si>
  <si>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</si>
  <si>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</si>
  <si>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</si>
  <si>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</si>
  <si>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</si>
  <si>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</si>
  <si>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</si>
  <si>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</si>
  <si>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</si>
  <si>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</si>
  <si>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</si>
  <si>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</si>
  <si>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</si>
  <si>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</si>
  <si>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</si>
  <si>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</si>
  <si>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</si>
  <si>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</si>
  <si>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</si>
  <si>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</si>
  <si>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</si>
  <si>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</si>
  <si>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</si>
  <si>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</si>
  <si>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</si>
  <si>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</si>
  <si>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</si>
  <si>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</si>
  <si>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</si>
  <si>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</si>
  <si>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</si>
  <si>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</si>
  <si>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</si>
  <si>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</si>
  <si>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</si>
  <si>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</si>
  <si>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</si>
  <si>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</si>
  <si>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</si>
  <si>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</si>
  <si>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</si>
  <si>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</si>
  <si>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</si>
  <si>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</si>
  <si>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</si>
  <si>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</si>
  <si>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</si>
  <si>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</si>
  <si>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</si>
  <si>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</si>
  <si>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</si>
  <si>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</si>
  <si>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</si>
  <si>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</si>
  <si>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</si>
  <si>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</si>
  <si>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</si>
  <si>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</si>
  <si>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</si>
  <si>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</si>
  <si>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</si>
  <si>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</si>
  <si>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</si>
  <si>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</si>
  <si>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</si>
  <si>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</si>
  <si>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</si>
  <si>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</si>
  <si>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</si>
  <si>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</si>
  <si>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</si>
  <si>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</si>
  <si>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</si>
  <si>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</si>
  <si>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</si>
  <si>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</si>
  <si>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</si>
  <si>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</si>
  <si>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</si>
  <si>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</si>
  <si>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</si>
  <si>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</si>
  <si>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</si>
  <si>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</si>
  <si>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</si>
  <si>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</si>
  <si>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</si>
  <si>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</si>
  <si>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</si>
  <si>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</si>
  <si>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</si>
  <si>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</si>
  <si>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</si>
  <si>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</si>
  <si>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</si>
  <si>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</si>
  <si>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</si>
  <si>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</si>
  <si>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</si>
  <si>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</si>
  <si>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</si>
  <si>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</si>
  <si>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</si>
  <si>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</si>
  <si>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</si>
  <si>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</si>
  <si>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</si>
  <si>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</si>
  <si>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</si>
  <si>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</si>
  <si>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</si>
  <si>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</si>
  <si>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</si>
  <si>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</si>
  <si>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</si>
  <si>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</si>
  <si>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</si>
  <si>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</si>
  <si>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</si>
  <si>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</si>
  <si>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</si>
  <si>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</si>
  <si>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</si>
  <si>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</si>
  <si>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</si>
  <si>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</si>
  <si>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</si>
  <si>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</si>
  <si>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</si>
  <si>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</si>
  <si>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</si>
  <si>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</si>
  <si>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</si>
  <si>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</si>
  <si>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</si>
  <si>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</si>
  <si>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</si>
  <si>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</si>
  <si>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</si>
  <si>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</si>
  <si>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</si>
  <si>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</si>
  <si>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</si>
  <si>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</si>
  <si>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</si>
  <si>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</si>
  <si>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</si>
  <si>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</si>
  <si>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</si>
  <si>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</si>
  <si>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</si>
  <si>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</si>
  <si>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</si>
  <si>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</si>
  <si>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</si>
  <si>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</si>
  <si>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</si>
  <si>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</si>
  <si>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</si>
  <si>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</si>
  <si>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</si>
  <si>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</si>
  <si>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</si>
  <si>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</si>
  <si>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</si>
  <si>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</si>
  <si>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</si>
  <si>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</si>
  <si>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</si>
  <si>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</si>
  <si>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</si>
  <si>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</si>
  <si>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</si>
  <si>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</si>
  <si>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</si>
  <si>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</si>
  <si>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</si>
  <si>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</si>
  <si>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</si>
  <si>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</si>
  <si>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</si>
  <si>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</si>
  <si>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</si>
  <si>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</si>
  <si>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</si>
  <si>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</si>
  <si>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</si>
  <si>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</si>
  <si>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</si>
  <si>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</si>
  <si>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</si>
  <si>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</si>
  <si>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</si>
  <si>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</si>
  <si>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</si>
  <si>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</si>
  <si>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</si>
  <si>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</si>
  <si>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</si>
  <si>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</si>
  <si>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</si>
  <si>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</si>
  <si>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</si>
  <si>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</si>
  <si>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</si>
  <si>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</si>
  <si>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</si>
  <si>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</si>
  <si>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</si>
  <si>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</si>
  <si>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</si>
  <si>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</si>
  <si>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</si>
  <si>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</si>
  <si>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</si>
  <si>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</si>
  <si>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</si>
  <si>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</si>
  <si>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</si>
  <si>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</si>
  <si>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</si>
  <si>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</si>
  <si>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</si>
  <si>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</si>
  <si>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</si>
  <si>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</si>
  <si>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</si>
  <si>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</si>
  <si>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</si>
  <si>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</si>
  <si>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</si>
  <si>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</si>
  <si>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</si>
  <si>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</si>
  <si>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</si>
  <si>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</si>
  <si>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</si>
  <si>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</si>
  <si>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</si>
  <si>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</si>
  <si>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</si>
  <si>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</si>
  <si>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</si>
  <si>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</si>
  <si>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</si>
  <si>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</si>
  <si>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</si>
  <si>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</si>
  <si>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</si>
  <si>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</si>
  <si>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</si>
  <si>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</si>
  <si>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</si>
  <si>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</si>
  <si>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</si>
  <si>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</si>
  <si>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</si>
  <si>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</si>
  <si>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</si>
  <si>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</si>
  <si>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</si>
  <si>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</si>
  <si>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</si>
  <si>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</si>
  <si>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</si>
  <si>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</si>
  <si>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</si>
  <si>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</si>
  <si>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</si>
  <si>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</si>
  <si>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</si>
  <si>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</si>
  <si>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</si>
  <si>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</si>
  <si>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</si>
  <si>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</si>
  <si>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</si>
  <si>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</si>
  <si>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</si>
  <si>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</si>
  <si>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</si>
  <si>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</si>
  <si>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</si>
  <si>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</si>
  <si>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</si>
  <si>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</si>
  <si>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</si>
  <si>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</si>
  <si>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</si>
  <si>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</si>
  <si>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</si>
  <si>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</si>
  <si>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</si>
  <si>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</si>
  <si>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</si>
  <si>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</si>
  <si>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</si>
  <si>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</si>
  <si>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</si>
  <si>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</si>
  <si>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</si>
  <si>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</si>
  <si>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</si>
  <si>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</si>
  <si>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</si>
  <si>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</si>
  <si>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</si>
  <si>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</si>
  <si>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</si>
  <si>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</si>
  <si>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</si>
  <si>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</si>
  <si>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</si>
  <si>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</si>
  <si>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</si>
  <si>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</si>
  <si>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</si>
  <si>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</si>
  <si>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</si>
  <si>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</si>
  <si>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</si>
  <si>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</si>
  <si>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</si>
  <si>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</si>
  <si>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</si>
  <si>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</si>
  <si>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</si>
  <si>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</si>
  <si>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</si>
  <si>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</si>
  <si>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</si>
  <si>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</si>
  <si>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</si>
  <si>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</si>
  <si>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</si>
  <si>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</si>
  <si>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</si>
  <si>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</si>
  <si>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</si>
  <si>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</si>
  <si>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</si>
  <si>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</si>
  <si>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</si>
  <si>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</si>
  <si>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</si>
  <si>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</si>
  <si>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</si>
  <si>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</si>
  <si>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</si>
  <si>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</si>
  <si>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</si>
  <si>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</si>
  <si>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</si>
  <si>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</si>
  <si>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</si>
  <si>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</si>
  <si>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</si>
  <si>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</si>
  <si>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</si>
  <si>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</si>
  <si>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</si>
  <si>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</si>
  <si>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</si>
  <si>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</si>
  <si>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</si>
  <si>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</si>
  <si>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</si>
  <si>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</si>
  <si>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</si>
  <si>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</si>
  <si>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</si>
  <si>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</si>
  <si>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</si>
  <si>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</si>
  <si>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</si>
  <si>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</si>
  <si>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</si>
  <si>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</si>
  <si>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</si>
  <si>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</si>
  <si>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</si>
  <si>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</si>
  <si>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</si>
  <si>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</si>
  <si>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</si>
  <si>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</si>
  <si>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</si>
  <si>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</si>
  <si>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</si>
  <si>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</si>
  <si>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</si>
  <si>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</si>
  <si>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</si>
  <si>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</si>
  <si>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</si>
  <si>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</si>
  <si>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</si>
  <si>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</si>
  <si>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</si>
  <si>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</si>
  <si>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</si>
  <si>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</si>
  <si>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</si>
  <si>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</si>
  <si>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</si>
  <si>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</si>
  <si>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</si>
  <si>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</si>
  <si>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</si>
  <si>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</si>
  <si>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</si>
  <si>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</si>
  <si>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</si>
  <si>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</si>
  <si>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</si>
  <si>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</si>
  <si>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</si>
  <si>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</si>
  <si>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</si>
  <si>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</si>
  <si>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</si>
  <si>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</si>
  <si>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</si>
  <si>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</si>
  <si>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</si>
  <si>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</si>
  <si>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</si>
  <si>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</si>
  <si>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</si>
  <si>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</si>
  <si>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</si>
  <si>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</si>
  <si>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</si>
  <si>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</si>
  <si>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</si>
  <si>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</si>
  <si>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</si>
  <si>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</si>
  <si>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</si>
  <si>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</si>
  <si>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</si>
  <si>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</si>
  <si>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</si>
  <si>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</si>
  <si>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</si>
  <si>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</si>
  <si>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</si>
  <si>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</si>
  <si>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</si>
  <si>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</si>
  <si>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</si>
  <si>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</si>
  <si>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</si>
  <si>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</si>
  <si>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</si>
  <si>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</si>
  <si>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</si>
  <si>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</si>
  <si>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</si>
  <si>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</si>
  <si>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</si>
  <si>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</si>
  <si>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</si>
  <si>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</si>
  <si>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</si>
  <si>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</si>
  <si>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</si>
  <si>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</si>
  <si>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</si>
  <si>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</si>
  <si>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</si>
  <si>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</si>
  <si>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</si>
  <si>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</si>
  <si>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</si>
  <si>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</si>
  <si>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</si>
  <si>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</si>
  <si>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</si>
  <si>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</si>
  <si>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</si>
  <si>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</si>
  <si>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</si>
  <si>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</si>
  <si>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</si>
  <si>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</si>
  <si>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</si>
  <si>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</si>
  <si>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</si>
  <si>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</si>
  <si>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</si>
  <si>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</si>
  <si>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</si>
  <si>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</si>
  <si>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</si>
  <si>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</si>
  <si>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</si>
  <si>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</si>
  <si>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</si>
  <si>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</si>
  <si>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</si>
  <si>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</si>
  <si>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</si>
  <si>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</si>
  <si>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</si>
  <si>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</si>
  <si>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</si>
  <si>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</si>
  <si>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</si>
  <si>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</si>
  <si>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</si>
  <si>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</si>
  <si>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</si>
  <si>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</si>
  <si>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</si>
  <si>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</si>
  <si>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</si>
  <si>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</si>
  <si>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</si>
  <si>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</si>
  <si>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</si>
  <si>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</si>
  <si>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</si>
  <si>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</si>
  <si>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</si>
  <si>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</si>
  <si>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</si>
  <si>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</si>
  <si>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</si>
  <si>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</si>
  <si>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</si>
  <si>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</si>
  <si>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</si>
  <si>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</si>
  <si>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</si>
  <si>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</si>
  <si>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</si>
  <si>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</si>
  <si>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</si>
  <si>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</si>
  <si>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</si>
  <si>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</si>
  <si>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</si>
  <si>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</si>
  <si>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</si>
  <si>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</si>
  <si>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</si>
  <si>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</si>
  <si>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</si>
  <si>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</si>
  <si>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</si>
  <si>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</si>
  <si>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</si>
  <si>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</si>
  <si>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</si>
  <si>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</si>
  <si>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</si>
  <si>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</si>
  <si>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</si>
  <si>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</si>
  <si>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</si>
  <si>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</si>
  <si>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</si>
  <si>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</si>
  <si>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</si>
  <si>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</si>
  <si>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</si>
  <si>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</si>
  <si>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</si>
  <si>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</si>
  <si>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</si>
  <si>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</si>
  <si>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</si>
  <si>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</si>
  <si>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</si>
  <si>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</si>
  <si>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</si>
  <si>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</si>
  <si>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</si>
  <si>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</si>
  <si>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</si>
  <si>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</si>
  <si>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</si>
  <si>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</si>
  <si>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</si>
  <si>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</si>
  <si>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</si>
  <si>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</si>
  <si>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</si>
  <si>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</si>
  <si>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</si>
  <si>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</si>
  <si>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</si>
  <si>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</si>
  <si>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</si>
  <si>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</si>
  <si>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</si>
  <si>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</si>
  <si>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</si>
  <si>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</si>
  <si>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</si>
  <si>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</si>
  <si>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</si>
  <si>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</si>
  <si>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</si>
  <si>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</si>
  <si>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</si>
  <si>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</si>
  <si>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</si>
  <si>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</si>
  <si>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</si>
  <si>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</si>
  <si>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</si>
  <si>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</si>
  <si>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</si>
  <si>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</si>
  <si>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</si>
  <si>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</si>
  <si>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</si>
  <si>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</si>
  <si>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</si>
  <si>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</si>
  <si>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</si>
  <si>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</si>
  <si>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</si>
  <si>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</si>
  <si>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</si>
  <si>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</si>
  <si>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</si>
  <si>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</si>
  <si>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</si>
  <si>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</si>
  <si>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</si>
  <si>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</si>
  <si>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</si>
  <si>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</si>
  <si>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</si>
  <si>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</si>
  <si>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</si>
  <si>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</si>
  <si>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</si>
  <si>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</si>
  <si>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</si>
  <si>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</si>
  <si>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</si>
  <si>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</si>
  <si>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</si>
  <si>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</si>
  <si>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</si>
  <si>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</si>
  <si>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</si>
  <si>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</si>
  <si>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</si>
  <si>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</si>
  <si>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</si>
  <si>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</si>
  <si>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</si>
  <si>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</si>
  <si>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</si>
  <si>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</si>
  <si>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</si>
  <si>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</si>
  <si>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</si>
  <si>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</si>
  <si>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</si>
  <si>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</si>
  <si>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</si>
  <si>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</si>
  <si>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</si>
  <si>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</si>
  <si>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</si>
  <si>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</si>
  <si>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</si>
  <si>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</si>
  <si>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</si>
  <si>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</si>
  <si>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</si>
  <si>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</si>
  <si>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</si>
  <si>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</si>
  <si>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</si>
  <si>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</si>
  <si>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</si>
  <si>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</si>
  <si>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</si>
  <si>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</si>
  <si>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</si>
  <si>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</si>
  <si>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</si>
  <si>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</si>
  <si>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</si>
  <si>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</si>
  <si>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</si>
  <si>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</si>
  <si>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</si>
  <si>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</si>
  <si>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</si>
  <si>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</si>
  <si>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</si>
  <si>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</si>
  <si>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</si>
  <si>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</si>
  <si>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</si>
  <si>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</si>
  <si>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</si>
  <si>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</si>
  <si>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</si>
  <si>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</si>
  <si>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</si>
  <si>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</si>
  <si>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</si>
  <si>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</si>
  <si>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</si>
  <si>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</si>
  <si>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</si>
  <si>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</si>
  <si>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</si>
  <si>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</si>
  <si>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</si>
  <si>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</si>
  <si>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</si>
  <si>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</si>
  <si>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</si>
  <si>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</si>
  <si>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</si>
  <si>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</si>
  <si>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</si>
  <si>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</si>
  <si>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</si>
  <si>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</si>
  <si>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</si>
  <si>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</si>
  <si>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</si>
  <si>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</si>
  <si>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</si>
  <si>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</si>
  <si>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</si>
  <si>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</si>
  <si>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</si>
  <si>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</si>
  <si>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</si>
  <si>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</si>
  <si>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</si>
  <si>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</si>
  <si>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</si>
  <si>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</si>
  <si>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</si>
  <si>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</si>
  <si>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</si>
  <si>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</si>
  <si>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</si>
  <si>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</si>
  <si>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</si>
  <si>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</si>
  <si>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</si>
  <si>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</si>
  <si>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</si>
  <si>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</si>
  <si>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</si>
  <si>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</si>
  <si>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</si>
  <si>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</si>
  <si>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</si>
  <si>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</si>
  <si>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</si>
  <si>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</si>
  <si>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</si>
  <si>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</si>
  <si>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</si>
  <si>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</si>
  <si>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</si>
  <si>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</si>
  <si>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</si>
  <si>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</si>
  <si>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</si>
  <si>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</si>
  <si>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</si>
  <si>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</si>
  <si>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</si>
  <si>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</si>
  <si>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</si>
  <si>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</si>
  <si>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</si>
  <si>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</si>
  <si>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</si>
  <si>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</si>
  <si>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</si>
  <si>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</si>
  <si>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</si>
  <si>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</si>
  <si>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</si>
  <si>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</si>
  <si>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</si>
  <si>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</si>
  <si>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</si>
  <si>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</si>
  <si>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</si>
  <si>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</si>
  <si>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</si>
  <si>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</si>
  <si>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</si>
  <si>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</si>
  <si>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</si>
  <si>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</si>
  <si>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</si>
  <si>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</si>
  <si>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</si>
  <si>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</si>
  <si>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</si>
  <si>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</si>
  <si>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</si>
  <si>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</si>
  <si>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</si>
  <si>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</si>
  <si>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</si>
  <si>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</si>
  <si>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</si>
  <si>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</si>
  <si>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</si>
  <si>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</si>
  <si>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</si>
  <si>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</si>
  <si>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</si>
  <si>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</si>
  <si>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</si>
  <si>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</si>
  <si>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</si>
  <si>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</si>
  <si>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</si>
  <si>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</si>
  <si>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</si>
  <si>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</si>
  <si>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</si>
  <si>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</si>
  <si>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</si>
  <si>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</si>
  <si>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</si>
  <si>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</si>
  <si>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</si>
  <si>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</si>
  <si>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</si>
  <si>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</si>
  <si>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</si>
  <si>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</si>
  <si>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</si>
  <si>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</si>
  <si>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</si>
  <si>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</si>
  <si>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</si>
  <si>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</si>
  <si>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</si>
  <si>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</si>
  <si>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</si>
  <si>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</si>
  <si>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</si>
  <si>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</si>
  <si>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</si>
  <si>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</si>
  <si>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</si>
  <si>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</si>
  <si>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</si>
  <si>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</si>
  <si>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</si>
  <si>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</si>
  <si>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</si>
  <si>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</si>
  <si>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</si>
  <si>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</si>
  <si>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</si>
  <si>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</si>
  <si>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</si>
  <si>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</si>
  <si>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</si>
  <si>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</si>
  <si>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</si>
  <si>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</si>
  <si>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</si>
  <si>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</si>
  <si>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</si>
  <si>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</si>
  <si>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</si>
  <si>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</si>
  <si>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</si>
  <si>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</si>
  <si>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</si>
  <si>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</si>
  <si>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</si>
  <si>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</si>
  <si>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</si>
  <si>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</si>
  <si>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</si>
  <si>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</si>
  <si>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</si>
  <si>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</si>
  <si>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</si>
  <si>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</si>
  <si>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</si>
  <si>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</si>
  <si>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</si>
  <si>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</si>
  <si>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</si>
  <si>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</si>
  <si>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</si>
  <si>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</si>
  <si>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</si>
  <si>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</si>
  <si>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</si>
  <si>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</si>
  <si>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</si>
  <si>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</si>
  <si>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</si>
  <si>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</si>
  <si>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</si>
  <si>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</si>
  <si>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</si>
  <si>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</si>
  <si>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</si>
  <si>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</si>
  <si>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</si>
  <si>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</si>
  <si>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</si>
  <si>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</si>
  <si>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</si>
  <si>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</si>
  <si>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</si>
  <si>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</si>
  <si>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</si>
  <si>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</si>
  <si>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</si>
  <si>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</si>
  <si>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</si>
  <si>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</si>
  <si>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</si>
  <si>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</si>
  <si>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</si>
  <si>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</si>
  <si>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</si>
  <si>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</si>
  <si>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</si>
  <si>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</si>
  <si>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</si>
  <si>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</si>
  <si>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</si>
  <si>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</si>
  <si>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</si>
  <si>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</si>
  <si>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</si>
  <si>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</si>
  <si>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</si>
  <si>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</si>
  <si>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</si>
  <si>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</si>
  <si>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</si>
  <si>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</si>
  <si>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</si>
  <si>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</si>
  <si>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</si>
  <si>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</si>
  <si>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</si>
  <si>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</si>
  <si>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</si>
  <si>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</si>
  <si>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</si>
  <si>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</si>
  <si>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</si>
  <si>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</si>
  <si>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</si>
  <si>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</si>
  <si>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</si>
  <si>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</si>
  <si>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</si>
  <si>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</si>
  <si>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</si>
  <si>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</si>
  <si>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</si>
  <si>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</si>
  <si>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</si>
  <si>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</si>
  <si>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</si>
  <si>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</si>
  <si>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</si>
  <si>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</si>
  <si>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</si>
  <si>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</si>
  <si>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</si>
  <si>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</si>
  <si>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</si>
  <si>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</si>
  <si>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</si>
  <si>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</si>
  <si>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</si>
  <si>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</si>
  <si>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</si>
  <si>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</si>
  <si>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</si>
  <si>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</si>
  <si>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</si>
  <si>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</si>
  <si>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</si>
  <si>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</si>
  <si>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</si>
  <si>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</si>
  <si>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</si>
  <si>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</si>
  <si>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</si>
  <si>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</si>
  <si>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</si>
  <si>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</si>
  <si>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</si>
  <si>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</si>
  <si>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</si>
  <si>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</si>
  <si>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</si>
  <si>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</si>
  <si>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</si>
  <si>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</si>
  <si>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</si>
  <si>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</si>
  <si>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</si>
  <si>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</si>
  <si>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</si>
  <si>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</si>
  <si>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</si>
  <si>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</si>
  <si>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</si>
  <si>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</si>
  <si>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</si>
  <si>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</si>
  <si>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</si>
  <si>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</si>
  <si>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</si>
  <si>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</si>
  <si>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</si>
  <si>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</si>
  <si>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</si>
  <si>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</si>
  <si>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</si>
  <si>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</si>
  <si>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</si>
  <si>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</si>
  <si>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</si>
  <si>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</si>
  <si>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</si>
  <si>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</si>
  <si>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</si>
  <si>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</si>
  <si>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</si>
  <si>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</si>
  <si>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</si>
  <si>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</si>
  <si>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</si>
  <si>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</si>
  <si>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</si>
  <si>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</si>
  <si>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</si>
  <si>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</si>
  <si>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</si>
  <si>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</si>
  <si>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</si>
  <si>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</si>
  <si>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</si>
  <si>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</si>
  <si>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</si>
  <si>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</si>
  <si>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</si>
  <si>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</si>
  <si>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</si>
  <si>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</si>
  <si>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</si>
  <si>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</si>
  <si>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</si>
  <si>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</si>
  <si>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</si>
  <si>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</si>
  <si>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</si>
  <si>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</si>
  <si>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</si>
  <si>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</si>
  <si>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</si>
  <si>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</si>
  <si>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</si>
  <si>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</si>
  <si>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</si>
  <si>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</si>
  <si>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</si>
  <si>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</si>
  <si>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</si>
  <si>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</si>
  <si>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</si>
  <si>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</si>
  <si>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</si>
  <si>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</si>
  <si>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</si>
  <si>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</si>
  <si>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</si>
  <si>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</si>
  <si>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</si>
  <si>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</si>
  <si>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</si>
  <si>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</si>
  <si>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</si>
  <si>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</si>
  <si>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</si>
  <si>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</si>
  <si>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</si>
  <si>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</si>
  <si>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</si>
  <si>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</si>
  <si>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</si>
  <si>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</si>
  <si>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</si>
  <si>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</si>
  <si>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</si>
  <si>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</si>
  <si>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</si>
  <si>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</si>
  <si>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</si>
  <si>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</si>
  <si>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</si>
  <si>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</si>
  <si>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</si>
  <si>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</si>
  <si>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</si>
  <si>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</si>
  <si>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</si>
  <si>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</si>
  <si>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</si>
  <si>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</si>
  <si>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</si>
  <si>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</si>
  <si>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</si>
  <si>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</si>
  <si>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</si>
  <si>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</si>
  <si>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</si>
  <si>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</si>
  <si>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</si>
  <si>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</si>
  <si>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</si>
  <si>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</si>
  <si>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</si>
  <si>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</si>
  <si>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</si>
  <si>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</si>
  <si>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</si>
  <si>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</si>
  <si>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</si>
  <si>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</si>
  <si>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</si>
  <si>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</si>
  <si>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</si>
  <si>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</si>
  <si>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</si>
  <si>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</si>
  <si>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</si>
  <si>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</si>
  <si>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</si>
  <si>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</si>
  <si>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</si>
  <si>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</si>
  <si>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</si>
  <si>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</si>
  <si>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</si>
  <si>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</si>
  <si>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</si>
  <si>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</si>
  <si>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</si>
  <si>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</si>
  <si>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</si>
  <si>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</si>
  <si>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</si>
  <si>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</si>
  <si>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</si>
  <si>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</si>
  <si>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</si>
  <si>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</si>
  <si>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</si>
  <si>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</si>
  <si>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</si>
  <si>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</si>
  <si>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</si>
  <si>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</si>
  <si>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</si>
  <si>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</si>
  <si>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</si>
  <si>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</si>
  <si>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</si>
  <si>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</si>
  <si>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</si>
  <si>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</si>
  <si>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</si>
  <si>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</si>
  <si>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</si>
  <si>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</si>
  <si>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</si>
  <si>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</si>
  <si>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</si>
  <si>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</si>
  <si>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</si>
  <si>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</si>
  <si>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</si>
  <si>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</si>
  <si>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</si>
  <si>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</si>
  <si>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</si>
  <si>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</si>
  <si>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</si>
  <si>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</si>
  <si>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</si>
  <si>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</si>
  <si>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</si>
  <si>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</si>
  <si>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</si>
  <si>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</si>
  <si>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</si>
  <si>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</si>
  <si>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</si>
  <si>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</si>
  <si>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</si>
  <si>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</si>
  <si>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</si>
  <si>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</si>
  <si>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</si>
  <si>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</si>
  <si>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</si>
  <si>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</si>
  <si>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</si>
  <si>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</si>
  <si>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</si>
  <si>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</si>
  <si>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</si>
  <si>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</si>
  <si>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</si>
  <si>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</si>
  <si>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</si>
  <si>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</si>
  <si>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</si>
  <si>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</si>
  <si>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</si>
  <si>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</si>
  <si>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</si>
  <si>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</si>
  <si>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</si>
  <si>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</si>
  <si>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</si>
  <si>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</si>
  <si>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</si>
  <si>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</si>
  <si>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</si>
  <si>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</si>
  <si>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</si>
  <si>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</si>
  <si>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</si>
  <si>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</si>
  <si>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</si>
  <si>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</si>
  <si>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</si>
  <si>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</si>
  <si>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</si>
  <si>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</si>
  <si>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</si>
  <si>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</si>
  <si>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</si>
  <si>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</si>
  <si>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</si>
  <si>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</si>
  <si>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</si>
  <si>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</si>
  <si>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</si>
  <si>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</si>
  <si>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</si>
  <si>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</si>
  <si>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</si>
  <si>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</si>
  <si>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</si>
  <si>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</si>
  <si>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</si>
  <si>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</si>
  <si>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</si>
  <si>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</si>
  <si>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</si>
  <si>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</si>
  <si>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</si>
  <si>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</si>
  <si>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</si>
  <si>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</si>
  <si>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</si>
  <si>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</si>
  <si>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</si>
  <si>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</si>
  <si>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</si>
  <si>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</si>
  <si>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</si>
  <si>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</si>
  <si>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</si>
  <si>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</si>
  <si>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</si>
  <si>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</si>
  <si>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</si>
  <si>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</si>
  <si>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</si>
  <si>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</si>
  <si>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</si>
  <si>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</si>
  <si>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</si>
  <si>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</si>
  <si>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</si>
  <si>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</si>
  <si>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</si>
  <si>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</si>
  <si>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</si>
  <si>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</si>
  <si>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</si>
  <si>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</si>
  <si>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</si>
  <si>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</si>
  <si>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</si>
  <si>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</si>
  <si>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</si>
  <si>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</si>
  <si>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</si>
  <si>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</si>
  <si>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</si>
  <si>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</si>
  <si>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</si>
  <si>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</si>
  <si>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</si>
  <si>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</si>
  <si>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</si>
  <si>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</si>
  <si>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</si>
  <si>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</si>
  <si>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</si>
  <si>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</si>
  <si>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</si>
  <si>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</si>
  <si>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</si>
  <si>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</si>
  <si>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</si>
  <si>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</si>
  <si>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</si>
  <si>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</si>
  <si>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</si>
  <si>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</si>
  <si>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</si>
  <si>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</si>
  <si>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</si>
  <si>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</si>
  <si>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</si>
  <si>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</si>
  <si>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</si>
  <si>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</si>
  <si>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</si>
  <si>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</si>
  <si>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</si>
  <si>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</si>
  <si>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</si>
  <si>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</si>
  <si>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</si>
  <si>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</si>
  <si>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</si>
  <si>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</si>
  <si>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</si>
  <si>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</si>
  <si>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</si>
  <si>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</si>
  <si>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</si>
  <si>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</si>
  <si>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</si>
  <si>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</si>
  <si>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</si>
  <si>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</si>
  <si>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</si>
  <si>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</si>
  <si>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</si>
  <si>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</si>
  <si>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</si>
  <si>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</si>
  <si>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</si>
  <si>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</si>
  <si>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</si>
  <si>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</si>
  <si>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</si>
  <si>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</si>
  <si>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</si>
  <si>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</si>
  <si>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</si>
  <si>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</si>
  <si>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</si>
  <si>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</si>
  <si>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</si>
  <si>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</si>
  <si>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</si>
  <si>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</si>
  <si>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</si>
  <si>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</si>
  <si>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</si>
  <si>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</si>
  <si>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</si>
  <si>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</si>
  <si>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</si>
  <si>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</si>
  <si>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</si>
  <si>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</si>
  <si>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</si>
  <si>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</si>
  <si>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</si>
  <si>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</si>
  <si>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</si>
  <si>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</si>
  <si>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</si>
  <si>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</si>
  <si>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</si>
  <si>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</si>
  <si>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</si>
  <si>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</si>
  <si>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</si>
  <si>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</si>
  <si>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</si>
  <si>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</si>
  <si>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</si>
  <si>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</si>
  <si>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</si>
  <si>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</si>
  <si>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</si>
  <si>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</si>
  <si>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</si>
  <si>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</si>
  <si>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</si>
  <si>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</si>
  <si>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</si>
  <si>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</si>
  <si>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</si>
  <si>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</si>
  <si>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</si>
  <si>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</si>
  <si>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</si>
  <si>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</si>
  <si>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</si>
  <si>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</si>
  <si>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</si>
  <si>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</si>
  <si>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</si>
  <si>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</si>
  <si>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</si>
  <si>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</si>
  <si>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</si>
  <si>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</si>
  <si>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</si>
  <si>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</si>
  <si>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</si>
  <si>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</si>
  <si>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</si>
  <si>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</si>
  <si>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</si>
  <si>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</si>
  <si>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</si>
  <si>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</si>
  <si>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</si>
  <si>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</si>
  <si>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</si>
  <si>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</si>
  <si>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</si>
  <si>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</si>
  <si>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</si>
  <si>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</si>
  <si>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</si>
  <si>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</si>
  <si>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</si>
  <si>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</si>
  <si>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</si>
  <si>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</si>
  <si>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</si>
  <si>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</si>
  <si>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</si>
  <si>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</si>
  <si>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</si>
  <si>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</si>
  <si>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</si>
  <si>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</si>
  <si>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</si>
  <si>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</si>
  <si>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</si>
  <si>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</si>
  <si>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</si>
  <si>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</si>
  <si>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</si>
  <si>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</si>
  <si>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</si>
  <si>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</si>
  <si>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</si>
  <si>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</si>
  <si>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</si>
  <si>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</si>
  <si>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</si>
  <si>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</si>
  <si>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</si>
  <si>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</si>
  <si>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</si>
  <si>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</si>
  <si>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</si>
  <si>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</si>
  <si>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</si>
  <si>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</si>
  <si>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</si>
  <si>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</si>
  <si>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</si>
  <si>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</si>
  <si>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</si>
  <si>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</si>
  <si>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</si>
  <si>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</si>
  <si>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</si>
  <si>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</si>
  <si>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</si>
  <si>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</si>
  <si>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</si>
  <si>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</si>
  <si>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</si>
  <si>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</si>
  <si>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</si>
  <si>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</si>
  <si>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</si>
  <si>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</si>
  <si>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</si>
  <si>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</si>
  <si>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</si>
  <si>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</si>
  <si>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</si>
  <si>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</si>
  <si>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</si>
  <si>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</si>
  <si>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</si>
  <si>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</si>
  <si>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</si>
  <si>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</si>
  <si>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</si>
  <si>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</si>
  <si>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</si>
  <si>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</si>
  <si>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</si>
  <si>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</si>
  <si>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</si>
  <si>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</si>
  <si>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</si>
  <si>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</si>
  <si>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</si>
  <si>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</si>
  <si>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</si>
  <si>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</si>
  <si>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</si>
  <si>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</si>
  <si>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</si>
  <si>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</si>
  <si>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</si>
  <si>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</si>
  <si>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</si>
  <si>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</si>
  <si>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</si>
  <si>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</si>
  <si>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</si>
  <si>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</si>
  <si>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</si>
  <si>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</si>
  <si>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</si>
  <si>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</si>
  <si>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</si>
  <si>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</si>
  <si>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</si>
  <si>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</si>
  <si>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</si>
  <si>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</si>
  <si>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</si>
  <si>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</si>
  <si>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</si>
  <si>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</si>
  <si>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</si>
  <si>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</si>
  <si>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</si>
  <si>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</si>
  <si>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</si>
  <si>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</si>
  <si>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</si>
  <si>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</si>
  <si>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</si>
  <si>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</si>
  <si>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</si>
  <si>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</si>
  <si>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</si>
  <si>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</si>
  <si>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</si>
  <si>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</si>
  <si>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</si>
  <si>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</si>
  <si>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</si>
  <si>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</si>
  <si>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</si>
  <si>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</si>
  <si>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</si>
  <si>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</si>
  <si>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</si>
  <si>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</si>
  <si>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</si>
  <si>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</si>
  <si>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</si>
  <si>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</si>
  <si>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</si>
  <si>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</si>
  <si>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</si>
  <si>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</si>
  <si>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</si>
  <si>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</si>
  <si>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</si>
  <si>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</si>
  <si>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</si>
  <si>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</si>
  <si>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</si>
  <si>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</si>
  <si>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</si>
  <si>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</si>
  <si>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</si>
  <si>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</si>
  <si>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</si>
  <si>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</si>
  <si>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</si>
  <si>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</si>
  <si>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</si>
  <si>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</si>
  <si>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</si>
  <si>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</si>
  <si>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</si>
  <si>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</si>
  <si>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</si>
  <si>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</si>
  <si>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</si>
  <si>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</si>
  <si>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</si>
  <si>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</si>
  <si>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</si>
  <si>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</si>
  <si>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</si>
  <si>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</si>
  <si>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</si>
  <si>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</si>
  <si>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</si>
  <si>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</si>
  <si>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</si>
  <si>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</si>
  <si>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</si>
  <si>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</si>
  <si>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</si>
  <si>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</si>
  <si>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</si>
  <si>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</si>
  <si>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</si>
  <si>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</si>
  <si>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</si>
  <si>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</si>
  <si>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</si>
  <si>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</si>
  <si>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</si>
  <si>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</si>
  <si>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</si>
  <si>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</si>
  <si>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</si>
  <si>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</si>
  <si>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</si>
  <si>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</si>
  <si>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</si>
  <si>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</si>
  <si>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</si>
  <si>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</si>
  <si>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</si>
  <si>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</si>
  <si>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</si>
  <si>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</si>
  <si>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</si>
  <si>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</si>
  <si>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</si>
  <si>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</si>
  <si>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</si>
  <si>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</si>
  <si>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</si>
  <si>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</si>
  <si>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</si>
  <si>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</si>
  <si>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</si>
  <si>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</si>
  <si>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</si>
  <si>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</si>
  <si>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</si>
  <si>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</si>
  <si>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</si>
  <si>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</si>
  <si>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</si>
  <si>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</si>
  <si>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</si>
  <si>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</si>
  <si>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</si>
  <si>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</si>
  <si>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</si>
  <si>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</si>
  <si>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</si>
  <si>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</si>
  <si>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</si>
  <si>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</si>
  <si>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</si>
  <si>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</si>
  <si>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</si>
  <si>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</si>
  <si>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</si>
  <si>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</si>
  <si>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</si>
  <si>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</si>
  <si>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</si>
  <si>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</si>
  <si>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</si>
  <si>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</si>
  <si>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</si>
  <si>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</si>
  <si>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</si>
  <si>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</si>
  <si>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</si>
  <si>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</si>
  <si>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</si>
  <si>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</si>
  <si>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</si>
  <si>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</si>
  <si>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</si>
  <si>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</si>
  <si>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</si>
  <si>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</si>
  <si>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</si>
  <si>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</si>
  <si>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</si>
  <si>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</si>
  <si>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</si>
  <si>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</si>
  <si>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</si>
  <si>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</si>
  <si>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</si>
  <si>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</si>
  <si>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</si>
  <si>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</si>
  <si>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</si>
  <si>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</si>
  <si>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</si>
  <si>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</si>
  <si>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</si>
  <si>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</si>
  <si>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</si>
  <si>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</si>
  <si>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</si>
  <si>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</si>
  <si>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</si>
  <si>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</si>
  <si>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</si>
  <si>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</si>
  <si>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</si>
  <si>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</si>
  <si>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</si>
  <si>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</si>
  <si>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</si>
  <si>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</si>
  <si>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</si>
  <si>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</si>
  <si>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</si>
  <si>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</si>
  <si>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</si>
  <si>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</si>
  <si>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</si>
  <si>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</si>
  <si>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</si>
  <si>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</si>
  <si>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</si>
  <si>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</si>
  <si>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</si>
  <si>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</si>
  <si>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</si>
  <si>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</si>
  <si>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</si>
  <si>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</si>
  <si>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</si>
  <si>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</si>
  <si>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</si>
  <si>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</si>
  <si>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</si>
  <si>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</si>
  <si>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</si>
  <si>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</si>
  <si>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</si>
  <si>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</si>
  <si>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</si>
  <si>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</si>
  <si>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</si>
  <si>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</si>
  <si>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</si>
  <si>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</si>
  <si>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</si>
  <si>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</si>
  <si>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</si>
  <si>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</si>
  <si>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</si>
  <si>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</si>
  <si>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</si>
  <si>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</si>
  <si>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</si>
  <si>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</si>
  <si>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</si>
  <si>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</si>
  <si>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</si>
  <si>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</si>
  <si>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</si>
  <si>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</si>
  <si>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</si>
  <si>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</si>
  <si>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</si>
  <si>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</si>
  <si>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</si>
  <si>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</si>
  <si>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</si>
  <si>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</si>
  <si>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</si>
  <si>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</si>
  <si>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</si>
  <si>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</si>
  <si>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</si>
  <si>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</si>
  <si>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</si>
  <si>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</si>
  <si>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</si>
  <si>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</si>
  <si>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</si>
  <si>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</si>
  <si>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</si>
  <si>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</si>
  <si>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</si>
  <si>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</si>
  <si>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</si>
  <si>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</si>
  <si>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</si>
  <si>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</si>
  <si>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</si>
  <si>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</si>
  <si>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</si>
  <si>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</si>
  <si>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</si>
  <si>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</si>
  <si>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</si>
  <si>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</si>
  <si>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</si>
  <si>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</si>
  <si>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</si>
  <si>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</si>
  <si>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</si>
  <si>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</si>
  <si>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</si>
  <si>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</si>
  <si>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</si>
  <si>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</si>
  <si>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</si>
  <si>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</si>
  <si>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</si>
  <si>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</si>
  <si>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</si>
  <si>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</si>
  <si>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</si>
  <si>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</si>
  <si>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</si>
  <si>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</si>
  <si>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</si>
  <si>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</si>
  <si>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</si>
  <si>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</si>
  <si>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</si>
  <si>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</si>
  <si>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</si>
  <si>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</si>
  <si>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</si>
  <si>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</si>
  <si>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</si>
  <si>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</si>
  <si>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</si>
  <si>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</si>
  <si>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</si>
  <si>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</si>
  <si>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</si>
  <si>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</si>
  <si>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</si>
  <si>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</si>
  <si>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</si>
  <si>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</si>
  <si>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</si>
  <si>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</si>
  <si>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</si>
  <si>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</si>
  <si>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</si>
  <si>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</si>
  <si>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</si>
  <si>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</si>
  <si>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</si>
  <si>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</si>
  <si>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</si>
  <si>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</si>
  <si>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</si>
  <si>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</si>
  <si>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</si>
  <si>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</si>
  <si>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</si>
  <si>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</si>
  <si>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</si>
  <si>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</si>
  <si>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</si>
  <si>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</si>
  <si>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</si>
  <si>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</si>
  <si>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</si>
  <si>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</si>
  <si>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</si>
  <si>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</si>
  <si>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</si>
  <si>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</si>
  <si>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</si>
  <si>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</si>
  <si>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</si>
  <si>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</si>
  <si>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</si>
  <si>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</si>
  <si>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</si>
  <si>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</si>
  <si>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</si>
  <si>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</si>
  <si>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</si>
  <si>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</si>
  <si>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</si>
  <si>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</si>
  <si>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</si>
  <si>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</si>
  <si>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</si>
  <si>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</si>
  <si>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</si>
  <si>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</si>
  <si>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</si>
  <si>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</si>
  <si>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</si>
  <si>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</si>
  <si>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</si>
  <si>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</si>
  <si>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</si>
  <si>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</si>
  <si>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</si>
  <si>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</si>
  <si>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</si>
  <si>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</si>
  <si>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</si>
  <si>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</si>
  <si>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</si>
  <si>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</si>
  <si>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</si>
  <si>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</si>
  <si>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</si>
  <si>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</si>
  <si>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</si>
  <si>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</si>
  <si>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</si>
  <si>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</si>
  <si>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</si>
  <si>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</si>
  <si>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</si>
  <si>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</si>
  <si>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</si>
  <si>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</si>
  <si>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</si>
  <si>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</si>
  <si>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</si>
  <si>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</si>
  <si>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</si>
  <si>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</si>
  <si>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</si>
  <si>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</si>
  <si>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</si>
  <si>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</si>
  <si>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</si>
  <si>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</si>
  <si>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</si>
  <si>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</si>
  <si>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</si>
  <si>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</si>
  <si>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</si>
  <si>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</si>
  <si>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</si>
  <si>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</si>
  <si>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</si>
  <si>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</si>
  <si>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</si>
  <si>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</si>
  <si>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</si>
  <si>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</si>
  <si>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</si>
  <si>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</si>
  <si>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</si>
  <si>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</si>
  <si>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</si>
  <si>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</si>
  <si>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</si>
  <si>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</si>
  <si>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</si>
  <si>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</si>
  <si>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</si>
  <si>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</si>
  <si>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</si>
  <si>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</si>
  <si>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</si>
  <si>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</si>
  <si>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</si>
  <si>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</si>
  <si>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</si>
  <si>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</si>
  <si>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</si>
  <si>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</si>
  <si>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</si>
  <si>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</si>
  <si>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</si>
  <si>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</si>
  <si>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</si>
  <si>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</si>
  <si>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</si>
  <si>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</si>
  <si>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</si>
  <si>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</si>
  <si>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</si>
  <si>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</si>
  <si>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</si>
  <si>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</si>
  <si>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</si>
  <si>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</si>
  <si>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</si>
  <si>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</si>
  <si>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</si>
  <si>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</si>
  <si>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</si>
  <si>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</si>
  <si>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</si>
  <si>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</si>
  <si>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</si>
  <si>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</si>
  <si>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</si>
  <si>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</si>
  <si>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</si>
  <si>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</si>
  <si>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</si>
  <si>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</si>
  <si>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</si>
  <si>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</si>
  <si>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</si>
  <si>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</si>
  <si>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</si>
  <si>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</si>
  <si>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</si>
  <si>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</si>
  <si>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</si>
  <si>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</si>
  <si>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</si>
  <si>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</si>
  <si>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</si>
  <si>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</si>
  <si>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</si>
  <si>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</si>
  <si>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</si>
  <si>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</si>
  <si>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</si>
  <si>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</si>
  <si>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</si>
  <si>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</si>
  <si>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</si>
  <si>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</si>
  <si>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</si>
  <si>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</si>
  <si>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</si>
  <si>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</si>
  <si>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</si>
  <si>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</si>
  <si>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</si>
  <si>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</si>
  <si>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</si>
  <si>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</si>
  <si>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</si>
  <si>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</si>
  <si>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</si>
  <si>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</si>
  <si>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</si>
  <si>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</si>
  <si>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</si>
  <si>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</si>
  <si>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</si>
  <si>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</si>
  <si>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</si>
  <si>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</si>
  <si>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</si>
  <si>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</si>
  <si>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</si>
  <si>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</si>
  <si>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</si>
  <si>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</si>
  <si>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</si>
  <si>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</si>
  <si>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</si>
  <si>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</si>
  <si>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</si>
  <si>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</si>
  <si>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</si>
  <si>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</si>
  <si>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</si>
  <si>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</si>
  <si>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</si>
  <si>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</si>
  <si>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</si>
  <si>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</si>
  <si>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</si>
  <si>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</si>
  <si>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</si>
  <si>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</si>
  <si>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</si>
  <si>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</si>
  <si>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</si>
  <si>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</si>
  <si>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</si>
  <si>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</si>
  <si>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</si>
  <si>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</si>
  <si>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</si>
  <si>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</si>
  <si>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</si>
  <si>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</si>
  <si>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</si>
  <si>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</si>
  <si>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</si>
  <si>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</si>
  <si>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</si>
  <si>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</si>
  <si>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</si>
  <si>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</si>
  <si>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</si>
  <si>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</si>
  <si>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</si>
  <si>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</si>
  <si>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</si>
  <si>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</si>
  <si>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</si>
  <si>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</si>
  <si>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</si>
  <si>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</si>
  <si>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</si>
  <si>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</si>
  <si>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</si>
  <si>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</si>
  <si>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</si>
  <si>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</si>
  <si>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</si>
  <si>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</si>
  <si>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</si>
  <si>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</si>
  <si>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</si>
  <si>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</si>
  <si>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</si>
  <si>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</si>
  <si>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</si>
  <si>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</si>
  <si>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</si>
  <si>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</si>
  <si>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</si>
  <si>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</si>
  <si>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</si>
  <si>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</si>
  <si>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</si>
  <si>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</si>
  <si>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</si>
  <si>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</si>
  <si>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</si>
  <si>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</si>
  <si>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</si>
  <si>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</si>
  <si>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</si>
  <si>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</si>
  <si>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</si>
  <si>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</si>
  <si>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</si>
  <si>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</si>
  <si>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</si>
  <si>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</si>
  <si>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</si>
  <si>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</si>
  <si>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</si>
  <si>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</si>
  <si>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</si>
  <si>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</si>
  <si>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</si>
  <si>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</si>
  <si>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</si>
  <si>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</si>
  <si>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</si>
  <si>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</si>
  <si>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</si>
  <si>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</si>
  <si>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</si>
  <si>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</si>
  <si>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</si>
  <si>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</si>
  <si>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</si>
  <si>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</si>
  <si>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</si>
  <si>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</si>
  <si>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</si>
  <si>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</si>
  <si>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</si>
  <si>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</si>
  <si>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</si>
  <si>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</si>
  <si>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</si>
  <si>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</si>
  <si>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</si>
  <si>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</si>
  <si>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</si>
  <si>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</si>
  <si>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</si>
  <si>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</si>
  <si>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</si>
  <si>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</si>
  <si>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</si>
  <si>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</si>
  <si>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</si>
  <si>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</si>
  <si>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</si>
  <si>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</si>
  <si>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</si>
  <si>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</si>
  <si>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</si>
  <si>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</si>
  <si>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</si>
  <si>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</si>
  <si>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</si>
  <si>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</si>
  <si>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</si>
  <si>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</si>
  <si>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</si>
  <si>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</si>
  <si>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</si>
  <si>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</si>
  <si>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</si>
  <si>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</si>
  <si>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</si>
  <si>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</si>
  <si>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</si>
  <si>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</si>
  <si>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</si>
  <si>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</si>
  <si>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</si>
  <si>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</si>
  <si>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</si>
  <si>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</si>
  <si>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</si>
  <si>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</si>
  <si>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</si>
  <si>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</si>
  <si>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</si>
  <si>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</si>
  <si>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</si>
  <si>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</si>
  <si>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</si>
  <si>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</si>
  <si>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</si>
  <si>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</si>
  <si>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</si>
  <si>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</si>
  <si>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</si>
  <si>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</si>
  <si>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</si>
  <si>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</si>
  <si>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</si>
  <si>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</si>
  <si>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</si>
  <si>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</si>
  <si>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</si>
  <si>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</si>
  <si>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</si>
  <si>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</si>
  <si>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</si>
  <si>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</si>
  <si>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</si>
  <si>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</si>
  <si>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</si>
  <si>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</si>
  <si>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</si>
  <si>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</si>
  <si>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</si>
  <si>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</si>
  <si>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</si>
  <si>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</si>
  <si>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</si>
  <si>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</si>
  <si>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</si>
  <si>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</si>
  <si>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</si>
  <si>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</si>
  <si>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</si>
  <si>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</si>
  <si>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</si>
  <si>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</si>
  <si>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</si>
  <si>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</si>
  <si>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</si>
  <si>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</si>
  <si>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</si>
  <si>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</si>
  <si>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</si>
  <si>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</si>
  <si>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</si>
  <si>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</si>
  <si>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</si>
  <si>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</si>
  <si>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</si>
  <si>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</si>
  <si>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</si>
  <si>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</si>
  <si>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</si>
  <si>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</si>
  <si>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</si>
  <si>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</si>
  <si>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</si>
  <si>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</si>
  <si>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</si>
  <si>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</si>
  <si>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</si>
  <si>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</si>
  <si>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</si>
  <si>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</si>
  <si>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</si>
  <si>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</si>
  <si>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</si>
  <si>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</si>
  <si>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</si>
  <si>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</si>
  <si>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</si>
  <si>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</si>
  <si>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</si>
  <si>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</si>
  <si>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</si>
  <si>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</si>
  <si>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</si>
  <si>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</si>
  <si>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</si>
  <si>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</si>
  <si>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</si>
  <si>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</si>
  <si>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</si>
  <si>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</si>
  <si>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</si>
  <si>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</si>
  <si>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</si>
  <si>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</si>
  <si>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</si>
  <si>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</si>
  <si>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</si>
  <si>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</si>
  <si>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</si>
  <si>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</si>
  <si>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</si>
  <si>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</si>
  <si>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</si>
  <si>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</si>
  <si>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</si>
  <si>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</si>
  <si>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</si>
  <si>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</si>
  <si>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</si>
  <si>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</si>
  <si>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</si>
  <si>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</si>
  <si>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</si>
  <si>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</si>
  <si>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</si>
  <si>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</si>
  <si>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</si>
  <si>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</si>
  <si>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</si>
  <si>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</si>
  <si>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</si>
  <si>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</si>
  <si>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</si>
  <si>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</si>
  <si>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</si>
  <si>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</si>
  <si>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</si>
  <si>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</si>
  <si>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</si>
  <si>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</si>
  <si>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</si>
  <si>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</si>
  <si>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</si>
  <si>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</si>
  <si>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</si>
  <si>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</si>
  <si>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</si>
  <si>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</si>
  <si>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</si>
  <si>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</si>
  <si>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</si>
  <si>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</si>
  <si>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</si>
  <si>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</si>
  <si>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</si>
  <si>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</si>
  <si>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</si>
  <si>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</si>
  <si>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</si>
  <si>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</si>
  <si>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</si>
  <si>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</si>
  <si>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</si>
  <si>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</si>
  <si>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</si>
  <si>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</si>
  <si>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</si>
  <si>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</si>
  <si>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</si>
  <si>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</si>
  <si>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</si>
  <si>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</si>
  <si>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</si>
  <si>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</si>
  <si>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</si>
  <si>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</si>
  <si>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</si>
  <si>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</si>
  <si>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</si>
  <si>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</si>
  <si>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</si>
  <si>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</si>
  <si>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</si>
  <si>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</si>
  <si>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</si>
  <si>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</si>
  <si>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</si>
  <si>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</si>
  <si>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</si>
  <si>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</si>
  <si>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</si>
  <si>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</si>
  <si>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</si>
  <si>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</si>
  <si>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</si>
  <si>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</si>
  <si>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</si>
  <si>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</si>
  <si>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</si>
  <si>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</si>
  <si>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</si>
  <si>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</si>
  <si>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</si>
  <si>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</si>
  <si>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</si>
  <si>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</si>
  <si>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</si>
  <si>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</si>
  <si>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</si>
  <si>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</si>
  <si>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</si>
  <si>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</si>
  <si>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</si>
  <si>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</si>
  <si>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</si>
  <si>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</si>
  <si>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</si>
  <si>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</si>
  <si>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</si>
  <si>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</si>
  <si>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</si>
  <si>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</si>
  <si>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</si>
  <si>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</si>
  <si>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</si>
  <si>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</si>
  <si>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</si>
  <si>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</si>
  <si>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</si>
  <si>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</si>
  <si>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</si>
  <si>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</si>
  <si>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</si>
  <si>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</si>
  <si>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</si>
  <si>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</si>
  <si>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</si>
  <si>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</si>
  <si>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</si>
  <si>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</si>
  <si>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</si>
  <si>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</si>
  <si>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</si>
  <si>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</si>
  <si>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</si>
  <si>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</si>
  <si>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</si>
  <si>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</si>
  <si>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</si>
  <si>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</si>
  <si>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</si>
  <si>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</si>
  <si>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</si>
  <si>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</si>
  <si>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</si>
  <si>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</si>
  <si>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</si>
  <si>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</si>
  <si>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</si>
  <si>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</si>
  <si>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</si>
  <si>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</si>
  <si>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</si>
  <si>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</si>
  <si>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</si>
  <si>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</si>
  <si>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</si>
  <si>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</si>
  <si>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</si>
  <si>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</si>
  <si>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</si>
  <si>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</si>
  <si>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</si>
  <si>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</si>
  <si>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</si>
  <si>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</si>
  <si>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</si>
  <si>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</si>
  <si>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</si>
  <si>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</si>
  <si>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</si>
  <si>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</si>
  <si>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</si>
  <si>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</si>
  <si>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</si>
  <si>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</si>
  <si>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</si>
  <si>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</si>
  <si>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</si>
  <si>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</si>
  <si>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</si>
  <si>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</si>
  <si>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</si>
  <si>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</si>
  <si>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</si>
  <si>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</si>
  <si>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</si>
  <si>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</si>
  <si>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</si>
  <si>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</si>
  <si>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</si>
  <si>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</si>
  <si>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</si>
  <si>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</si>
  <si>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</si>
  <si>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</si>
  <si>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</si>
  <si>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</si>
  <si>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</si>
  <si>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</si>
  <si>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</si>
  <si>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</si>
  <si>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</si>
  <si>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</si>
  <si>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</si>
  <si>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</si>
  <si>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</si>
  <si>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</si>
  <si>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</si>
  <si>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</si>
  <si>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</si>
  <si>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</si>
  <si>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</si>
  <si>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</si>
  <si>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</si>
  <si>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</si>
  <si>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</si>
  <si>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</si>
  <si>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</si>
  <si>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</si>
  <si>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</si>
  <si>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</si>
  <si>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</si>
  <si>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</si>
  <si>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</si>
  <si>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</si>
  <si>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</si>
  <si>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</si>
  <si>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</si>
  <si>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</si>
  <si>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</si>
  <si>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</si>
  <si>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</si>
  <si>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</si>
  <si>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</si>
  <si>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</si>
  <si>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</si>
  <si>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</si>
  <si>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</si>
  <si>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</si>
  <si>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</si>
  <si>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</si>
  <si>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</si>
  <si>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</si>
  <si>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</si>
  <si>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</si>
  <si>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</si>
  <si>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</si>
  <si>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</si>
  <si>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</si>
  <si>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</si>
  <si>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</si>
  <si>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</si>
  <si>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</si>
  <si>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</si>
  <si>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</si>
  <si>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</si>
  <si>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</si>
  <si>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</si>
  <si>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</si>
  <si>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</si>
  <si>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</si>
  <si>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</si>
  <si>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</si>
  <si>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</si>
  <si>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</si>
  <si>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</si>
  <si>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</si>
  <si>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</si>
  <si>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</si>
  <si>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</si>
  <si>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</si>
  <si>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</si>
  <si>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</si>
  <si>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</si>
  <si>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</si>
  <si>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</si>
  <si>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</si>
  <si>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</si>
  <si>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</si>
  <si>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</si>
  <si>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</si>
  <si>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</si>
  <si>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</si>
  <si>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</si>
  <si>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</si>
  <si>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</si>
  <si>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</si>
  <si>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</si>
  <si>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</si>
  <si>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</si>
  <si>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</si>
  <si>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</si>
  <si>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</si>
  <si>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</si>
  <si>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</si>
  <si>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</si>
  <si>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</si>
  <si>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</si>
  <si>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</si>
  <si>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</si>
  <si>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</si>
  <si>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</si>
  <si>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</si>
  <si>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</si>
  <si>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</si>
  <si>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</si>
  <si>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</si>
  <si>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</si>
  <si>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</si>
  <si>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</si>
  <si>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</si>
  <si>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</si>
  <si>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</si>
  <si>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</si>
  <si>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</si>
  <si>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</si>
  <si>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</si>
  <si>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</si>
  <si>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</si>
  <si>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</si>
  <si>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</si>
  <si>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</si>
  <si>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</si>
  <si>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</si>
  <si>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</si>
  <si>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</si>
  <si>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</si>
  <si>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</si>
  <si>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</si>
  <si>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</si>
  <si>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</si>
  <si>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</si>
  <si>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</si>
  <si>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</si>
  <si>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</si>
  <si>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</si>
  <si>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</si>
  <si>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</si>
  <si>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</si>
  <si>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</si>
  <si>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</si>
  <si>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</si>
  <si>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</si>
  <si>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</si>
  <si>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</si>
  <si>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</si>
  <si>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</si>
  <si>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</si>
  <si>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</si>
  <si>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</si>
  <si>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</si>
  <si>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</si>
  <si>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</si>
  <si>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</si>
  <si>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</si>
  <si>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</si>
  <si>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</si>
  <si>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</si>
  <si>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</si>
  <si>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</si>
  <si>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</si>
  <si>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</si>
  <si>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</si>
  <si>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</si>
  <si>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</si>
  <si>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</si>
  <si>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</si>
  <si>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</si>
  <si>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</si>
  <si>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</si>
  <si>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</si>
  <si>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</si>
  <si>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</si>
  <si>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</si>
  <si>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</si>
  <si>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</si>
  <si>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</si>
  <si>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</si>
  <si>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</si>
  <si>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</si>
  <si>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</si>
  <si>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</si>
  <si>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</si>
  <si>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</si>
  <si>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</si>
  <si>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</si>
  <si>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</si>
  <si>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</si>
  <si>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</si>
  <si>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</si>
  <si>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</si>
  <si>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</si>
  <si>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</si>
  <si>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</si>
  <si>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</si>
  <si>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</si>
  <si>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</si>
  <si>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</si>
  <si>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</si>
  <si>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</si>
  <si>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</si>
  <si>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</si>
  <si>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</si>
  <si>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</si>
  <si>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</si>
  <si>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</si>
  <si>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</si>
  <si>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</si>
  <si>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</si>
  <si>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</si>
  <si>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</si>
  <si>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</si>
  <si>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</si>
  <si>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</si>
  <si>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</si>
  <si>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</si>
  <si>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</si>
  <si>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</si>
  <si>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</si>
  <si>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</si>
  <si>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</si>
  <si>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</si>
  <si>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</si>
  <si>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</si>
  <si>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</si>
  <si>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</si>
  <si>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</si>
  <si>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</si>
  <si>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</si>
  <si>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</si>
  <si>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</si>
  <si>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</si>
  <si>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</si>
  <si>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</si>
  <si>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</si>
  <si>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</si>
  <si>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</si>
  <si>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</si>
  <si>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</si>
  <si>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</si>
  <si>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</si>
  <si>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</si>
  <si>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</si>
  <si>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</si>
  <si>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</si>
  <si>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</si>
  <si>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</si>
  <si>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</si>
  <si>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</si>
  <si>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</si>
  <si>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</si>
  <si>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</si>
  <si>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</si>
  <si>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</si>
  <si>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</si>
  <si>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</si>
  <si>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</si>
  <si>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</si>
  <si>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</si>
  <si>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</si>
  <si>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</si>
  <si>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</si>
  <si>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</si>
  <si>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</si>
  <si>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</si>
  <si>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</si>
  <si>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</si>
  <si>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</si>
  <si>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</si>
  <si>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</si>
  <si>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</si>
  <si>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</si>
  <si>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</si>
  <si>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</si>
  <si>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</si>
  <si>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</si>
  <si>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</si>
  <si>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</si>
  <si>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</si>
  <si>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</si>
  <si>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</si>
  <si>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</si>
  <si>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</si>
  <si>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</si>
  <si>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</si>
  <si>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</si>
  <si>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</si>
  <si>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</si>
  <si>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</si>
  <si>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</si>
  <si>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</si>
  <si>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</si>
  <si>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</si>
  <si>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</si>
  <si>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</si>
  <si>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</si>
  <si>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</si>
  <si>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</si>
  <si>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</si>
  <si>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</si>
  <si>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</si>
  <si>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</si>
  <si>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</si>
  <si>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</si>
  <si>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</si>
  <si>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</si>
  <si>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</si>
  <si>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</si>
  <si>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</si>
  <si>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</si>
  <si>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</si>
  <si>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</si>
  <si>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</si>
  <si>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</si>
  <si>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</si>
  <si>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</si>
  <si>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</si>
  <si>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</si>
  <si>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</si>
  <si>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</si>
  <si>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</si>
  <si>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</si>
  <si>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</si>
  <si>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</si>
  <si>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</si>
  <si>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</si>
  <si>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</si>
  <si>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</si>
  <si>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</si>
  <si>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</si>
  <si>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</si>
  <si>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</si>
  <si>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</si>
  <si>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</si>
  <si>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</si>
  <si>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</si>
  <si>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</si>
  <si>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</si>
  <si>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</si>
  <si>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</si>
  <si>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</si>
  <si>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</si>
  <si>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</si>
  <si>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</si>
  <si>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</si>
  <si>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</si>
  <si>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</si>
  <si>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</si>
  <si>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</si>
  <si>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</si>
  <si>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</si>
  <si>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</si>
  <si>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</si>
  <si>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</si>
  <si>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</si>
  <si>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</si>
  <si>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</si>
  <si>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</si>
  <si>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</si>
  <si>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</si>
  <si>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</si>
  <si>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</si>
  <si>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</si>
  <si>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</si>
  <si>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</si>
  <si>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</si>
  <si>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</si>
  <si>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</si>
  <si>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</si>
  <si>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</si>
  <si>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</si>
  <si>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</si>
  <si>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</si>
  <si>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</si>
  <si>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</si>
  <si>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</si>
  <si>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</si>
  <si>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</si>
  <si>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</si>
  <si>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</si>
  <si>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</si>
  <si>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</si>
  <si>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</si>
  <si>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</si>
  <si>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</si>
  <si>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</si>
  <si>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</si>
  <si>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</si>
  <si>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</si>
  <si>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</si>
  <si>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</si>
  <si>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</si>
  <si>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</si>
  <si>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</si>
  <si>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</si>
  <si>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</si>
  <si>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</si>
  <si>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</si>
  <si>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</si>
  <si>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</si>
  <si>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</si>
  <si>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</si>
  <si>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</si>
  <si>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</si>
  <si>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</si>
  <si>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</si>
  <si>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</si>
  <si>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</si>
  <si>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</si>
  <si>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</si>
  <si>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</si>
  <si>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</si>
  <si>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</si>
  <si>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</si>
  <si>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</si>
  <si>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</si>
  <si>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</si>
  <si>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</si>
  <si>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</si>
  <si>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</si>
  <si>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</si>
  <si>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</si>
  <si>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</si>
  <si>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</si>
  <si>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</si>
  <si>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</si>
  <si>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</si>
  <si>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</si>
  <si>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</si>
  <si>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</si>
  <si>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</si>
  <si>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</si>
  <si>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</si>
  <si>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</si>
  <si>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</si>
  <si>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</si>
  <si>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</si>
  <si>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</si>
  <si>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</si>
  <si>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</si>
  <si>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</si>
  <si>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</si>
  <si>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</si>
  <si>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</si>
  <si>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</si>
  <si>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</si>
  <si>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</si>
  <si>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</si>
  <si>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</si>
  <si>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</si>
  <si>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</si>
  <si>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</si>
  <si>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</si>
  <si>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</si>
  <si>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</si>
  <si>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</si>
  <si>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</si>
  <si>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</si>
  <si>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</si>
  <si>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</si>
  <si>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</si>
  <si>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</si>
  <si>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</si>
  <si>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</si>
  <si>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</si>
  <si>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</si>
  <si>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</si>
  <si>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</si>
  <si>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</si>
  <si>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</si>
  <si>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</si>
  <si>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</si>
  <si>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</si>
  <si>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</si>
  <si>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</si>
  <si>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</si>
  <si>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</si>
  <si>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</si>
  <si>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</si>
  <si>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</si>
  <si>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</si>
  <si>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</si>
  <si>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</si>
  <si>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</si>
  <si>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</si>
  <si>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</si>
  <si>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</si>
  <si>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</si>
  <si>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</si>
  <si>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</si>
  <si>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</si>
  <si>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</si>
  <si>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</si>
  <si>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</si>
  <si>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</si>
  <si>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</si>
  <si>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</si>
  <si>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</si>
  <si>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</si>
  <si>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</si>
  <si>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</si>
  <si>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</si>
  <si>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</si>
  <si>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</si>
  <si>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</si>
  <si>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</si>
  <si>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</si>
  <si>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</si>
  <si>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</si>
  <si>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</si>
  <si>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</si>
  <si>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</si>
  <si>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</si>
  <si>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</si>
  <si>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</si>
  <si>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</si>
  <si>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</si>
  <si>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</si>
  <si>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</si>
  <si>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</si>
  <si>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</si>
  <si>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</si>
  <si>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</si>
  <si>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</si>
  <si>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</si>
  <si>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</si>
  <si>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</si>
  <si>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</si>
  <si>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</si>
  <si>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</si>
  <si>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</si>
  <si>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</si>
  <si>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</si>
  <si>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</si>
  <si>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</si>
  <si>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</si>
  <si>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</si>
  <si>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</si>
  <si>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</si>
  <si>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</si>
  <si>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</si>
  <si>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</si>
  <si>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</si>
  <si>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</si>
  <si>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</si>
  <si>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</si>
  <si>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</si>
  <si>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</si>
  <si>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</si>
  <si>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</si>
  <si>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</si>
  <si>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</si>
  <si>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</si>
  <si>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</si>
  <si>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</si>
  <si>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</si>
  <si>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</si>
  <si>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</si>
  <si>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</si>
  <si>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</si>
  <si>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</si>
  <si>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</si>
  <si>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</si>
  <si>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</si>
  <si>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</si>
  <si>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</si>
  <si>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</si>
  <si>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</si>
  <si>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</si>
  <si>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</si>
  <si>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</si>
  <si>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</si>
  <si>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</si>
  <si>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</si>
  <si>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</si>
  <si>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</si>
  <si>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</si>
  <si>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</si>
  <si>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</si>
  <si>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</si>
  <si>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</si>
  <si>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</si>
  <si>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</si>
  <si>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</si>
  <si>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</si>
  <si>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</si>
  <si>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</si>
  <si>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</si>
  <si>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</si>
  <si>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</si>
  <si>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</si>
  <si>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</si>
  <si>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</si>
  <si>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</si>
  <si>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</si>
  <si>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</si>
  <si>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</si>
  <si>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</si>
  <si>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</si>
  <si>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</si>
  <si>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</si>
  <si>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</si>
  <si>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</si>
  <si>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</si>
  <si>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</si>
  <si>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</si>
  <si>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</si>
  <si>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</si>
  <si>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</si>
  <si>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</si>
  <si>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</si>
  <si>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</si>
  <si>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</si>
  <si>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</si>
  <si>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</si>
  <si>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</si>
  <si>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</si>
  <si>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</si>
  <si>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</si>
  <si>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</si>
  <si>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</si>
  <si>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</si>
  <si>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</si>
  <si>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</si>
  <si>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</si>
  <si>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</si>
  <si>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</si>
  <si>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</si>
  <si>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</si>
  <si>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</si>
  <si>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</si>
  <si>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</si>
  <si>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</si>
  <si>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</si>
  <si>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</si>
  <si>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</si>
  <si>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</si>
  <si>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</si>
  <si>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</si>
  <si>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</si>
  <si>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</si>
  <si>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</si>
  <si>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</si>
  <si>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</si>
  <si>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</si>
  <si>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</si>
  <si>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</si>
  <si>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</si>
  <si>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</si>
  <si>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</si>
  <si>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</si>
  <si>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</si>
  <si>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</si>
  <si>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</si>
  <si>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</si>
  <si>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</si>
  <si>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</si>
  <si>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</si>
  <si>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</si>
  <si>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</si>
  <si>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</si>
  <si>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</si>
  <si>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</si>
  <si>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</si>
  <si>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</si>
  <si>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</si>
  <si>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</si>
  <si>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</si>
  <si>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</si>
  <si>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</si>
  <si>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</si>
  <si>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</si>
  <si>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</si>
  <si>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</si>
  <si>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</si>
  <si>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</si>
  <si>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</si>
  <si>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</si>
  <si>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</si>
  <si>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</si>
  <si>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</si>
  <si>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</si>
  <si>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</si>
  <si>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</si>
  <si>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</si>
  <si>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</si>
  <si>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</si>
  <si>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</si>
  <si>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</si>
  <si>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</si>
  <si>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</si>
  <si>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</si>
  <si>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</si>
  <si>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</si>
  <si>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</si>
  <si>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</si>
  <si>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</si>
  <si>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</si>
  <si>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</si>
  <si>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</si>
  <si>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</si>
  <si>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</si>
  <si>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</si>
  <si>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</si>
  <si>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</si>
  <si>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</si>
  <si>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</si>
  <si>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</si>
  <si>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</si>
  <si>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</si>
  <si>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</si>
  <si>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</si>
  <si>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</si>
  <si>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</si>
  <si>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</si>
  <si>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</si>
  <si>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</si>
  <si>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</si>
  <si>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</si>
  <si>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</si>
  <si>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</si>
  <si>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</si>
  <si>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</si>
  <si>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</si>
  <si>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</si>
  <si>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</si>
  <si>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</si>
  <si>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</si>
  <si>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</si>
  <si>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</si>
  <si>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</si>
  <si>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</si>
  <si>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</si>
  <si>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</si>
  <si>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</si>
  <si>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</si>
  <si>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</si>
  <si>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</si>
  <si>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</si>
  <si>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</si>
  <si>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</si>
  <si>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</si>
  <si>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</si>
  <si>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</si>
  <si>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</si>
  <si>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</si>
  <si>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</si>
  <si>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</si>
  <si>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</si>
  <si>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</si>
  <si>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</si>
  <si>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</si>
  <si>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</si>
  <si>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</si>
  <si>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</si>
  <si>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</si>
  <si>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</si>
  <si>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</si>
  <si>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</si>
  <si>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</si>
  <si>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</si>
  <si>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</si>
  <si>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</si>
  <si>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</si>
  <si>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</si>
  <si>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</si>
  <si>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</si>
  <si>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</si>
  <si>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</si>
  <si>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</si>
  <si>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</si>
  <si>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</si>
  <si>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</si>
  <si>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</si>
  <si>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</si>
  <si>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</si>
  <si>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</si>
  <si>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</si>
  <si>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</si>
  <si>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</si>
  <si>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</si>
  <si>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</si>
  <si>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</si>
  <si>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</si>
  <si>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</si>
  <si>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</si>
  <si>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</si>
  <si>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</si>
  <si>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</si>
  <si>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</si>
  <si>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</si>
  <si>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</si>
  <si>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</si>
  <si>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</si>
  <si>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</si>
  <si>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</si>
  <si>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</si>
  <si>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</si>
  <si>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</si>
  <si>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</si>
  <si>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</si>
  <si>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</si>
  <si>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</si>
  <si>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</si>
  <si>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</si>
  <si>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</si>
  <si>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</si>
  <si>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</si>
  <si>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</si>
  <si>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</si>
  <si>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</si>
  <si>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</si>
  <si>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</si>
  <si>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</si>
  <si>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</si>
  <si>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</si>
  <si>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</si>
  <si>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</si>
  <si>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</si>
  <si>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</si>
  <si>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</si>
  <si>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</si>
  <si>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</si>
  <si>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</si>
  <si>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</si>
  <si>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</si>
  <si>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</si>
  <si>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</si>
  <si>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</si>
  <si>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</si>
  <si>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</si>
  <si>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</si>
  <si>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</si>
  <si>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</si>
  <si>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</si>
  <si>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</si>
  <si>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</si>
  <si>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</si>
  <si>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</si>
  <si>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</si>
  <si>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</si>
  <si>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</si>
  <si>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</si>
  <si>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</si>
  <si>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</si>
  <si>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</si>
  <si>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</si>
  <si>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</si>
  <si>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</si>
  <si>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</si>
  <si>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</si>
  <si>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</si>
  <si>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</si>
  <si>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</si>
  <si>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</si>
  <si>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</si>
  <si>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</si>
  <si>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</si>
  <si>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</si>
  <si>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</si>
  <si>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</si>
  <si>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</si>
  <si>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</si>
  <si>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</si>
  <si>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</si>
  <si>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</si>
  <si>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</si>
  <si>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</si>
  <si>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</si>
  <si>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</si>
  <si>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</si>
  <si>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</si>
  <si>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</si>
  <si>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</si>
  <si>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</si>
  <si>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</si>
  <si>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</si>
  <si>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</si>
  <si>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</si>
  <si>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</si>
  <si>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</si>
  <si>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</si>
  <si>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</si>
  <si>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</si>
  <si>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</si>
  <si>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</si>
  <si>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</si>
  <si>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</si>
  <si>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</si>
  <si>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</si>
  <si>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</si>
  <si>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</si>
  <si>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</si>
  <si>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</si>
  <si>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</si>
  <si>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</si>
  <si>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</si>
  <si>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</si>
  <si>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</si>
  <si>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</si>
  <si>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</si>
  <si>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</si>
  <si>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</si>
  <si>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</si>
  <si>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</si>
  <si>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</si>
  <si>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</si>
  <si>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</si>
  <si>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</si>
  <si>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</si>
  <si>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</si>
  <si>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</si>
  <si>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</si>
  <si>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</si>
  <si>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</si>
  <si>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</si>
  <si>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</si>
  <si>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</si>
  <si>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</si>
  <si>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</si>
  <si>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</si>
  <si>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</si>
  <si>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</si>
  <si>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</si>
  <si>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</si>
  <si>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</si>
  <si>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</si>
  <si>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</si>
  <si>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</si>
  <si>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</si>
  <si>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</si>
  <si>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</si>
  <si>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</si>
  <si>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</si>
  <si>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</si>
  <si>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</si>
  <si>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</si>
  <si>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</si>
  <si>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</si>
  <si>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</si>
  <si>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</si>
  <si>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</si>
  <si>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</si>
  <si>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</si>
  <si>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</si>
  <si>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</si>
  <si>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</si>
  <si>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</si>
  <si>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</si>
  <si>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</si>
  <si>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</si>
  <si>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</si>
  <si>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</si>
  <si>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</si>
  <si>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</si>
  <si>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</si>
  <si>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</si>
  <si>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</si>
  <si>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</si>
  <si>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</si>
  <si>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</si>
  <si>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</si>
  <si>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</si>
  <si>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</si>
  <si>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</si>
  <si>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</si>
  <si>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</si>
  <si>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</si>
  <si>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</si>
  <si>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</si>
  <si>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</si>
  <si>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</si>
  <si>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</si>
  <si>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</si>
  <si>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</si>
  <si>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</si>
  <si>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</si>
  <si>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</si>
  <si>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</si>
  <si>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</si>
  <si>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</si>
  <si>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</si>
  <si>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</si>
  <si>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</si>
  <si>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</si>
  <si>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</si>
  <si>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</si>
  <si>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</si>
  <si>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</si>
  <si>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</si>
  <si>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</si>
  <si>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</si>
  <si>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</si>
  <si>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</si>
  <si>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</si>
  <si>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</si>
  <si>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</si>
  <si>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</si>
  <si>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</si>
  <si>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</si>
  <si>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</si>
  <si>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</si>
  <si>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</si>
  <si>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</si>
  <si>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</si>
  <si>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</si>
  <si>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</si>
  <si>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</si>
  <si>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</si>
  <si>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</si>
  <si>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</si>
  <si>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</si>
  <si>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</si>
  <si>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</si>
  <si>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</si>
  <si>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</si>
  <si>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</si>
  <si>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</si>
  <si>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</si>
  <si>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</si>
  <si>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</si>
  <si>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</si>
  <si>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</si>
  <si>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</si>
  <si>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</si>
  <si>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</si>
  <si>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</si>
  <si>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</si>
  <si>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</si>
  <si>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</si>
  <si>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</si>
  <si>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</si>
  <si>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</si>
  <si>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</si>
  <si>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</si>
  <si>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</si>
  <si>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</si>
  <si>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</si>
  <si>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</si>
  <si>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</si>
  <si>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</si>
  <si>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</si>
  <si>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</si>
  <si>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</si>
  <si>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</si>
  <si>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</si>
  <si>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</si>
  <si>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</si>
  <si>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</si>
  <si>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</si>
  <si>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</si>
  <si>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</si>
  <si>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</si>
  <si>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</si>
  <si>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</si>
  <si>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</si>
  <si>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</si>
  <si>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</si>
  <si>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</si>
  <si>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</si>
  <si>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</si>
  <si>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</si>
  <si>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</si>
  <si>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</si>
  <si>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</si>
  <si>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</si>
  <si>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</si>
  <si>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</si>
  <si>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</si>
  <si>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</si>
  <si>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</si>
  <si>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</si>
  <si>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</si>
  <si>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</si>
  <si>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</si>
  <si>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</si>
  <si>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</si>
  <si>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</si>
  <si>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</si>
  <si>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</si>
  <si>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</si>
  <si>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</si>
  <si>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</si>
  <si>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</si>
  <si>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</si>
  <si>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</si>
  <si>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</si>
  <si>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</si>
  <si>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</si>
  <si>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</si>
  <si>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</si>
  <si>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</si>
  <si>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</si>
  <si>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</si>
  <si>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</si>
  <si>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</si>
  <si>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</si>
  <si>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</si>
  <si>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</si>
  <si>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</si>
  <si>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</si>
  <si>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</si>
  <si>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</si>
  <si>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</si>
  <si>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</si>
  <si>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</si>
  <si>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</si>
  <si>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</si>
  <si>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</si>
  <si>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</si>
  <si>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</si>
  <si>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</si>
  <si>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</si>
  <si>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</si>
  <si>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</si>
  <si>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</si>
  <si>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</si>
  <si>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</si>
  <si>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</si>
  <si>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</si>
  <si>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</si>
  <si>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</si>
  <si>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</si>
  <si>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</si>
  <si>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</si>
  <si>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</si>
  <si>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</si>
  <si>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</si>
  <si>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</si>
  <si>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</si>
  <si>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</si>
  <si>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</si>
  <si>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</si>
  <si>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</si>
  <si>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</si>
  <si>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</si>
  <si>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</si>
  <si>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</si>
  <si>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</si>
  <si>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</si>
  <si>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</si>
  <si>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</si>
  <si>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</si>
  <si>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</si>
  <si>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</si>
  <si>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</si>
  <si>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</si>
  <si>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</si>
  <si>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</si>
  <si>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</si>
  <si>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</si>
  <si>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</si>
  <si>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</si>
  <si>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</si>
  <si>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</si>
  <si>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</si>
  <si>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</si>
  <si>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</si>
  <si>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</si>
  <si>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</si>
  <si>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</si>
  <si>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</si>
  <si>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</si>
  <si>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</si>
  <si>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</si>
  <si>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</si>
  <si>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</si>
  <si>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</si>
  <si>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</si>
  <si>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</si>
  <si>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</si>
  <si>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</si>
  <si>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</si>
  <si>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</si>
  <si>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</si>
  <si>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</si>
  <si>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</si>
  <si>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</si>
  <si>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</si>
  <si>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</si>
  <si>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</si>
  <si>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</si>
  <si>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</si>
  <si>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</si>
  <si>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</si>
  <si>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</si>
  <si>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</si>
  <si>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</si>
  <si>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</si>
  <si>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</si>
  <si>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</si>
  <si>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</si>
  <si>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</si>
  <si>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</si>
  <si>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</si>
  <si>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</si>
  <si>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</si>
  <si>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</si>
  <si>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</si>
  <si>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</si>
  <si>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</si>
  <si>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</si>
  <si>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</si>
  <si>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</si>
  <si>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</si>
  <si>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</si>
  <si>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</si>
  <si>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</si>
  <si>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</si>
  <si>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</si>
  <si>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</si>
  <si>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</si>
  <si>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</si>
  <si>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</si>
  <si>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</si>
  <si>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</si>
  <si>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</si>
  <si>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</si>
  <si>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</si>
  <si>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</si>
  <si>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</si>
  <si>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</si>
  <si>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</si>
  <si>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</si>
  <si>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</si>
  <si>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</si>
  <si>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</si>
  <si>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</si>
  <si>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</si>
  <si>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</si>
  <si>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</si>
  <si>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</si>
  <si>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</si>
  <si>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</si>
  <si>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</si>
  <si>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</si>
  <si>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</si>
  <si>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</si>
  <si>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</si>
  <si>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</si>
  <si>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</si>
  <si>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</si>
  <si>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</si>
  <si>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</si>
  <si>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</si>
  <si>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</si>
  <si>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</si>
  <si>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</si>
  <si>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</si>
  <si>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</si>
  <si>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</si>
  <si>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</si>
  <si>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</si>
  <si>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</si>
  <si>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</si>
  <si>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</si>
  <si>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</si>
  <si>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</si>
  <si>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</si>
  <si>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</si>
  <si>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</si>
  <si>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</si>
  <si>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</si>
  <si>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</si>
  <si>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</si>
  <si>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</si>
  <si>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</si>
  <si>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</si>
  <si>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</si>
  <si>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</si>
  <si>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</si>
  <si>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</si>
  <si>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</si>
  <si>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</si>
  <si>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</si>
  <si>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</si>
  <si>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</si>
  <si>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</si>
  <si>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</si>
  <si>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</si>
  <si>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</si>
  <si>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</si>
  <si>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</si>
  <si>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</si>
  <si>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</si>
  <si>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</si>
  <si>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</si>
  <si>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</si>
  <si>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</si>
  <si>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</si>
  <si>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</si>
  <si>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</si>
  <si>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</si>
  <si>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</si>
  <si>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</si>
  <si>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</si>
  <si>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</si>
  <si>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</si>
  <si>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</si>
  <si>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</si>
  <si>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</si>
  <si>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</si>
  <si>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</si>
  <si>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</si>
  <si>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</si>
  <si>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</si>
  <si>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</si>
  <si>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</si>
  <si>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</si>
  <si>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</si>
  <si>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</si>
  <si>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</si>
  <si>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</si>
  <si>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</si>
  <si>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</si>
  <si>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</si>
  <si>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</si>
  <si>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</si>
  <si>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</si>
  <si>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</si>
  <si>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</si>
  <si>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</si>
  <si>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</si>
  <si>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</si>
  <si>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</si>
  <si>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</si>
  <si>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</si>
  <si>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</si>
  <si>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</si>
  <si>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</si>
  <si>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</si>
  <si>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</si>
  <si>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</si>
  <si>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</si>
  <si>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</si>
  <si>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</si>
  <si>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</si>
  <si>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</si>
  <si>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</si>
  <si>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</si>
  <si>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</si>
  <si>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</si>
  <si>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</si>
  <si>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</si>
  <si>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</si>
  <si>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</si>
  <si>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</si>
  <si>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</si>
  <si>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</si>
  <si>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</si>
  <si>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</si>
  <si>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</si>
  <si>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</si>
  <si>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</si>
  <si>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</si>
  <si>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</si>
  <si>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</si>
  <si>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</si>
  <si>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</si>
  <si>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</si>
  <si>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</si>
  <si>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</si>
  <si>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</si>
  <si>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</si>
  <si>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</si>
  <si>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</si>
  <si>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</si>
  <si>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</si>
  <si>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</si>
  <si>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</si>
  <si>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</si>
  <si>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</si>
  <si>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</si>
  <si>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</si>
  <si>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</si>
  <si>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</si>
  <si>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</si>
  <si>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</si>
  <si>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</si>
  <si>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</si>
  <si>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</si>
  <si>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</si>
  <si>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</si>
  <si>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</si>
  <si>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</si>
  <si>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</si>
  <si>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</si>
  <si>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</si>
  <si>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</si>
  <si>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</si>
  <si>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</si>
  <si>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</si>
  <si>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</si>
  <si>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</si>
  <si>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</si>
  <si>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</si>
  <si>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</si>
  <si>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</si>
  <si>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</si>
  <si>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</si>
  <si>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</si>
  <si>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</si>
  <si>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</si>
  <si>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</si>
  <si>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</si>
  <si>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</si>
  <si>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</si>
  <si>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</si>
  <si>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</si>
  <si>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</si>
  <si>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</si>
  <si>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</si>
  <si>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</si>
  <si>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</si>
  <si>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</si>
  <si>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</si>
  <si>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</si>
  <si>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</si>
  <si>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</si>
  <si>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</si>
  <si>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</si>
  <si>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</si>
  <si>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</si>
  <si>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</si>
  <si>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</si>
  <si>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</si>
  <si>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</si>
  <si>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</si>
  <si>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</si>
  <si>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</si>
  <si>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</si>
  <si>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</si>
  <si>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</si>
  <si>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</si>
  <si>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</si>
  <si>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</si>
  <si>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</si>
  <si>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</si>
  <si>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</si>
  <si>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</si>
  <si>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</si>
  <si>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</si>
  <si>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</si>
  <si>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</si>
  <si>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</si>
  <si>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</si>
  <si>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</si>
  <si>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</si>
  <si>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</si>
  <si>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</si>
  <si>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</si>
  <si>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</si>
  <si>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</si>
  <si>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</si>
  <si>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</si>
  <si>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</si>
  <si>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</si>
  <si>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</si>
  <si>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</si>
  <si>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</si>
  <si>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</si>
  <si>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</si>
  <si>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</si>
  <si>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</si>
  <si>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</si>
  <si>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</si>
  <si>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</si>
  <si>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</si>
  <si>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</si>
  <si>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</si>
  <si>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</si>
  <si>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</si>
  <si>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</si>
  <si>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</si>
  <si>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</si>
  <si>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</si>
  <si>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</si>
  <si>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</si>
  <si>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</si>
  <si>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</si>
  <si>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</si>
  <si>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</si>
  <si>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</si>
  <si>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</si>
  <si>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</si>
  <si>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</si>
  <si>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</si>
  <si>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</si>
  <si>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</si>
  <si>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</si>
  <si>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</si>
  <si>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</si>
  <si>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</si>
  <si>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</si>
  <si>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</si>
  <si>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</si>
  <si>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</si>
  <si>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</si>
  <si>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</si>
  <si>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</si>
  <si>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</si>
  <si>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</si>
  <si>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</si>
  <si>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</si>
  <si>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</si>
  <si>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</si>
  <si>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</si>
  <si>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</si>
  <si>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</si>
  <si>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</si>
  <si>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</si>
  <si>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</si>
  <si>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</si>
  <si>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</si>
  <si>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</si>
  <si>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</si>
  <si>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</si>
  <si>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</si>
  <si>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</si>
  <si>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</si>
  <si>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</si>
  <si>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</si>
  <si>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</si>
  <si>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</si>
  <si>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</si>
  <si>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</si>
  <si>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</si>
  <si>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</si>
  <si>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</si>
  <si>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</si>
  <si>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</si>
  <si>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</si>
  <si>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</si>
  <si>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</si>
  <si>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</si>
  <si>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</si>
  <si>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</si>
  <si>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</si>
  <si>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</si>
  <si>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</si>
  <si>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</si>
  <si>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</si>
  <si>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</si>
  <si>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</si>
  <si>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</si>
  <si>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</si>
  <si>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</si>
  <si>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</si>
  <si>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</si>
  <si>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</si>
  <si>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</si>
  <si>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</si>
  <si>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</si>
  <si>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</si>
  <si>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</si>
  <si>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</si>
  <si>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</si>
  <si>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</si>
  <si>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</si>
  <si>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</si>
  <si>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</si>
  <si>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</si>
  <si>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</si>
  <si>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</si>
  <si>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</si>
  <si>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</si>
  <si>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</si>
  <si>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</si>
  <si>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</si>
  <si>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</si>
  <si>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</si>
  <si>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</si>
  <si>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</si>
  <si>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</si>
  <si>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</si>
  <si>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</si>
  <si>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</si>
  <si>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</si>
  <si>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</si>
  <si>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</si>
  <si>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</si>
  <si>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</si>
  <si>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</si>
  <si>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</si>
  <si>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</si>
  <si>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</si>
  <si>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</si>
  <si>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</si>
  <si>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</si>
  <si>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</si>
  <si>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</si>
  <si>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</si>
  <si>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</si>
  <si>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</si>
  <si>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</si>
  <si>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</si>
  <si>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</si>
  <si>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</si>
  <si>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</si>
  <si>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</si>
  <si>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</si>
  <si>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</si>
  <si>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</si>
  <si>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</si>
  <si>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</si>
  <si>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</si>
  <si>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</si>
  <si>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</si>
  <si>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</si>
  <si>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</si>
  <si>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</si>
  <si>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</si>
  <si>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</si>
  <si>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</si>
  <si>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</si>
  <si>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</si>
  <si>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</si>
  <si>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</si>
  <si>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</si>
  <si>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</si>
  <si>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</si>
  <si>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</si>
  <si>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</si>
  <si>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</si>
  <si>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</si>
  <si>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</si>
  <si>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</si>
  <si>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</si>
  <si>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</si>
  <si>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</si>
  <si>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</si>
  <si>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</si>
  <si>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</si>
  <si>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</si>
  <si>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</si>
  <si>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</si>
  <si>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</si>
  <si>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</si>
  <si>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</si>
  <si>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</si>
  <si>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</si>
  <si>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</si>
  <si>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</si>
  <si>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</si>
  <si>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</si>
  <si>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</si>
  <si>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</si>
  <si>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</si>
  <si>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</si>
  <si>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</si>
  <si>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</si>
  <si>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</si>
  <si>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</si>
  <si>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</si>
  <si>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</si>
  <si>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</si>
  <si>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</si>
  <si>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</si>
  <si>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</si>
  <si>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</si>
  <si>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</si>
  <si>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</si>
  <si>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</si>
  <si>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</si>
  <si>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</si>
  <si>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</si>
  <si>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</si>
  <si>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</si>
  <si>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</si>
  <si>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</si>
  <si>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</si>
  <si>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</si>
  <si>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</si>
  <si>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</si>
  <si>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</si>
  <si>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</si>
  <si>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</si>
  <si>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</si>
  <si>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</si>
  <si>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</si>
  <si>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</si>
  <si>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</si>
  <si>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</si>
  <si>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</si>
  <si>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</si>
  <si>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</si>
  <si>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</si>
  <si>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</si>
  <si>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</si>
  <si>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</si>
  <si>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</si>
  <si>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</si>
  <si>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</si>
  <si>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</si>
  <si>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</si>
  <si>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</si>
  <si>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</si>
  <si>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</si>
  <si>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</si>
  <si>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</si>
  <si>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</si>
  <si>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</si>
  <si>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</si>
  <si>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</si>
  <si>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</si>
  <si>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</si>
  <si>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</si>
  <si>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</si>
  <si>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</si>
  <si>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</si>
  <si>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</si>
  <si>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</si>
  <si>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</si>
  <si>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</si>
  <si>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</si>
  <si>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</si>
  <si>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</si>
  <si>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</si>
  <si>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</si>
  <si>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</si>
  <si>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</si>
  <si>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</si>
  <si>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</si>
  <si>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</si>
  <si>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</si>
  <si>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</si>
  <si>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</si>
  <si>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</si>
  <si>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</si>
  <si>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</si>
  <si>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</si>
  <si>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</si>
  <si>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</si>
  <si>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</si>
  <si>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</si>
  <si>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</si>
  <si>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</si>
  <si>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</si>
  <si>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</si>
  <si>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</si>
  <si>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</si>
  <si>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</si>
  <si>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</si>
  <si>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</si>
  <si>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</si>
  <si>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</si>
  <si>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</si>
  <si>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</si>
  <si>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</si>
  <si>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</si>
  <si>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</si>
  <si>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</si>
  <si>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</si>
  <si>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</si>
  <si>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</si>
  <si>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</si>
  <si>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</si>
  <si>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</si>
  <si>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</si>
  <si>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</si>
  <si>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</si>
  <si>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</si>
  <si>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</si>
  <si>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</si>
  <si>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</si>
  <si>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</si>
  <si>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</si>
  <si>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</si>
  <si>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</si>
  <si>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</si>
  <si>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</si>
  <si>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</si>
  <si>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</si>
  <si>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</si>
  <si>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</si>
  <si>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</si>
  <si>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</si>
  <si>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</si>
  <si>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</si>
  <si>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</si>
  <si>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</si>
  <si>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</si>
  <si>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</si>
  <si>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</si>
  <si>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</si>
  <si>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</si>
  <si>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</si>
  <si>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</si>
  <si>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</si>
  <si>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</si>
  <si>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</si>
  <si>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</si>
  <si>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</si>
  <si>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</si>
  <si>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</si>
  <si>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</si>
  <si>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</si>
  <si>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</si>
  <si>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</si>
  <si>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</si>
  <si>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</si>
  <si>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</si>
  <si>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</si>
  <si>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</si>
  <si>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</si>
  <si>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</si>
  <si>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</si>
  <si>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</si>
  <si>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</si>
  <si>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</si>
  <si>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</si>
  <si>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</si>
  <si>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</si>
  <si>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</si>
  <si>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</si>
  <si>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</si>
  <si>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</si>
  <si>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</si>
  <si>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</si>
  <si>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</si>
  <si>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</si>
  <si>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</si>
  <si>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</si>
  <si>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</si>
  <si>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</si>
  <si>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</si>
  <si>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</si>
  <si>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</si>
  <si>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</si>
  <si>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</si>
  <si>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</si>
  <si>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</si>
  <si>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</si>
  <si>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</si>
  <si>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</si>
  <si>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</si>
  <si>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</si>
  <si>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</si>
  <si>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</si>
  <si>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</si>
  <si>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</si>
  <si>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</si>
  <si>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</si>
  <si>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</si>
  <si>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</si>
  <si>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</si>
  <si>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</si>
  <si>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</si>
  <si>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</si>
  <si>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</si>
  <si>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</si>
  <si>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</si>
  <si>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</si>
  <si>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</si>
  <si>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</si>
  <si>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</si>
  <si>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</si>
  <si>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</si>
  <si>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</si>
  <si>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</si>
  <si>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</si>
  <si>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</si>
  <si>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</si>
  <si>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</si>
  <si>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</si>
  <si>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</si>
  <si>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</si>
  <si>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</si>
  <si>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</si>
  <si>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</si>
  <si>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</si>
  <si>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</si>
  <si>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</si>
  <si>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</si>
  <si>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</si>
  <si>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</si>
  <si>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</si>
  <si>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</si>
  <si>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</si>
  <si>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</si>
  <si>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</si>
  <si>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</si>
  <si>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</si>
  <si>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</si>
  <si>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</si>
  <si>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</si>
  <si>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</si>
  <si>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</si>
  <si>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</si>
  <si>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</si>
  <si>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</si>
  <si>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</si>
  <si>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</si>
  <si>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</si>
  <si>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</si>
  <si>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</si>
  <si>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</si>
  <si>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</si>
  <si>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</si>
  <si>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</si>
  <si>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</si>
  <si>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</si>
  <si>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</si>
  <si>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</si>
  <si>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</si>
  <si>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</si>
  <si>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</si>
  <si>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</si>
  <si>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</si>
  <si>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</si>
  <si>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</si>
  <si>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</si>
  <si>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</si>
  <si>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</si>
  <si>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</si>
  <si>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</si>
  <si>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</si>
  <si>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</si>
  <si>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</si>
  <si>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</si>
  <si>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</si>
  <si>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</si>
  <si>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</si>
  <si>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</si>
  <si>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</si>
  <si>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</si>
  <si>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</si>
  <si>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</si>
  <si>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</si>
  <si>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</si>
  <si>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</si>
  <si>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</si>
  <si>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</si>
  <si>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</si>
  <si>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</si>
  <si>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</si>
  <si>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</si>
  <si>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</si>
  <si>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</si>
  <si>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</si>
  <si>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</si>
  <si>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</si>
  <si>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</si>
  <si>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</si>
  <si>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</si>
  <si>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</si>
  <si>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</si>
  <si>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</si>
  <si>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</si>
  <si>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</si>
  <si>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</si>
  <si>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</si>
  <si>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</si>
  <si>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</si>
  <si>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</si>
  <si>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</si>
  <si>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</si>
  <si>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</si>
  <si>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</si>
  <si>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</si>
  <si>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</si>
  <si>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</si>
  <si>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</si>
  <si>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</si>
  <si>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</si>
  <si>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</si>
  <si>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</si>
  <si>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</si>
  <si>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</si>
  <si>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</si>
  <si>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</si>
  <si>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</si>
  <si>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</si>
  <si>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</si>
  <si>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</si>
  <si>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</si>
  <si>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</si>
  <si>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</si>
  <si>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</si>
  <si>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</si>
  <si>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</si>
  <si>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</si>
  <si>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</si>
  <si>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</si>
  <si>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</si>
  <si>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</si>
  <si>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</si>
  <si>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</si>
  <si>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</si>
  <si>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</si>
  <si>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</si>
  <si>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</si>
  <si>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</si>
  <si>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</si>
  <si>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</si>
  <si>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</si>
  <si>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</si>
  <si>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</si>
  <si>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</si>
  <si>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</si>
  <si>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</si>
  <si>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</si>
  <si>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</si>
  <si>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</si>
  <si>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</si>
  <si>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</si>
  <si>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</si>
  <si>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</si>
  <si>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</si>
  <si>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</si>
  <si>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</si>
  <si>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</si>
  <si>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</si>
  <si>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</si>
  <si>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</si>
  <si>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</si>
  <si>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</si>
  <si>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</si>
  <si>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</si>
  <si>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</si>
  <si>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</si>
  <si>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</si>
  <si>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</si>
  <si>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</si>
  <si>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</si>
  <si>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</si>
  <si>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</si>
  <si>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</si>
  <si>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</si>
  <si>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</si>
  <si>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</si>
  <si>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</si>
  <si>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</si>
  <si>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</si>
  <si>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</si>
  <si>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</si>
  <si>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</si>
  <si>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</si>
  <si>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</si>
  <si>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</si>
  <si>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</si>
  <si>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</si>
  <si>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</si>
  <si>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</si>
  <si>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</si>
  <si>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</si>
  <si>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</si>
  <si>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</si>
  <si>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</si>
  <si>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</si>
  <si>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</si>
  <si>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</si>
  <si>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</si>
  <si>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</si>
  <si>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</si>
  <si>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</si>
  <si>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</si>
  <si>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</si>
  <si>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</si>
  <si>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</si>
  <si>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</si>
  <si>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</si>
  <si>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</si>
  <si>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</si>
  <si>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</si>
  <si>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</si>
  <si>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</si>
  <si>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</si>
  <si>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</si>
  <si>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</si>
  <si>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</si>
  <si>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</si>
  <si>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</si>
  <si>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</si>
  <si>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</si>
  <si>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</si>
  <si>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</si>
  <si>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</si>
  <si>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</si>
  <si>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</si>
  <si>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</si>
  <si>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</si>
  <si>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</si>
  <si>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</si>
  <si>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</si>
  <si>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</si>
  <si>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</si>
  <si>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</si>
  <si>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</si>
  <si>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</si>
  <si>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</si>
  <si>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</si>
  <si>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</si>
  <si>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</si>
  <si>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</si>
  <si>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</si>
  <si>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</si>
  <si>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</si>
  <si>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</si>
  <si>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</si>
  <si>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</si>
  <si>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</si>
  <si>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</si>
  <si>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</si>
  <si>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</si>
  <si>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</si>
  <si>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</si>
  <si>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</si>
  <si>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</si>
  <si>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</si>
  <si>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</si>
  <si>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</si>
  <si>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</si>
  <si>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</si>
  <si>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</si>
  <si>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</si>
  <si>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</si>
  <si>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</si>
  <si>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</si>
  <si>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</si>
  <si>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</si>
  <si>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</si>
  <si>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</si>
  <si>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</si>
  <si>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</si>
  <si>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</si>
  <si>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</si>
  <si>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</si>
  <si>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</si>
  <si>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</si>
  <si>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</si>
  <si>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</si>
  <si>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</si>
  <si>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</si>
  <si>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</si>
  <si>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</si>
  <si>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</si>
  <si>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</si>
  <si>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</si>
  <si>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</si>
  <si>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</si>
  <si>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</si>
  <si>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</si>
  <si>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</si>
  <si>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</si>
  <si>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</si>
  <si>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</si>
  <si>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</si>
  <si>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</si>
  <si>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</si>
  <si>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</si>
  <si>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</si>
  <si>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</si>
  <si>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</si>
  <si>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</si>
  <si>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</si>
  <si>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</si>
  <si>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</si>
  <si>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</si>
  <si>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</si>
  <si>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</si>
  <si>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</si>
  <si>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</si>
  <si>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</si>
  <si>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</si>
  <si>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</si>
  <si>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</si>
  <si>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</si>
  <si>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</si>
  <si>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</si>
  <si>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</si>
  <si>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</si>
  <si>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</si>
  <si>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</si>
  <si>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</si>
  <si>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</si>
  <si>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</si>
  <si>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</si>
  <si>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</si>
  <si>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</si>
  <si>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</si>
  <si>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</si>
  <si>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</si>
  <si>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</si>
  <si>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</si>
  <si>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</si>
  <si>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</si>
  <si>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</si>
  <si>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</si>
  <si>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</si>
  <si>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</si>
  <si>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</si>
  <si>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</si>
  <si>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</si>
  <si>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</si>
  <si>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</si>
  <si>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</si>
  <si>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</si>
  <si>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</si>
  <si>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</si>
  <si>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</si>
  <si>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</si>
  <si>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</si>
  <si>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</si>
  <si>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</si>
  <si>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</si>
  <si>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</si>
  <si>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</si>
  <si>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</si>
  <si>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</si>
  <si>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</si>
  <si>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</si>
  <si>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</si>
  <si>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</si>
  <si>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</si>
  <si>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</si>
  <si>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</si>
  <si>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</si>
  <si>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</si>
  <si>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</si>
  <si>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</si>
  <si>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</si>
  <si>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</si>
  <si>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</si>
  <si>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</si>
  <si>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</si>
  <si>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</si>
  <si>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</si>
  <si>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</si>
  <si>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</si>
  <si>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</si>
  <si>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</si>
  <si>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</si>
  <si>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</si>
  <si>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</si>
  <si>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</si>
  <si>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</si>
  <si>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</si>
  <si>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</si>
  <si>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</si>
  <si>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</si>
  <si>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</si>
  <si>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</si>
  <si>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</si>
  <si>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</si>
  <si>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</si>
  <si>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</si>
  <si>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</si>
  <si>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</si>
  <si>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</si>
  <si>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</si>
  <si>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</si>
  <si>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</si>
  <si>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</si>
  <si>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</si>
  <si>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</si>
  <si>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</si>
  <si>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</si>
  <si>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</si>
  <si>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</si>
  <si>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</si>
  <si>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</si>
  <si>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</si>
  <si>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</si>
  <si>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</si>
  <si>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</si>
  <si>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</si>
  <si>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</si>
  <si>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</si>
  <si>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</si>
  <si>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</si>
  <si>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</si>
  <si>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</si>
  <si>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</si>
  <si>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</si>
  <si>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</si>
  <si>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</si>
  <si>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</si>
  <si>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</si>
  <si>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</si>
  <si>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</si>
  <si>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</si>
  <si>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</si>
  <si>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</si>
  <si>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</si>
  <si>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</si>
  <si>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</si>
  <si>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</si>
  <si>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</si>
  <si>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</si>
  <si>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</si>
  <si>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</si>
  <si>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</si>
  <si>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</si>
  <si>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</si>
  <si>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</si>
  <si>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</si>
  <si>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</si>
  <si>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</si>
  <si>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</si>
  <si>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</si>
  <si>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</si>
  <si>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</si>
  <si>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</si>
  <si>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</si>
  <si>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</si>
  <si>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</si>
  <si>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</si>
  <si>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</si>
  <si>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</si>
  <si>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</si>
  <si>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</si>
  <si>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</si>
  <si>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</si>
  <si>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</si>
  <si>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</si>
  <si>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</si>
  <si>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</si>
  <si>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</si>
  <si>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</si>
  <si>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</si>
  <si>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</si>
  <si>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</si>
  <si>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</si>
  <si>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</si>
  <si>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</si>
  <si>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</si>
  <si>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</si>
  <si>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</si>
  <si>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</si>
  <si>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</si>
  <si>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</si>
  <si>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</si>
  <si>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</si>
  <si>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</si>
  <si>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</si>
  <si>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</si>
  <si>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</si>
  <si>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</si>
  <si>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</si>
  <si>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</si>
  <si>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</si>
  <si>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</si>
  <si>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</si>
  <si>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</si>
  <si>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</si>
  <si>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</si>
  <si>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</si>
  <si>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</si>
  <si>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</si>
  <si>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</si>
  <si>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</si>
  <si>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</si>
  <si>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</si>
  <si>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</si>
  <si>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</si>
  <si>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</si>
  <si>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</si>
  <si>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</si>
  <si>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</si>
  <si>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</si>
  <si>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</si>
  <si>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</si>
  <si>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</si>
  <si>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</si>
  <si>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</si>
  <si>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</si>
  <si>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</si>
  <si>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</si>
  <si>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</si>
  <si>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</si>
  <si>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</si>
  <si>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</si>
  <si>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</si>
  <si>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</si>
  <si>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</si>
  <si>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</si>
  <si>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</si>
  <si>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</si>
  <si>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</si>
  <si>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</si>
  <si>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</si>
  <si>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</si>
  <si>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</si>
  <si>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</si>
  <si>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</si>
  <si>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</si>
  <si>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</si>
  <si>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</si>
  <si>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</si>
  <si>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</si>
  <si>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</si>
  <si>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</si>
  <si>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</si>
  <si>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</si>
  <si>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</si>
  <si>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</si>
  <si>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</si>
  <si>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</si>
  <si>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</si>
  <si>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</si>
  <si>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</si>
  <si>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</si>
  <si>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</si>
  <si>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</si>
  <si>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</si>
  <si>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</si>
  <si>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</si>
  <si>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</si>
  <si>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</si>
  <si>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</si>
  <si>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</si>
  <si>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</si>
  <si>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</si>
  <si>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</si>
  <si>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</si>
  <si>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</si>
  <si>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</si>
  <si>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</si>
  <si>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</si>
  <si>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</si>
  <si>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</si>
  <si>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</si>
  <si>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</si>
  <si>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</si>
  <si>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</si>
  <si>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</si>
  <si>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</si>
  <si>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</si>
  <si>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</si>
  <si>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</si>
  <si>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</si>
  <si>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</si>
  <si>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</si>
  <si>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</si>
  <si>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</si>
  <si>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</si>
  <si>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</si>
  <si>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</si>
  <si>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</si>
  <si>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</si>
  <si>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</si>
  <si>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</si>
  <si>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</si>
  <si>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</si>
  <si>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</si>
  <si>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</si>
  <si>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</si>
  <si>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</si>
  <si>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</si>
  <si>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</si>
  <si>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</si>
  <si>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</si>
  <si>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</si>
  <si>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</si>
  <si>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</si>
  <si>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</si>
  <si>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</si>
  <si>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</si>
  <si>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</si>
  <si>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</si>
  <si>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</si>
  <si>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</si>
  <si>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</si>
  <si>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</si>
  <si>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</si>
  <si>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</si>
  <si>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</si>
  <si>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</si>
  <si>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</si>
  <si>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</si>
  <si>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</si>
  <si>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</si>
  <si>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</si>
  <si>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</si>
  <si>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</si>
  <si>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</si>
  <si>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</si>
  <si>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</si>
  <si>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</si>
  <si>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</si>
  <si>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</si>
  <si>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</si>
  <si>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</si>
  <si>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</si>
  <si>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</si>
  <si>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</si>
  <si>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</si>
  <si>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</si>
  <si>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</si>
  <si>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</si>
  <si>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</si>
  <si>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</si>
  <si>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</si>
  <si>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</si>
  <si>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</si>
  <si>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</si>
  <si>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</si>
  <si>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</si>
  <si>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</si>
  <si>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</si>
  <si>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</si>
  <si>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</si>
  <si>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</si>
  <si>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</si>
  <si>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</si>
  <si>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</si>
  <si>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</si>
  <si>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</si>
  <si>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</si>
  <si>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</si>
  <si>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</si>
  <si>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</si>
  <si>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</si>
  <si>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</si>
  <si>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</si>
  <si>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</si>
  <si>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</si>
  <si>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</si>
  <si>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</si>
  <si>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</si>
  <si>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</si>
  <si>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</si>
  <si>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</si>
  <si>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</si>
  <si>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</si>
  <si>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</si>
  <si>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</si>
  <si>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</si>
  <si>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</si>
  <si>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</si>
  <si>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</si>
  <si>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</si>
  <si>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</si>
  <si>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</si>
  <si>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</si>
  <si>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</si>
  <si>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</si>
  <si>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</si>
  <si>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</si>
  <si>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</si>
  <si>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</si>
  <si>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</si>
  <si>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</si>
  <si>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</si>
  <si>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</si>
  <si>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</si>
  <si>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</si>
  <si>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</si>
  <si>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</si>
  <si>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</si>
  <si>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</si>
  <si>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</si>
  <si>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</si>
  <si>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</si>
  <si>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</si>
  <si>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</si>
  <si>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</si>
  <si>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</si>
  <si>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</si>
  <si>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</si>
  <si>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</si>
  <si>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</si>
  <si>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</si>
  <si>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</si>
  <si>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</si>
  <si>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</si>
  <si>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</si>
  <si>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</si>
  <si>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</si>
  <si>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</si>
  <si>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</si>
  <si>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</si>
  <si>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</si>
  <si>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</si>
  <si>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</si>
  <si>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</si>
  <si>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</si>
  <si>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</si>
  <si>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</si>
  <si>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</si>
  <si>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</si>
  <si>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</si>
  <si>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</si>
  <si>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</si>
  <si>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</si>
  <si>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</si>
  <si>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</si>
  <si>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</si>
  <si>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</si>
  <si>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</si>
  <si>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</si>
  <si>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</si>
  <si>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</si>
  <si>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</si>
  <si>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</si>
  <si>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</si>
  <si>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</si>
  <si>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</si>
  <si>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</si>
  <si>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</si>
  <si>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</si>
  <si>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</si>
  <si>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</si>
  <si>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</si>
  <si>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</si>
  <si>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</si>
  <si>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</si>
  <si>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</si>
  <si>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</si>
  <si>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</si>
  <si>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</si>
  <si>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</si>
  <si>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</si>
  <si>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</si>
  <si>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</si>
  <si>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</si>
  <si>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</si>
  <si>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</si>
  <si>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</si>
  <si>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</si>
  <si>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</si>
  <si>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</si>
  <si>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</si>
  <si>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</si>
  <si>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</si>
  <si>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</si>
  <si>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</si>
  <si>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</si>
  <si>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</si>
  <si>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</si>
  <si>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</si>
  <si>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</si>
  <si>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</si>
  <si>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</si>
  <si>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</si>
  <si>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</si>
  <si>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</si>
  <si>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</si>
  <si>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</si>
  <si>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</si>
  <si>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</si>
  <si>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</si>
  <si>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</si>
  <si>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</si>
  <si>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</si>
  <si>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</si>
  <si>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</si>
  <si>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</si>
  <si>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</si>
  <si>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</si>
  <si>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</si>
  <si>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</si>
  <si>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</si>
  <si>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</si>
  <si>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</si>
  <si>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</si>
  <si>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</si>
  <si>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</si>
  <si>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</si>
  <si>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</si>
  <si>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</si>
  <si>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</si>
  <si>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</si>
  <si>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</si>
  <si>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</si>
  <si>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</si>
  <si>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</si>
  <si>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</si>
  <si>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</si>
  <si>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</si>
  <si>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</si>
  <si>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</si>
  <si>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</si>
  <si>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</si>
  <si>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</si>
  <si>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</si>
  <si>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</si>
  <si>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</si>
  <si>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</si>
  <si>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</si>
  <si>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</si>
  <si>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</si>
  <si>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</si>
  <si>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</si>
  <si>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</si>
  <si>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</si>
  <si>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</si>
  <si>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</si>
  <si>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</si>
  <si>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</si>
  <si>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</si>
  <si>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</si>
  <si>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</si>
  <si>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</si>
  <si>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</si>
  <si>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</si>
  <si>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</si>
  <si>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</si>
  <si>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</si>
  <si>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</si>
  <si>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</si>
  <si>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</si>
  <si>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</si>
  <si>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</si>
  <si>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</si>
  <si>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</si>
  <si>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</si>
  <si>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</si>
  <si>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</si>
  <si>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</si>
  <si>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</si>
  <si>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</si>
  <si>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</si>
  <si>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</si>
  <si>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</si>
  <si>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</si>
  <si>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</si>
  <si>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</si>
  <si>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</si>
  <si>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</si>
  <si>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</si>
  <si>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</si>
  <si>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</si>
  <si>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</si>
  <si>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</si>
  <si>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</si>
  <si>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</si>
  <si>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</si>
  <si>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</si>
  <si>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</si>
  <si>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</si>
  <si>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</si>
  <si>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</si>
  <si>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</si>
  <si>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</si>
  <si>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</si>
  <si>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</si>
  <si>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</si>
  <si>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</si>
  <si>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</si>
  <si>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</si>
  <si>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</si>
  <si>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</si>
  <si>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</si>
  <si>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</si>
  <si>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</si>
  <si>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</si>
  <si>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</si>
  <si>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</si>
  <si>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</si>
  <si>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</si>
  <si>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</si>
  <si>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</si>
  <si>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</si>
  <si>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</si>
  <si>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</si>
  <si>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</si>
  <si>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</si>
  <si>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</si>
  <si>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</si>
  <si>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</si>
  <si>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</si>
  <si>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</si>
  <si>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</si>
  <si>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</si>
  <si>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</si>
  <si>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</si>
  <si>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</si>
  <si>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</si>
  <si>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</si>
  <si>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</si>
  <si>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</si>
  <si>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</si>
  <si>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</si>
  <si>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</si>
  <si>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</si>
  <si>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</si>
  <si>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</si>
  <si>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</si>
  <si>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</si>
  <si>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</si>
  <si>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</si>
  <si>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</si>
  <si>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</si>
  <si>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</si>
  <si>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</si>
  <si>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</si>
  <si>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</si>
  <si>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</si>
  <si>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</si>
  <si>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</si>
  <si>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</si>
  <si>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</si>
  <si>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</si>
  <si>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</si>
  <si>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</si>
  <si>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</si>
  <si>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</si>
  <si>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</si>
  <si>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</si>
  <si>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</si>
  <si>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</si>
  <si>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</si>
  <si>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</si>
  <si>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</si>
  <si>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</si>
  <si>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</si>
  <si>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</si>
  <si>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</si>
  <si>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</si>
  <si>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</si>
  <si>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</si>
  <si>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</si>
  <si>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</si>
  <si>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</si>
  <si>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</si>
  <si>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</si>
  <si>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</si>
  <si>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</si>
  <si>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</si>
  <si>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</si>
  <si>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</si>
  <si>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</si>
  <si>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</si>
  <si>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</si>
  <si>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</si>
  <si>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</si>
  <si>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</si>
  <si>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</si>
  <si>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</si>
  <si>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</si>
  <si>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</si>
  <si>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</si>
  <si>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</si>
  <si>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</si>
  <si>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</si>
  <si>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</si>
  <si>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</si>
  <si>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</si>
  <si>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</si>
  <si>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</si>
  <si>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</si>
  <si>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</si>
  <si>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</si>
  <si>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</si>
  <si>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</si>
  <si>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</si>
  <si>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</si>
  <si>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</si>
  <si>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</si>
  <si>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</si>
  <si>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</si>
  <si>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</si>
  <si>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</si>
  <si>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</si>
  <si>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</si>
  <si>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</si>
  <si>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</si>
  <si>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</si>
  <si>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</si>
  <si>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</si>
  <si>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</si>
  <si>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</si>
  <si>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</si>
  <si>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</si>
  <si>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</si>
  <si>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</si>
  <si>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</si>
  <si>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</si>
  <si>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</si>
  <si>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</si>
  <si>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</si>
  <si>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</si>
  <si>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</si>
  <si>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</si>
  <si>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</si>
  <si>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</si>
  <si>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</si>
  <si>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</si>
  <si>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</si>
  <si>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</si>
  <si>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</si>
  <si>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</si>
  <si>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</si>
  <si>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</si>
  <si>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</si>
  <si>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</si>
  <si>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</si>
  <si>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</si>
  <si>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</si>
  <si>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</si>
  <si>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</si>
  <si>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</si>
  <si>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</si>
  <si>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</si>
  <si>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</si>
  <si>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</si>
  <si>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</si>
  <si>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</si>
  <si>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</si>
  <si>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</si>
  <si>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</si>
  <si>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</si>
  <si>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</si>
  <si>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</si>
  <si>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</si>
  <si>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</si>
  <si>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</si>
  <si>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</si>
  <si>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</si>
  <si>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</si>
  <si>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</si>
  <si>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</si>
  <si>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</si>
  <si>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</si>
  <si>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</si>
  <si>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</si>
  <si>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</si>
  <si>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</si>
  <si>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</si>
  <si>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</si>
  <si>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</si>
  <si>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</si>
  <si>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</si>
  <si>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</si>
  <si>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</si>
  <si>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</si>
  <si>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</si>
  <si>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</si>
  <si>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</si>
  <si>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</si>
  <si>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</si>
  <si>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</si>
  <si>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</si>
  <si>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</si>
  <si>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</si>
  <si>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</si>
  <si>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</si>
  <si>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</si>
  <si>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</si>
  <si>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</si>
  <si>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</si>
  <si>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</si>
  <si>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</si>
  <si>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</si>
  <si>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</si>
  <si>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</si>
  <si>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</si>
  <si>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</si>
  <si>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</si>
  <si>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</si>
  <si>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</si>
  <si>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</si>
  <si>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</si>
  <si>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</si>
  <si>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</si>
  <si>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</si>
  <si>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</si>
  <si>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</si>
  <si>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</si>
  <si>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</si>
  <si>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</si>
  <si>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</si>
  <si>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</si>
  <si>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</si>
  <si>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</si>
  <si>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</si>
  <si>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</si>
  <si>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</si>
  <si>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</si>
  <si>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</si>
  <si>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</si>
  <si>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</si>
  <si>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</si>
  <si>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</si>
  <si>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</si>
  <si>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</si>
  <si>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</si>
  <si>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</si>
  <si>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</si>
  <si>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</si>
  <si>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</si>
  <si>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</si>
  <si>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</si>
  <si>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</si>
  <si>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</si>
  <si>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</si>
  <si>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</si>
  <si>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</si>
  <si>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</si>
  <si>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</si>
  <si>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</si>
  <si>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</si>
  <si>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</si>
  <si>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</si>
  <si>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</si>
  <si>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</si>
  <si>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</si>
  <si>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</si>
  <si>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</si>
  <si>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</si>
  <si>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</si>
  <si>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</si>
  <si>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</si>
  <si>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</si>
  <si>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</si>
  <si>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</si>
  <si>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</si>
  <si>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</si>
  <si>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</si>
  <si>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</si>
  <si>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</si>
  <si>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</si>
  <si>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</si>
  <si>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</si>
  <si>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</si>
  <si>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</si>
  <si>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</si>
  <si>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</si>
  <si>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</si>
  <si>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</si>
  <si>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</si>
  <si>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</si>
  <si>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</si>
  <si>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</si>
  <si>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</si>
  <si>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</si>
  <si>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</si>
  <si>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</si>
  <si>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</si>
  <si>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</si>
  <si>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</si>
  <si>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</si>
  <si>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</si>
  <si>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</si>
  <si>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</si>
  <si>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</si>
  <si>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</si>
  <si>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</si>
  <si>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</si>
  <si>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</si>
  <si>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</si>
  <si>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</si>
  <si>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</si>
  <si>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</si>
  <si>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</si>
  <si>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</si>
  <si>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</si>
  <si>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</si>
  <si>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</si>
  <si>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</si>
  <si>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</si>
  <si>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</si>
  <si>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</si>
  <si>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</si>
  <si>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</si>
  <si>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</si>
  <si>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</si>
  <si>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</si>
  <si>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</si>
  <si>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</si>
  <si>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</si>
  <si>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</si>
  <si>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</si>
  <si>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</si>
  <si>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</si>
  <si>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</si>
  <si>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</si>
  <si>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</si>
  <si>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</si>
  <si>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</si>
  <si>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</si>
  <si>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</si>
  <si>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</si>
  <si>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</si>
  <si>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</si>
  <si>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</si>
  <si>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</si>
  <si>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</si>
  <si>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</si>
  <si>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</si>
  <si>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</si>
  <si>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</si>
  <si>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</si>
  <si>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</si>
  <si>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</si>
  <si>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</si>
  <si>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</si>
  <si>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</si>
  <si>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</si>
  <si>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</si>
  <si>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</si>
  <si>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</si>
  <si>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</si>
  <si>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</si>
  <si>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</si>
  <si>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</si>
  <si>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</si>
  <si>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</si>
  <si>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</si>
  <si>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</si>
  <si>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</si>
  <si>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</si>
  <si>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</si>
  <si>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</si>
  <si>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</si>
  <si>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</si>
  <si>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</si>
  <si>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</si>
  <si>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</si>
  <si>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</si>
  <si>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</si>
  <si>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</si>
  <si>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</si>
  <si>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</si>
  <si>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</si>
  <si>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</si>
  <si>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</si>
  <si>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</si>
  <si>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</si>
  <si>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</si>
  <si>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</si>
  <si>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</si>
  <si>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</si>
  <si>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</si>
  <si>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</si>
  <si>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</si>
  <si>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</si>
  <si>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</si>
  <si>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</si>
  <si>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</si>
  <si>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</si>
  <si>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</si>
  <si>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</si>
  <si>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</si>
  <si>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</si>
  <si>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</si>
  <si>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</si>
  <si>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</si>
  <si>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</si>
  <si>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</si>
  <si>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</si>
  <si>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</si>
  <si>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</si>
  <si>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</si>
  <si>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</si>
  <si>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</si>
  <si>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</si>
  <si>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</si>
  <si>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</si>
  <si>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</si>
  <si>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</si>
  <si>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</si>
  <si>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</si>
  <si>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</si>
  <si>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</si>
  <si>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</si>
  <si>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</si>
  <si>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</si>
  <si>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</si>
  <si>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</si>
  <si>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</si>
  <si>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</si>
  <si>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</si>
  <si>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</si>
  <si>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</si>
  <si>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</si>
  <si>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</si>
  <si>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</si>
  <si>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</si>
  <si>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</si>
  <si>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</si>
  <si>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</si>
  <si>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</si>
  <si>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</si>
  <si>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</si>
  <si>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</si>
  <si>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</si>
  <si>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</si>
  <si>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</si>
  <si>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</si>
  <si>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</si>
  <si>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</si>
  <si>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</si>
  <si>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</si>
  <si>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</si>
  <si>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</si>
  <si>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</si>
  <si>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</si>
  <si>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</si>
  <si>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</si>
  <si>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</si>
  <si>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</si>
  <si>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</si>
  <si>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</si>
  <si>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</si>
  <si>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</si>
  <si>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</si>
  <si>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</si>
  <si>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</si>
  <si>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</si>
  <si>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</si>
  <si>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</si>
  <si>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</si>
  <si>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</si>
  <si>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</si>
  <si>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</si>
  <si>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</si>
  <si>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</si>
  <si>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</si>
  <si>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</si>
  <si>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</si>
  <si>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</si>
  <si>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</si>
  <si>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</si>
  <si>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</si>
  <si>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</si>
  <si>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</si>
  <si>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</si>
  <si>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</si>
  <si>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</si>
  <si>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</si>
  <si>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</si>
  <si>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</si>
  <si>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</si>
  <si>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</si>
  <si>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</si>
  <si>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</si>
  <si>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</si>
  <si>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</si>
  <si>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</si>
  <si>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</si>
  <si>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</si>
  <si>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</si>
  <si>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</si>
  <si>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</si>
  <si>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</si>
  <si>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</si>
  <si>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</si>
  <si>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</si>
  <si>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</si>
  <si>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</si>
  <si>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</si>
  <si>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</si>
  <si>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</si>
  <si>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</si>
  <si>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</si>
  <si>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</si>
  <si>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</si>
  <si>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</si>
  <si>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</si>
  <si>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</si>
  <si>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</si>
  <si>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</si>
  <si>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</si>
  <si>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</si>
  <si>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</si>
  <si>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</si>
  <si>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</si>
  <si>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</si>
  <si>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</si>
  <si>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</si>
  <si>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</si>
  <si>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</si>
  <si>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</si>
  <si>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</si>
  <si>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</si>
  <si>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</si>
  <si>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</si>
  <si>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</si>
  <si>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</si>
  <si>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</si>
  <si>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</si>
  <si>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</si>
  <si>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</si>
  <si>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</si>
  <si>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</si>
  <si>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</si>
  <si>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</si>
  <si>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</si>
  <si>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</si>
  <si>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</si>
  <si>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</si>
  <si>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</si>
  <si>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</si>
  <si>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</si>
  <si>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</si>
  <si>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</si>
  <si>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</si>
  <si>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</si>
  <si>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</si>
  <si>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</si>
  <si>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</si>
  <si>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</si>
  <si>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</si>
  <si>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</si>
  <si>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</si>
  <si>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</si>
  <si>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</si>
  <si>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</si>
  <si>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</si>
  <si>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</si>
  <si>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</si>
  <si>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</si>
  <si>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</si>
  <si>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</si>
  <si>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</si>
  <si>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</si>
  <si>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</si>
  <si>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</si>
  <si>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</si>
  <si>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</si>
  <si>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</si>
  <si>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</si>
  <si>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</si>
  <si>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</si>
  <si>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</si>
  <si>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</si>
  <si>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</si>
  <si>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</si>
  <si>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</si>
  <si>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</si>
  <si>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</si>
  <si>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</si>
  <si>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</si>
  <si>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</si>
  <si>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</si>
  <si>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</si>
  <si>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</si>
  <si>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</si>
  <si>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</si>
  <si>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</si>
  <si>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</si>
  <si>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</si>
  <si>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</si>
  <si>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</si>
  <si>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</si>
  <si>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</si>
  <si>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</si>
  <si>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</si>
  <si>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</si>
  <si>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</si>
  <si>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</si>
  <si>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</si>
  <si>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</si>
  <si>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</si>
  <si>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</si>
  <si>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</si>
  <si>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</si>
  <si>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</si>
  <si>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</si>
  <si>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</si>
  <si>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</si>
  <si>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</si>
  <si>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</si>
  <si>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</si>
  <si>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</si>
  <si>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</si>
  <si>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</si>
  <si>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</si>
  <si>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</si>
  <si>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</si>
  <si>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</si>
  <si>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</si>
  <si>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</si>
  <si>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</si>
  <si>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</si>
  <si>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</si>
  <si>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</si>
  <si>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</si>
  <si>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</si>
  <si>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</si>
  <si>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</si>
  <si>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</si>
  <si>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</si>
  <si>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</si>
  <si>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</si>
  <si>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</si>
  <si>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</si>
  <si>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</si>
  <si>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</si>
  <si>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</si>
  <si>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</si>
  <si>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</si>
  <si>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</si>
  <si>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</si>
  <si>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</si>
  <si>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</si>
  <si>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</si>
  <si>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</si>
  <si>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</si>
  <si>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</si>
  <si>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</si>
  <si>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</si>
  <si>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</si>
  <si>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</si>
  <si>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</si>
  <si>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</si>
  <si>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</si>
  <si>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</si>
  <si>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</si>
  <si>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</si>
  <si>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</si>
  <si>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</si>
  <si>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</si>
  <si>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</si>
  <si>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</si>
  <si>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</si>
  <si>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</si>
  <si>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</si>
  <si>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</si>
  <si>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</si>
  <si>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</si>
  <si>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</si>
  <si>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</si>
  <si>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</si>
  <si>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</si>
  <si>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</si>
  <si>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</si>
  <si>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</si>
  <si>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</si>
  <si>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</si>
  <si>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</si>
  <si>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</si>
  <si>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</si>
  <si>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</si>
  <si>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</si>
  <si>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</si>
  <si>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</si>
  <si>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</si>
  <si>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</si>
  <si>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</si>
  <si>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</si>
  <si>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</si>
  <si>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</si>
  <si>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</si>
  <si>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</si>
  <si>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</si>
  <si>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</si>
  <si>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</si>
  <si>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</si>
  <si>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</si>
  <si>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</si>
  <si>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</si>
  <si>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</si>
  <si>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</si>
  <si>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</si>
  <si>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</si>
  <si>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</si>
  <si>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</si>
  <si>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</si>
  <si>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</si>
  <si>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</si>
  <si>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</si>
  <si>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</si>
  <si>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</si>
  <si>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</si>
  <si>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</si>
  <si>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</si>
  <si>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</si>
  <si>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</si>
  <si>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</si>
  <si>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</si>
  <si>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</si>
  <si>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</si>
  <si>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</si>
  <si>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</si>
  <si>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</si>
  <si>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</si>
  <si>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</si>
  <si>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</si>
  <si>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</si>
  <si>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</si>
  <si>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</si>
  <si>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</si>
  <si>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</si>
  <si>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</si>
  <si>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</si>
  <si>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</si>
  <si>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</si>
  <si>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</si>
  <si>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</si>
  <si>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</si>
  <si>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</si>
  <si>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</si>
  <si>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</si>
  <si>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</si>
  <si>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</si>
  <si>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</si>
  <si>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</si>
  <si>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</si>
  <si>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</si>
  <si>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</si>
  <si>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</si>
  <si>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</si>
  <si>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</si>
  <si>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</si>
  <si>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</si>
  <si>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</si>
  <si>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</si>
  <si>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</si>
  <si>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</si>
  <si>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</si>
  <si>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</si>
  <si>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</si>
  <si>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</si>
  <si>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</si>
  <si>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</si>
  <si>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</si>
  <si>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</si>
  <si>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</si>
  <si>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</si>
  <si>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</si>
  <si>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</si>
  <si>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</si>
  <si>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</si>
  <si>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</si>
  <si>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</si>
  <si>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</si>
  <si>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</si>
  <si>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</si>
  <si>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</si>
  <si>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</si>
  <si>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</si>
  <si>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</si>
  <si>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</si>
  <si>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</si>
  <si>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</si>
  <si>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</si>
  <si>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</si>
  <si>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</si>
  <si>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</si>
  <si>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</si>
  <si>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</si>
  <si>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</si>
  <si>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</si>
  <si>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</si>
  <si>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</si>
  <si>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</si>
  <si>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</si>
  <si>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</si>
  <si>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</si>
  <si>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</si>
  <si>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</si>
  <si>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</si>
  <si>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</si>
  <si>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</si>
  <si>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</si>
  <si>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</si>
  <si>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</si>
  <si>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</si>
  <si>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</si>
  <si>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</si>
  <si>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</si>
  <si>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</si>
  <si>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</si>
  <si>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</si>
  <si>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</si>
  <si>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</si>
  <si>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</si>
  <si>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</si>
  <si>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</si>
  <si>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</si>
  <si>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</si>
  <si>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</si>
  <si>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</si>
  <si>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</si>
  <si>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</si>
  <si>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</si>
  <si>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</si>
  <si>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</si>
  <si>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</si>
  <si>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</si>
  <si>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</si>
  <si>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</si>
  <si>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</si>
  <si>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</si>
  <si>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</si>
  <si>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</si>
  <si>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</si>
  <si>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</si>
  <si>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</si>
  <si>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</si>
  <si>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</si>
  <si>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</si>
  <si>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</si>
  <si>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</si>
  <si>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</si>
  <si>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</si>
  <si>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</si>
  <si>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</si>
  <si>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</si>
  <si>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</si>
  <si>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</si>
  <si>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</si>
  <si>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</si>
  <si>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</si>
  <si>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</si>
  <si>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</si>
  <si>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</si>
  <si>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</si>
  <si>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</si>
  <si>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</si>
  <si>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</si>
  <si>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</si>
  <si>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</si>
  <si>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</si>
  <si>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</si>
  <si>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</si>
  <si>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</si>
  <si>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</si>
  <si>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</si>
  <si>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</si>
  <si>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</si>
  <si>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</si>
  <si>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</si>
  <si>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</si>
  <si>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</si>
  <si>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</si>
  <si>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</si>
  <si>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</si>
  <si>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</si>
  <si>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</si>
  <si>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</si>
  <si>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</si>
  <si>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</si>
  <si>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</si>
  <si>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</si>
  <si>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</si>
  <si>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</si>
  <si>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</si>
  <si>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</si>
  <si>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</si>
  <si>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</si>
  <si>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</si>
  <si>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</si>
  <si>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</si>
  <si>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</si>
  <si>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</si>
  <si>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</si>
  <si>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</si>
  <si>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</si>
  <si>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</si>
  <si>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</si>
  <si>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</si>
  <si>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</si>
  <si>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</si>
  <si>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</si>
  <si>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</si>
  <si>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</si>
  <si>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</si>
  <si>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</si>
  <si>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</si>
  <si>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</si>
  <si>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</si>
  <si>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</si>
  <si>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</si>
  <si>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</si>
  <si>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</si>
  <si>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</si>
  <si>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</si>
  <si>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</si>
  <si>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</si>
  <si>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</si>
  <si>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</si>
  <si>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</si>
  <si>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</si>
  <si>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</si>
  <si>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</si>
  <si>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</si>
  <si>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</si>
  <si>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</si>
  <si>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</si>
  <si>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</si>
  <si>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</si>
  <si>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</si>
  <si>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</si>
  <si>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</si>
  <si>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</si>
  <si>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</si>
  <si>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</si>
  <si>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</si>
  <si>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</si>
  <si>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</si>
  <si>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</si>
  <si>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</si>
  <si>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</si>
  <si>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</si>
  <si>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</si>
  <si>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</si>
  <si>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</si>
  <si>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</si>
  <si>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</si>
  <si>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</si>
  <si>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</si>
  <si>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</si>
  <si>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</si>
  <si>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</si>
  <si>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</si>
  <si>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</si>
  <si>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</si>
  <si>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</si>
  <si>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</si>
  <si>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</si>
  <si>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</si>
  <si>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</si>
  <si>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</si>
  <si>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</si>
  <si>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</si>
  <si>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</si>
  <si>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</si>
  <si>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</si>
  <si>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</si>
  <si>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</si>
  <si>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</si>
  <si>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</si>
  <si>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</si>
  <si>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</si>
  <si>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</si>
  <si>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</si>
  <si>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</si>
  <si>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</si>
  <si>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</si>
  <si>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</si>
  <si>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</si>
  <si>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</si>
  <si>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</si>
  <si>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</si>
  <si>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</si>
  <si>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</si>
  <si>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</si>
  <si>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</si>
  <si>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</si>
  <si>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</si>
  <si>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</si>
  <si>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</si>
  <si>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</si>
  <si>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</si>
  <si>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</si>
  <si>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</si>
  <si>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</si>
  <si>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</si>
  <si>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</si>
  <si>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</si>
  <si>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</si>
  <si>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</si>
  <si>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</si>
  <si>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</si>
  <si>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</si>
  <si>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</si>
  <si>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</si>
  <si>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</si>
  <si>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</si>
  <si>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</si>
  <si>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</si>
  <si>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</si>
  <si>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</si>
  <si>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</si>
  <si>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</si>
  <si>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</si>
  <si>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</si>
  <si>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</si>
  <si>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</si>
  <si>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</si>
  <si>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</si>
  <si>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</si>
  <si>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</si>
  <si>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</si>
  <si>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</si>
  <si>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</si>
  <si>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</si>
  <si>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</si>
  <si>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</si>
  <si>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</si>
  <si>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</si>
  <si>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</si>
  <si>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</si>
  <si>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</si>
  <si>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</si>
  <si>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</si>
  <si>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</si>
  <si>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</si>
  <si>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</si>
  <si>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</si>
  <si>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</si>
  <si>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</si>
  <si>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</si>
  <si>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</si>
  <si>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</si>
  <si>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</si>
  <si>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</si>
  <si>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</si>
  <si>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</si>
  <si>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</si>
  <si>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</si>
  <si>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</si>
  <si>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</si>
  <si>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</si>
  <si>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</si>
  <si>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</si>
  <si>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</si>
  <si>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</si>
  <si>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</si>
  <si>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</si>
  <si>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</si>
  <si>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</si>
  <si>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</si>
  <si>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</si>
  <si>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</si>
  <si>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</si>
  <si>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</si>
  <si>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</si>
  <si>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</si>
  <si>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</si>
  <si>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</si>
  <si>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</si>
  <si>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</si>
  <si>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</si>
  <si>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</si>
  <si>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</si>
  <si>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</si>
  <si>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</si>
  <si>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</si>
  <si>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</si>
  <si>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</si>
  <si>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</si>
  <si>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</si>
  <si>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</si>
  <si>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</si>
  <si>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</si>
  <si>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</si>
  <si>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</si>
  <si>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</si>
  <si>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</si>
  <si>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</si>
  <si>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</si>
  <si>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</si>
  <si>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</si>
  <si>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</si>
  <si>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</si>
  <si>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</si>
  <si>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</si>
  <si>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</si>
  <si>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</si>
  <si>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</si>
  <si>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</si>
  <si>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</si>
  <si>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</si>
  <si>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</si>
  <si>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</si>
  <si>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</si>
  <si>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</si>
  <si>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</si>
  <si>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</si>
  <si>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</si>
  <si>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</si>
  <si>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</si>
  <si>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</si>
  <si>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</si>
  <si>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</si>
  <si>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</si>
  <si>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</si>
  <si>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</si>
  <si>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</si>
  <si>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</si>
  <si>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</si>
  <si>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</si>
  <si>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</si>
  <si>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</si>
  <si>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</si>
  <si>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</si>
  <si>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</si>
  <si>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</si>
  <si>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</si>
  <si>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</si>
  <si>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</si>
  <si>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</si>
  <si>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</si>
  <si>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</si>
  <si>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</si>
  <si>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</si>
  <si>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</si>
  <si>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</si>
  <si>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</si>
  <si>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</si>
  <si>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</si>
  <si>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</si>
  <si>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</si>
  <si>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</si>
  <si>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</si>
  <si>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</si>
  <si>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</si>
  <si>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</si>
  <si>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</si>
  <si>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</si>
  <si>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</si>
  <si>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</si>
  <si>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</si>
  <si>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</si>
  <si>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</si>
  <si>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</si>
  <si>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</si>
  <si>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</si>
  <si>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</si>
  <si>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</si>
  <si>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</si>
  <si>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</si>
  <si>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</si>
  <si>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</si>
  <si>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</si>
  <si>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</si>
  <si>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</si>
  <si>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</si>
  <si>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</si>
  <si>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</si>
  <si>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</si>
  <si>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</si>
  <si>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</si>
  <si>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</si>
  <si>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</si>
  <si>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</si>
  <si>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</si>
  <si>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</si>
  <si>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</si>
  <si>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</si>
  <si>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</si>
  <si>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</si>
  <si>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</si>
  <si>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</si>
  <si>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</si>
  <si>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</si>
  <si>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</si>
  <si>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</si>
  <si>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</si>
  <si>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</si>
  <si>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</si>
  <si>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</si>
  <si>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</si>
  <si>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</si>
  <si>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</si>
  <si>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</si>
  <si>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</si>
  <si>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</si>
  <si>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</si>
  <si>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</si>
  <si>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</si>
  <si>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</si>
  <si>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</si>
  <si>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</si>
  <si>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</si>
  <si>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</si>
  <si>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</si>
  <si>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</si>
  <si>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</si>
  <si>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</si>
  <si>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</si>
  <si>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</si>
  <si>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</si>
  <si>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</si>
  <si>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</si>
  <si>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</si>
  <si>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</si>
  <si>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</si>
  <si>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</si>
  <si>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</si>
  <si>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</si>
  <si>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</si>
  <si>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</si>
  <si>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</si>
  <si>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</si>
  <si>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</si>
  <si>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</si>
  <si>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</si>
  <si>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</si>
  <si>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</si>
  <si>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</si>
  <si>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</si>
  <si>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</si>
  <si>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</si>
  <si>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</si>
  <si>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</si>
  <si>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</si>
  <si>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</si>
  <si>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</si>
  <si>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</si>
  <si>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</si>
  <si>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</si>
  <si>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</si>
  <si>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</si>
  <si>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</si>
  <si>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</si>
  <si>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</si>
  <si>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</si>
  <si>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</si>
  <si>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</si>
  <si>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</si>
  <si>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</si>
  <si>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</si>
  <si>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</si>
  <si>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</si>
  <si>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</si>
  <si>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</si>
  <si>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</si>
  <si>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</si>
  <si>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</si>
  <si>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</si>
  <si>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</si>
  <si>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</si>
  <si>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</si>
  <si>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</si>
  <si>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</si>
  <si>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</si>
  <si>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</si>
  <si>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</si>
  <si>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</si>
  <si>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</si>
  <si>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</si>
  <si>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</si>
  <si>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</si>
  <si>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</si>
  <si>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</si>
  <si>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</si>
  <si>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</si>
  <si>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</si>
  <si>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</si>
  <si>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</si>
  <si>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</si>
  <si>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</si>
  <si>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</si>
  <si>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</si>
  <si>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</si>
  <si>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</si>
  <si>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</si>
  <si>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</si>
  <si>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</si>
  <si>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</si>
  <si>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</si>
  <si>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</si>
  <si>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</si>
  <si>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</si>
  <si>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</si>
  <si>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</si>
  <si>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</si>
  <si>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</si>
  <si>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</si>
  <si>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</si>
  <si>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</si>
  <si>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</si>
  <si>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</si>
  <si>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</si>
  <si>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</si>
  <si>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</si>
  <si>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</si>
  <si>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</si>
  <si>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</si>
  <si>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</si>
  <si>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</si>
  <si>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</si>
  <si>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</si>
  <si>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</si>
  <si>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</si>
  <si>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</si>
  <si>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</si>
  <si>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</si>
  <si>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</si>
  <si>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</si>
  <si>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</si>
  <si>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</si>
  <si>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</si>
  <si>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</si>
  <si>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</si>
  <si>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</si>
  <si>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</si>
  <si>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</si>
  <si>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</si>
  <si>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</si>
  <si>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</si>
  <si>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</si>
  <si>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</si>
  <si>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</si>
  <si>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</si>
  <si>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</si>
  <si>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</si>
  <si>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</si>
  <si>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</si>
  <si>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</si>
  <si>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</si>
  <si>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</si>
  <si>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</si>
  <si>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</si>
  <si>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</si>
  <si>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</si>
  <si>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</si>
  <si>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</si>
  <si>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</si>
  <si>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</si>
  <si>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</si>
  <si>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</si>
  <si>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</si>
  <si>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</si>
  <si>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</si>
  <si>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</si>
  <si>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</si>
  <si>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</si>
  <si>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</si>
  <si>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</si>
  <si>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</si>
  <si>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</si>
  <si>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</si>
  <si>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</si>
  <si>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</si>
  <si>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</si>
  <si>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</si>
  <si>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</si>
  <si>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</si>
  <si>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</si>
  <si>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</si>
  <si>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</si>
  <si>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</si>
  <si>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</si>
  <si>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</si>
  <si>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</si>
  <si>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</si>
  <si>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</si>
  <si>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</si>
  <si>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</si>
  <si>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</si>
  <si>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</si>
  <si>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</si>
  <si>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</si>
  <si>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</si>
  <si>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</si>
  <si>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</si>
  <si>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</si>
  <si>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</si>
  <si>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</si>
  <si>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</si>
  <si>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</si>
  <si>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</si>
  <si>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</si>
  <si>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</si>
  <si>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</si>
  <si>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</si>
  <si>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</si>
  <si>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</si>
  <si>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</si>
  <si>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</si>
  <si>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</si>
  <si>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</si>
  <si>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</si>
  <si>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</si>
  <si>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</si>
  <si>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</si>
  <si>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</si>
  <si>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</si>
  <si>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</si>
  <si>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</si>
  <si>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</si>
  <si>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</si>
  <si>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</si>
  <si>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</si>
  <si>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</si>
  <si>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</si>
  <si>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</si>
  <si>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</si>
  <si>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</si>
  <si>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</si>
  <si>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</si>
  <si>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</si>
  <si>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</si>
  <si>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</si>
  <si>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</si>
  <si>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</si>
  <si>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</si>
  <si>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</si>
  <si>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</si>
  <si>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</si>
  <si>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</si>
  <si>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</si>
  <si>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</si>
  <si>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</si>
  <si>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</si>
  <si>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</si>
  <si>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</si>
  <si>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</si>
  <si>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</si>
  <si>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</si>
  <si>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</si>
  <si>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</si>
  <si>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</si>
  <si>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</si>
  <si>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</si>
  <si>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</si>
  <si>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</si>
  <si>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</si>
  <si>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</si>
  <si>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</si>
  <si>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</si>
  <si>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</si>
  <si>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</si>
  <si>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</si>
  <si>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</si>
  <si>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</si>
  <si>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</si>
  <si>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</si>
  <si>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</si>
  <si>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</si>
  <si>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</si>
  <si>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</si>
  <si>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</si>
  <si>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</si>
  <si>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</si>
  <si>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</si>
  <si>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</si>
  <si>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</si>
  <si>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</si>
  <si>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</si>
  <si>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</si>
  <si>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</si>
  <si>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</si>
  <si>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</si>
  <si>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</si>
  <si>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</si>
  <si>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</si>
  <si>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</si>
  <si>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</si>
  <si>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</si>
  <si>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</si>
  <si>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</si>
  <si>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</si>
  <si>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</si>
  <si>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</si>
  <si>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</si>
  <si>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</si>
  <si>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</si>
  <si>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</si>
  <si>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</si>
  <si>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</si>
  <si>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</si>
  <si>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</si>
  <si>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</si>
  <si>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</si>
  <si>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</si>
  <si>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</si>
  <si>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</si>
  <si>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</si>
  <si>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</si>
  <si>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</si>
  <si>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</si>
  <si>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</si>
  <si>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</si>
  <si>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</si>
  <si>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</si>
  <si>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</si>
  <si>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</si>
  <si>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</si>
  <si>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</si>
  <si>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</si>
  <si>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</si>
  <si>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</si>
  <si>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</si>
  <si>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</si>
  <si>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</si>
  <si>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</si>
  <si>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</si>
  <si>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</si>
  <si>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</si>
  <si>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</si>
  <si>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</si>
  <si>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</si>
  <si>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</si>
  <si>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</si>
  <si>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</si>
  <si>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</si>
  <si>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</si>
  <si>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</si>
  <si>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</si>
  <si>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</si>
  <si>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</si>
  <si>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</si>
  <si>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</si>
  <si>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</si>
  <si>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</si>
  <si>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</si>
  <si>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</si>
  <si>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</si>
  <si>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</si>
  <si>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</si>
  <si>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</si>
  <si>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</si>
  <si>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</si>
  <si>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</si>
  <si>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</si>
  <si>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</si>
  <si>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</si>
  <si>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</si>
  <si>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</si>
  <si>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</si>
  <si>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</si>
  <si>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</si>
  <si>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</si>
  <si>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</si>
  <si>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</si>
  <si>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</si>
  <si>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</si>
  <si>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</si>
  <si>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</si>
  <si>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</si>
  <si>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</si>
  <si>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</si>
  <si>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</si>
  <si>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</si>
  <si>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</si>
  <si>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</si>
  <si>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</si>
  <si>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</si>
  <si>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</si>
  <si>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</si>
  <si>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</si>
  <si>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</si>
  <si>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</si>
  <si>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</si>
  <si>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</si>
  <si>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</si>
  <si>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</si>
  <si>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</si>
  <si>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</si>
  <si>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</si>
  <si>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</si>
  <si>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</si>
  <si>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</si>
  <si>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</si>
  <si>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</si>
  <si>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</si>
  <si>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</si>
  <si>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</si>
  <si>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</si>
  <si>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</si>
  <si>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</si>
  <si>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</si>
  <si>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</si>
  <si>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</si>
  <si>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</si>
  <si>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</si>
  <si>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</si>
  <si>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</si>
  <si>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</si>
  <si>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</si>
  <si>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</si>
  <si>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</si>
  <si>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</si>
  <si>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</si>
  <si>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</si>
  <si>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</si>
  <si>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</si>
  <si>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</si>
  <si>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</si>
  <si>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</si>
  <si>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</si>
  <si>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</si>
  <si>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</si>
  <si>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</si>
  <si>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</si>
  <si>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</si>
  <si>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</si>
  <si>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</si>
  <si>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</si>
  <si>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</si>
  <si>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</si>
  <si>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</si>
  <si>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</si>
  <si>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</si>
  <si>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</si>
  <si>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</si>
  <si>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</si>
  <si>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</si>
  <si>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</si>
  <si>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</si>
  <si>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</si>
  <si>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</si>
  <si>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</si>
  <si>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</si>
  <si>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</si>
  <si>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</si>
  <si>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</si>
  <si>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</si>
  <si>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</si>
  <si>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</si>
  <si>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</si>
  <si>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</si>
  <si>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</si>
  <si>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</si>
  <si>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</si>
  <si>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</si>
  <si>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</si>
  <si>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</si>
  <si>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</si>
  <si>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</si>
  <si>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</si>
  <si>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</si>
  <si>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</si>
  <si>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</si>
  <si>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</si>
  <si>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</si>
  <si>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</si>
  <si>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</si>
  <si>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</si>
  <si>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</si>
  <si>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</si>
  <si>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</si>
  <si>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</si>
  <si>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</si>
  <si>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</si>
  <si>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</si>
  <si>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</si>
  <si>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</si>
  <si>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</si>
  <si>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</si>
  <si>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</si>
  <si>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</si>
  <si>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</si>
  <si>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</si>
  <si>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</si>
  <si>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</si>
  <si>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</si>
  <si>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</si>
  <si>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</si>
  <si>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</si>
  <si>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</si>
  <si>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</si>
  <si>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</si>
  <si>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</si>
  <si>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</si>
  <si>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</si>
  <si>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</si>
  <si>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</si>
  <si>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</si>
  <si>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</si>
  <si>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</si>
  <si>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</si>
  <si>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</si>
  <si>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</si>
  <si>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</si>
  <si>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</si>
  <si>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</si>
  <si>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</si>
  <si>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</si>
  <si>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</si>
  <si>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</si>
  <si>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</si>
  <si>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</si>
  <si>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</si>
  <si>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</si>
  <si>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</si>
  <si>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</si>
  <si>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</si>
  <si>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</si>
  <si>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</si>
  <si>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</si>
  <si>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</si>
  <si>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</si>
  <si>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</si>
  <si>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</si>
  <si>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</si>
  <si>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</si>
  <si>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</si>
  <si>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</si>
  <si>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</si>
  <si>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</si>
  <si>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</si>
  <si>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</si>
  <si>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</si>
  <si>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</si>
  <si>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</si>
  <si>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</si>
  <si>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</si>
  <si>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</si>
  <si>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</si>
  <si>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</si>
  <si>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</si>
  <si>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</si>
  <si>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</si>
  <si>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</si>
  <si>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</si>
  <si>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</si>
  <si>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</si>
  <si>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</si>
  <si>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</si>
  <si>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</si>
  <si>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</si>
  <si>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</si>
  <si>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</si>
  <si>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</si>
  <si>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</si>
  <si>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</si>
  <si>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</si>
  <si>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</si>
  <si>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</si>
  <si>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</si>
  <si>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</si>
  <si>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</si>
  <si>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</si>
  <si>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</si>
  <si>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</si>
  <si>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</si>
  <si>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</si>
  <si>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</si>
  <si>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</si>
  <si>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</si>
  <si>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</si>
  <si>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</si>
  <si>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</si>
  <si>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</si>
  <si>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</si>
  <si>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</si>
  <si>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</si>
  <si>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</si>
  <si>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</si>
  <si>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</si>
  <si>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</si>
  <si>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</si>
  <si>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</si>
  <si>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</si>
  <si>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</si>
  <si>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</si>
  <si>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</si>
  <si>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</si>
  <si>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</si>
  <si>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</si>
  <si>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</si>
  <si>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</si>
  <si>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</si>
  <si>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</si>
  <si>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</si>
  <si>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</si>
  <si>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</si>
  <si>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</si>
  <si>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</si>
  <si>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</si>
  <si>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</si>
  <si>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</si>
  <si>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</si>
  <si>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</si>
  <si>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</si>
  <si>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</si>
  <si>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</si>
  <si>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</si>
  <si>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</si>
  <si>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</si>
  <si>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</si>
  <si>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</si>
  <si>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</si>
  <si>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</si>
  <si>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</si>
  <si>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</si>
  <si>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</si>
  <si>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</si>
  <si>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</si>
  <si>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</si>
  <si>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</si>
  <si>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</si>
  <si>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</si>
  <si>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</si>
  <si>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</si>
  <si>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</si>
  <si>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</si>
  <si>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</si>
  <si>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</si>
  <si>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</si>
  <si>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</si>
  <si>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</si>
  <si>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</si>
  <si>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</si>
  <si>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</si>
  <si>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</si>
  <si>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</si>
  <si>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</si>
  <si>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</si>
  <si>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</si>
  <si>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</si>
  <si>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</si>
  <si>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</si>
  <si>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</si>
  <si>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</si>
  <si>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</si>
  <si>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</si>
  <si>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</si>
  <si>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</si>
  <si>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</si>
  <si>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</si>
  <si>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</si>
  <si>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</si>
  <si>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</si>
  <si>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</si>
  <si>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</si>
  <si>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</si>
  <si>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</si>
  <si>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</si>
  <si>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</si>
  <si>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</si>
  <si>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</si>
  <si>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</si>
  <si>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</si>
  <si>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</si>
  <si>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</si>
  <si>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</si>
  <si>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</si>
  <si>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</si>
  <si>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</si>
  <si>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</si>
  <si>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</si>
  <si>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</si>
  <si>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</si>
  <si>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</si>
  <si>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</si>
  <si>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</si>
  <si>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</si>
  <si>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</si>
  <si>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</si>
  <si>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</si>
  <si>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</si>
  <si>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</si>
  <si>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</si>
  <si>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</si>
  <si>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</si>
  <si>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</si>
  <si>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</si>
  <si>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</si>
  <si>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</si>
  <si>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</si>
  <si>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</si>
  <si>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</si>
  <si>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</si>
  <si>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</si>
  <si>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</si>
  <si>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</si>
  <si>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</si>
  <si>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</si>
  <si>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</si>
  <si>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</si>
  <si>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</si>
  <si>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</si>
  <si>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</si>
  <si>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</si>
  <si>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</si>
  <si>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</si>
  <si>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</si>
  <si>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</si>
  <si>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</si>
  <si>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</si>
  <si>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</si>
  <si>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</si>
  <si>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</si>
  <si>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</si>
  <si>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</si>
  <si>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</si>
  <si>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</si>
  <si>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</si>
  <si>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</si>
  <si>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</si>
  <si>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</si>
  <si>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</si>
  <si>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</si>
  <si>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</si>
  <si>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</si>
  <si>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</si>
  <si>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</si>
  <si>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</si>
  <si>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</si>
  <si>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</si>
  <si>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</si>
  <si>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</si>
  <si>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</si>
  <si>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</si>
  <si>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</si>
  <si>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</si>
  <si>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</si>
  <si>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</si>
  <si>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</si>
  <si>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</si>
  <si>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</si>
  <si>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</si>
  <si>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</si>
  <si>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</si>
  <si>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</si>
  <si>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</si>
  <si>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</si>
  <si>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</si>
  <si>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</si>
  <si>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</si>
  <si>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</si>
  <si>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</si>
  <si>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</si>
  <si>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</si>
  <si>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</si>
  <si>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</si>
  <si>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</si>
  <si>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</si>
  <si>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</si>
  <si>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</si>
  <si>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</si>
  <si>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</si>
  <si>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</si>
  <si>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</si>
  <si>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</si>
  <si>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</si>
  <si>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</si>
  <si>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</si>
  <si>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</si>
  <si>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</si>
  <si>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</si>
  <si>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</si>
  <si>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</si>
  <si>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</si>
  <si>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</si>
  <si>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</si>
  <si>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</si>
  <si>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</si>
  <si>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</si>
  <si>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</si>
  <si>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</si>
  <si>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</si>
  <si>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</si>
  <si>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</si>
  <si>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</si>
  <si>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</si>
  <si>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</si>
  <si>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</si>
  <si>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</si>
  <si>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</si>
  <si>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</si>
  <si>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</si>
  <si>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</si>
  <si>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</si>
  <si>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</si>
  <si>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</si>
  <si>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</si>
  <si>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</si>
  <si>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</si>
  <si>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</si>
  <si>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</si>
  <si>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</si>
  <si>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</si>
  <si>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</si>
  <si>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</si>
  <si>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</si>
  <si>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</si>
  <si>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</si>
  <si>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</si>
  <si>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</si>
  <si>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</si>
  <si>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</si>
  <si>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</si>
  <si>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</si>
  <si>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</si>
  <si>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</si>
  <si>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</si>
  <si>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</si>
  <si>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</si>
  <si>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</si>
  <si>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</si>
  <si>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</si>
  <si>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</si>
  <si>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</si>
  <si>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</si>
  <si>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</si>
  <si>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</si>
  <si>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</si>
  <si>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</si>
  <si>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</si>
  <si>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</si>
  <si>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</si>
  <si>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</si>
  <si>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</si>
  <si>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</si>
  <si>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</si>
  <si>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</si>
  <si>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</si>
  <si>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</si>
  <si>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</si>
  <si>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</si>
  <si>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</si>
  <si>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</si>
  <si>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</si>
  <si>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</si>
  <si>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</si>
  <si>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</si>
  <si>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</si>
  <si>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</si>
  <si>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</si>
  <si>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</si>
  <si>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</si>
  <si>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</si>
  <si>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</si>
  <si>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</si>
  <si>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</si>
  <si>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</si>
  <si>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</si>
  <si>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</si>
  <si>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</si>
  <si>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</si>
  <si>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</si>
  <si>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</si>
  <si>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</si>
  <si>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</si>
  <si>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</si>
  <si>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</si>
  <si>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</si>
  <si>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</si>
  <si>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</si>
  <si>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</si>
  <si>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</si>
  <si>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</si>
  <si>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</si>
  <si>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</si>
  <si>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</si>
  <si>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</si>
  <si>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</si>
  <si>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</si>
  <si>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</si>
  <si>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</si>
  <si>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</si>
  <si>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</si>
  <si>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</si>
  <si>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</si>
  <si>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</si>
  <si>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</si>
  <si>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</si>
  <si>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</si>
  <si>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</si>
  <si>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</si>
  <si>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</si>
  <si>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</si>
  <si>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</si>
  <si>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</si>
  <si>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</si>
  <si>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</si>
  <si>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</si>
  <si>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</si>
  <si>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</si>
  <si>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</si>
  <si>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</si>
  <si>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</si>
  <si>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</si>
  <si>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</si>
  <si>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</si>
  <si>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</si>
  <si>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</si>
  <si>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</si>
  <si>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</si>
  <si>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</si>
  <si>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</si>
  <si>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</si>
  <si>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</si>
  <si>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</si>
  <si>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</si>
  <si>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</si>
  <si>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</si>
  <si>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</si>
  <si>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</si>
  <si>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</si>
  <si>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</si>
  <si>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</si>
  <si>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</si>
  <si>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</si>
  <si>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</si>
  <si>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</si>
  <si>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</si>
  <si>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</si>
  <si>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</si>
  <si>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</si>
  <si>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</si>
  <si>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</si>
  <si>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</si>
  <si>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</si>
  <si>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</si>
  <si>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</si>
  <si>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</si>
  <si>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</si>
  <si>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</si>
  <si>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</si>
  <si>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</si>
  <si>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</si>
  <si>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</si>
  <si>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</si>
  <si>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</si>
  <si>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</si>
  <si>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</si>
  <si>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</si>
  <si>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</si>
  <si>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</si>
  <si>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</si>
  <si>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</si>
  <si>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</si>
  <si>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</si>
  <si>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</si>
  <si>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</si>
  <si>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</si>
  <si>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</si>
  <si>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</si>
  <si>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</si>
  <si>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</si>
  <si>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</si>
  <si>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</si>
  <si>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</si>
  <si>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</si>
  <si>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</si>
  <si>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</si>
  <si>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</si>
  <si>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</si>
  <si>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</si>
  <si>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</si>
  <si>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</si>
  <si>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</si>
  <si>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</si>
  <si>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</si>
  <si>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</si>
  <si>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</si>
  <si>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</si>
  <si>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</si>
  <si>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</si>
  <si>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</si>
  <si>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</si>
  <si>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</si>
  <si>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</si>
  <si>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</si>
  <si>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</si>
  <si>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</si>
  <si>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</si>
  <si>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</si>
  <si>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</si>
  <si>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</si>
  <si>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</si>
  <si>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</si>
  <si>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</si>
  <si>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</si>
  <si>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</si>
  <si>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</si>
  <si>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</si>
  <si>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</si>
  <si>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</si>
  <si>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</si>
  <si>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</si>
  <si>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</si>
  <si>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</si>
  <si>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</si>
  <si>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</si>
  <si>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</si>
  <si>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</si>
  <si>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</si>
  <si>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</si>
  <si>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</si>
  <si>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</si>
  <si>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</si>
  <si>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</si>
  <si>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</si>
  <si>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</si>
  <si>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</si>
  <si>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</si>
  <si>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</si>
  <si>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</si>
  <si>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</si>
  <si>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</si>
  <si>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</si>
  <si>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</si>
  <si>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</si>
  <si>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</si>
  <si>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</si>
  <si>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</si>
  <si>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</si>
  <si>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</si>
  <si>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</si>
  <si>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</si>
  <si>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</si>
  <si>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</si>
  <si>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</si>
  <si>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</si>
  <si>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</si>
  <si>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</si>
  <si>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</si>
  <si>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</si>
  <si>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</si>
  <si>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</si>
  <si>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</si>
  <si>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</si>
  <si>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</si>
  <si>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</si>
  <si>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</si>
  <si>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</si>
  <si>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</si>
  <si>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</si>
  <si>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</si>
  <si>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</si>
  <si>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</si>
  <si>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</si>
  <si>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</si>
  <si>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</si>
  <si>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</si>
  <si>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</si>
  <si>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</si>
  <si>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</si>
  <si>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</si>
  <si>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</si>
  <si>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</si>
  <si>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</si>
  <si>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</si>
  <si>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</si>
  <si>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</si>
  <si>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</si>
  <si>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</si>
  <si>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</si>
  <si>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</si>
  <si>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</si>
  <si>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</si>
  <si>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</si>
  <si>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</si>
  <si>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</si>
  <si>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</si>
  <si>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</si>
  <si>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</si>
  <si>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</si>
  <si>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</si>
  <si>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</si>
  <si>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</si>
  <si>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</si>
  <si>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</si>
  <si>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</si>
  <si>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</si>
  <si>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</si>
  <si>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</si>
  <si>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</si>
  <si>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</si>
  <si>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</si>
  <si>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</si>
  <si>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</si>
  <si>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</si>
  <si>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</si>
  <si>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</si>
  <si>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</si>
  <si>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</si>
  <si>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</si>
  <si>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</si>
  <si>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</si>
  <si>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</si>
  <si>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</si>
  <si>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</si>
  <si>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</si>
  <si>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</si>
  <si>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</si>
  <si>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</si>
  <si>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</si>
  <si>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</si>
  <si>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</si>
  <si>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</si>
  <si>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</si>
  <si>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</si>
  <si>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</si>
  <si>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</si>
  <si>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</si>
  <si>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</si>
  <si>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</si>
  <si>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</si>
  <si>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</si>
  <si>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</si>
  <si>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</si>
  <si>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</si>
  <si>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</si>
  <si>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</si>
  <si>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</si>
  <si>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</si>
  <si>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</si>
  <si>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</si>
  <si>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</si>
  <si>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</si>
  <si>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</si>
  <si>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</si>
  <si>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</si>
  <si>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</si>
  <si>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</si>
  <si>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</si>
  <si>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</si>
  <si>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</si>
  <si>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</si>
  <si>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</si>
  <si>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</si>
  <si>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</si>
  <si>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</si>
  <si>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</si>
  <si>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</si>
  <si>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</si>
  <si>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</si>
  <si>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</si>
  <si>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</si>
  <si>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</si>
  <si>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</si>
  <si>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</si>
  <si>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</si>
  <si>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</si>
  <si>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</si>
  <si>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</si>
  <si>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</si>
  <si>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</si>
  <si>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</si>
  <si>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</si>
  <si>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</si>
  <si>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</si>
  <si>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</si>
  <si>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</si>
  <si>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</si>
  <si>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</si>
  <si>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</si>
  <si>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</si>
  <si>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</si>
  <si>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</si>
  <si>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</si>
  <si>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</si>
  <si>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</si>
  <si>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</si>
  <si>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</si>
  <si>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</si>
  <si>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</si>
  <si>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</si>
  <si>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</si>
  <si>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</si>
  <si>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</si>
  <si>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</si>
  <si>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</si>
  <si>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</si>
  <si>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</si>
  <si>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</si>
  <si>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</si>
  <si>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</si>
  <si>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</si>
  <si>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</si>
  <si>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</si>
  <si>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</si>
  <si>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</si>
  <si>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</si>
  <si>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</si>
  <si>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</si>
  <si>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</si>
  <si>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</si>
  <si>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</si>
  <si>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</si>
  <si>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</si>
  <si>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</si>
  <si>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</si>
  <si>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</si>
  <si>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</si>
  <si>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</si>
  <si>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</si>
  <si>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</si>
  <si>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</si>
  <si>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</si>
  <si>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</si>
  <si>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</si>
  <si>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</si>
  <si>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</si>
  <si>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</si>
  <si>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</si>
  <si>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</si>
  <si>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</si>
  <si>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</si>
  <si>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</si>
  <si>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</si>
  <si>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</si>
  <si>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</si>
  <si>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</si>
  <si>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</si>
  <si>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</si>
  <si>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</si>
  <si>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</si>
  <si>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</si>
  <si>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</si>
  <si>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</si>
  <si>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</si>
  <si>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</si>
  <si>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</si>
  <si>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</si>
  <si>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</si>
  <si>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</si>
  <si>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</si>
  <si>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</si>
  <si>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</si>
  <si>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</si>
  <si>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</si>
  <si>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</si>
  <si>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</si>
  <si>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</si>
  <si>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</si>
  <si>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</si>
  <si>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</si>
  <si>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</si>
  <si>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</si>
  <si>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</si>
  <si>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</si>
  <si>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</si>
  <si>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</si>
  <si>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</si>
  <si>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</si>
  <si>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</si>
  <si>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</si>
  <si>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</si>
  <si>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</si>
  <si>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</si>
  <si>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</si>
  <si>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</si>
  <si>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</si>
  <si>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</si>
  <si>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</si>
  <si>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</si>
  <si>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</si>
  <si>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</si>
  <si>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</si>
  <si>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</si>
  <si>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</si>
  <si>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</si>
  <si>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</si>
  <si>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</si>
  <si>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</si>
  <si>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</si>
  <si>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</si>
  <si>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</si>
  <si>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</si>
  <si>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</si>
  <si>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</si>
  <si>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</si>
  <si>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</si>
  <si>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</si>
  <si>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</si>
  <si>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</si>
  <si>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</si>
  <si>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</si>
  <si>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</si>
  <si>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</si>
  <si>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</si>
  <si>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</si>
  <si>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</si>
  <si>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</si>
  <si>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</si>
  <si>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</si>
  <si>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</si>
  <si>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</si>
  <si>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</si>
  <si>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</si>
  <si>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</si>
  <si>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</si>
  <si>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</si>
  <si>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</si>
  <si>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</si>
  <si>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</si>
  <si>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</si>
  <si>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</si>
  <si>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</si>
  <si>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</si>
  <si>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</si>
  <si>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</si>
  <si>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</si>
  <si>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</si>
  <si>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</si>
  <si>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</si>
  <si>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</si>
  <si>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</si>
  <si>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</si>
  <si>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</si>
  <si>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</si>
  <si>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</si>
  <si>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</si>
  <si>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</si>
  <si>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</si>
  <si>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</si>
  <si>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</si>
  <si>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</si>
  <si>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</si>
  <si>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</si>
  <si>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</si>
  <si>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</si>
  <si>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</si>
  <si>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</si>
  <si>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</si>
  <si>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</si>
  <si>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</si>
  <si>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</si>
  <si>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</si>
  <si>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</si>
  <si>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</si>
  <si>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</si>
  <si>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</si>
  <si>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</si>
  <si>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</si>
  <si>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</si>
  <si>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</si>
  <si>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</si>
  <si>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</si>
  <si>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</si>
  <si>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</si>
  <si>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</si>
  <si>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</si>
  <si>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</si>
  <si>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</si>
  <si>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</si>
  <si>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</si>
  <si>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</si>
  <si>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</si>
  <si>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</si>
  <si>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</si>
  <si>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</si>
  <si>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</si>
  <si>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</si>
  <si>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</si>
  <si>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</si>
  <si>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</si>
  <si>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</si>
  <si>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</si>
  <si>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</si>
  <si>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</si>
  <si>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</si>
  <si>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</si>
  <si>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</si>
  <si>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</si>
  <si>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</si>
  <si>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</si>
  <si>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</si>
  <si>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</si>
  <si>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</si>
  <si>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</si>
  <si>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</si>
  <si>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</si>
  <si>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</si>
  <si>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</si>
  <si>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</si>
  <si>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</si>
  <si>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</si>
  <si>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</si>
  <si>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</si>
  <si>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</si>
  <si>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</si>
  <si>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</si>
  <si>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</si>
  <si>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</si>
  <si>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</si>
  <si>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</si>
  <si>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</si>
  <si>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</si>
  <si>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</si>
  <si>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</si>
  <si>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</si>
  <si>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</si>
  <si>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</si>
  <si>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</si>
  <si>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</si>
  <si>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</si>
  <si>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</si>
  <si>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</si>
  <si>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</si>
  <si>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</si>
  <si>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</si>
  <si>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</si>
  <si>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</si>
  <si>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</si>
  <si>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</si>
  <si>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</si>
  <si>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</si>
  <si>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</si>
  <si>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</si>
  <si>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</si>
  <si>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</si>
  <si>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</si>
  <si>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</si>
  <si>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</si>
  <si>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</si>
  <si>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</si>
  <si>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</si>
  <si>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</si>
  <si>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</si>
  <si>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</si>
  <si>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</si>
  <si>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</si>
  <si>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</si>
  <si>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</si>
  <si>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</si>
  <si>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</si>
  <si>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</si>
  <si>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</si>
  <si>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</si>
  <si>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</si>
  <si>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</si>
  <si>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</si>
  <si>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</si>
  <si>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</si>
  <si>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</si>
  <si>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</si>
  <si>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</si>
  <si>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</si>
  <si>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</si>
  <si>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</si>
  <si>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</si>
  <si>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</si>
  <si>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</si>
  <si>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</si>
  <si>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</si>
  <si>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</si>
  <si>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</si>
  <si>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</si>
  <si>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</si>
  <si>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</si>
  <si>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</si>
  <si>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</si>
  <si>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</si>
  <si>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</si>
  <si>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</si>
  <si>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</si>
  <si>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</si>
  <si>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</si>
  <si>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</si>
  <si>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</si>
  <si>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</si>
  <si>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</si>
  <si>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</si>
  <si>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</si>
  <si>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</si>
  <si>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</si>
  <si>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</si>
  <si>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</si>
  <si>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</si>
  <si>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</si>
  <si>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</si>
  <si>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</si>
  <si>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</si>
  <si>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</si>
  <si>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</si>
  <si>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</si>
  <si>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</si>
  <si>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</si>
  <si>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</si>
  <si>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</si>
  <si>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</si>
  <si>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</si>
  <si>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</si>
  <si>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</si>
  <si>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</si>
  <si>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</si>
  <si>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</si>
  <si>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</si>
  <si>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</si>
  <si>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</si>
  <si>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</si>
  <si>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</si>
  <si>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</si>
  <si>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</si>
  <si>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</si>
  <si>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</si>
  <si>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</si>
  <si>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</si>
  <si>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</si>
  <si>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</si>
  <si>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</si>
  <si>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</si>
  <si>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</si>
  <si>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</si>
  <si>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</si>
  <si>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</si>
  <si>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</si>
  <si>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</si>
  <si>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</si>
  <si>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</si>
  <si>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</si>
  <si>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</si>
  <si>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</si>
  <si>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</si>
  <si>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</si>
  <si>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</si>
  <si>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</si>
  <si>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</si>
  <si>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</si>
  <si>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</si>
  <si>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</si>
  <si>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</si>
  <si>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</si>
  <si>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</si>
  <si>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</si>
  <si>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</si>
  <si>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</si>
  <si>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</si>
  <si>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</si>
  <si>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</si>
  <si>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</si>
  <si>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</si>
  <si>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</si>
  <si>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</si>
  <si>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</si>
  <si>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</si>
  <si>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</si>
  <si>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</si>
  <si>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</si>
  <si>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</si>
  <si>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</si>
  <si>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</si>
  <si>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</si>
  <si>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</si>
  <si>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</si>
  <si>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</si>
  <si>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</si>
  <si>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</si>
  <si>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</si>
  <si>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</si>
  <si>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</si>
  <si>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</si>
  <si>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</si>
  <si>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</si>
  <si>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</si>
  <si>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</si>
  <si>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</si>
  <si>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</si>
  <si>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</si>
  <si>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</si>
  <si>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</si>
  <si>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</si>
  <si>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</si>
  <si>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</si>
  <si>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</si>
  <si>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</si>
  <si>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</si>
  <si>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</si>
  <si>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</si>
  <si>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</si>
  <si>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</si>
  <si>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</si>
  <si>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</si>
  <si>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</si>
  <si>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</si>
  <si>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</si>
  <si>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</si>
  <si>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</si>
  <si>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</si>
  <si>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</si>
  <si>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</si>
  <si>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</si>
  <si>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</si>
  <si>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</si>
  <si>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</si>
  <si>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</si>
  <si>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</si>
  <si>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</si>
  <si>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</si>
  <si>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</si>
  <si>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</si>
  <si>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</si>
  <si>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</si>
  <si>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</si>
  <si>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</si>
  <si>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</si>
  <si>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</si>
  <si>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</si>
  <si>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</si>
  <si>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</si>
  <si>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</si>
  <si>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</si>
  <si>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</si>
  <si>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</si>
  <si>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</si>
  <si>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</si>
  <si>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</si>
  <si>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</si>
  <si>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</si>
  <si>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</si>
  <si>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</si>
  <si>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</si>
  <si>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</si>
  <si>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</si>
  <si>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</si>
  <si>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</si>
  <si>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</si>
  <si>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</si>
  <si>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</si>
  <si>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</si>
  <si>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</si>
  <si>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</si>
  <si>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</si>
  <si>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</si>
  <si>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</si>
  <si>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</si>
  <si>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</si>
  <si>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</si>
  <si>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</si>
  <si>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</si>
  <si>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</si>
  <si>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</si>
  <si>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</si>
  <si>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</si>
  <si>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</si>
  <si>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</si>
  <si>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</si>
  <si>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</si>
  <si>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</si>
  <si>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</si>
  <si>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</si>
  <si>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</si>
  <si>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</si>
  <si>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</si>
  <si>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</si>
  <si>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</si>
  <si>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</si>
  <si>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</si>
  <si>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</si>
  <si>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</si>
  <si>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</si>
  <si>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</si>
  <si>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</si>
  <si>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</si>
  <si>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</si>
  <si>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</si>
  <si>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</si>
  <si>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</si>
  <si>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</si>
  <si>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</si>
  <si>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</si>
  <si>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</si>
  <si>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</si>
  <si>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</si>
  <si>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</si>
  <si>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</si>
  <si>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</si>
  <si>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</si>
  <si>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</si>
  <si>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</si>
  <si>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</si>
  <si>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</si>
  <si>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</si>
  <si>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</si>
  <si>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</si>
  <si>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</si>
  <si>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</si>
  <si>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</si>
  <si>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</si>
  <si>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</si>
  <si>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</si>
  <si>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</si>
  <si>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</si>
  <si>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</si>
  <si>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</si>
  <si>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</si>
  <si>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</si>
  <si>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</si>
  <si>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</si>
  <si>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</si>
  <si>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</si>
  <si>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</si>
  <si>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</si>
  <si>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</si>
  <si>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</si>
  <si>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</si>
  <si>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</si>
  <si>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</si>
  <si>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</si>
  <si>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</si>
  <si>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</si>
  <si>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</si>
  <si>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</si>
  <si>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</si>
  <si>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</si>
  <si>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</si>
  <si>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</si>
  <si>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</si>
  <si>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</si>
  <si>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</si>
  <si>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</si>
  <si>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</si>
  <si>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</si>
  <si>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</si>
  <si>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</si>
  <si>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</si>
  <si>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</si>
  <si>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</si>
  <si>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</si>
  <si>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</si>
  <si>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</si>
  <si>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</si>
  <si>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</si>
  <si>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</si>
  <si>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</si>
  <si>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</si>
  <si>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</si>
  <si>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</si>
  <si>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</si>
  <si>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</si>
  <si>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</si>
  <si>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</si>
  <si>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</si>
  <si>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</si>
  <si>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</si>
  <si>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</si>
  <si>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</si>
  <si>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</si>
  <si>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</si>
  <si>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</si>
  <si>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</si>
  <si>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</si>
  <si>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</si>
  <si>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</si>
  <si>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</si>
  <si>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</si>
  <si>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</si>
  <si>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</si>
  <si>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</si>
  <si>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</si>
  <si>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</si>
  <si>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</si>
  <si>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</si>
  <si>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</si>
  <si>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</si>
  <si>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</si>
  <si>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</si>
  <si>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</si>
  <si>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</si>
  <si>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</si>
  <si>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</si>
  <si>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</si>
  <si>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</si>
  <si>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</si>
  <si>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</si>
  <si>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</si>
  <si>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</si>
  <si>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</si>
  <si>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</si>
  <si>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</si>
  <si>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</si>
  <si>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</si>
  <si>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</si>
  <si>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</si>
  <si>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</si>
  <si>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</si>
  <si>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</si>
  <si>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</si>
  <si>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</si>
  <si>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</si>
  <si>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</si>
  <si>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</si>
  <si>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</si>
  <si>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</si>
  <si>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</si>
  <si>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</si>
  <si>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</si>
  <si>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</si>
  <si>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</si>
  <si>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</si>
  <si>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</si>
  <si>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</si>
  <si>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</si>
  <si>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</si>
  <si>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</si>
  <si>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</si>
  <si>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</si>
  <si>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</si>
  <si>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</si>
  <si>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</si>
  <si>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</si>
  <si>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</si>
  <si>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</si>
  <si>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</si>
  <si>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</si>
  <si>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</si>
  <si>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</si>
  <si>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</si>
  <si>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</si>
  <si>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</si>
  <si>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</si>
  <si>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</si>
  <si>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</si>
  <si>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</si>
  <si>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</si>
  <si>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</si>
  <si>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</si>
  <si>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</si>
  <si>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</si>
  <si>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</si>
  <si>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</si>
  <si>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</si>
  <si>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</si>
  <si>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</si>
  <si>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</si>
  <si>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</si>
  <si>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</si>
  <si>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</si>
  <si>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</si>
  <si>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</si>
  <si>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</si>
  <si>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</si>
  <si>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</si>
  <si>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</si>
  <si>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</si>
  <si>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</si>
  <si>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</si>
  <si>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</si>
  <si>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</si>
  <si>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</si>
  <si>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</si>
  <si>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</si>
  <si>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</si>
  <si>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</si>
  <si>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</si>
  <si>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</si>
  <si>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</si>
  <si>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</si>
  <si>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</si>
  <si>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</si>
  <si>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</si>
  <si>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</si>
  <si>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</si>
  <si>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</si>
  <si>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</si>
  <si>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</si>
  <si>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</si>
  <si>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</si>
  <si>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</si>
  <si>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</si>
  <si>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</si>
  <si>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</si>
  <si>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</si>
  <si>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</si>
  <si>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</si>
  <si>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</si>
  <si>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</si>
  <si>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</si>
  <si>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</si>
  <si>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</si>
  <si>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</si>
  <si>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</si>
  <si>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</si>
  <si>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</si>
  <si>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</si>
  <si>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</si>
  <si>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</si>
  <si>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</si>
  <si>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</si>
  <si>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</si>
  <si>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</si>
  <si>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</si>
  <si>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</si>
  <si>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</si>
  <si>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</si>
  <si>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</si>
  <si>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</si>
  <si>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</si>
  <si>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</si>
  <si>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</si>
  <si>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</si>
  <si>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</si>
  <si>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</si>
  <si>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</si>
  <si>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</si>
  <si>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</si>
  <si>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</si>
  <si>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</si>
  <si>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</si>
  <si>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</si>
  <si>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</si>
  <si>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</si>
  <si>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</si>
  <si>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</si>
  <si>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</si>
  <si>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</si>
  <si>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</si>
  <si>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</si>
  <si>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</si>
  <si>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</si>
  <si>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</si>
  <si>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</si>
  <si>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</si>
  <si>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</si>
  <si>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</si>
  <si>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</si>
  <si>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</si>
  <si>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</si>
  <si>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</si>
  <si>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</si>
  <si>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</si>
  <si>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</si>
  <si>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</si>
  <si>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</si>
  <si>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</si>
  <si>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</si>
  <si>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</si>
  <si>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</si>
  <si>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</si>
  <si>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</si>
  <si>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</si>
  <si>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</si>
  <si>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</si>
  <si>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</si>
  <si>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</si>
  <si>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</si>
  <si>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</si>
  <si>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</si>
  <si>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</si>
  <si>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</si>
  <si>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</si>
  <si>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</si>
  <si>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</si>
  <si>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</si>
  <si>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</si>
  <si>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</si>
  <si>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</si>
  <si>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</si>
  <si>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</si>
  <si>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</si>
  <si>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</si>
  <si>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</si>
  <si>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</si>
  <si>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</si>
  <si>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</si>
  <si>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</si>
  <si>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</si>
  <si>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</si>
  <si>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</si>
  <si>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</si>
  <si>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</si>
  <si>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</si>
  <si>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</si>
  <si>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</si>
  <si>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</si>
  <si>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</si>
  <si>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</si>
  <si>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</si>
  <si>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</si>
  <si>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</si>
  <si>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</si>
  <si>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</si>
  <si>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</si>
  <si>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</si>
  <si>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</si>
  <si>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</si>
  <si>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</si>
  <si>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</si>
  <si>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</si>
  <si>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</si>
  <si>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</si>
  <si>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</si>
  <si>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</si>
  <si>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</si>
  <si>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</si>
  <si>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</si>
  <si>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</si>
  <si>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</si>
  <si>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</si>
  <si>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</si>
  <si>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</si>
  <si>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</si>
  <si>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</si>
  <si>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</si>
  <si>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</si>
  <si>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</si>
  <si>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</si>
  <si>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</si>
  <si>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</si>
  <si>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</si>
  <si>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</si>
  <si>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</si>
  <si>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</si>
  <si>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</si>
  <si>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</si>
  <si>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</si>
  <si>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</si>
  <si>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</si>
  <si>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</si>
  <si>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</si>
  <si>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</si>
  <si>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</si>
  <si>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</si>
  <si>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</si>
  <si>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</si>
  <si>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</si>
  <si>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</si>
  <si>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</si>
  <si>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</si>
  <si>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</si>
  <si>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</si>
  <si>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</si>
  <si>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</si>
  <si>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</si>
  <si>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</si>
  <si>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</si>
  <si>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</si>
  <si>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</si>
  <si>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</si>
  <si>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</si>
  <si>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</si>
  <si>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</si>
  <si>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</si>
  <si>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</si>
  <si>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</si>
  <si>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</si>
  <si>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</si>
  <si>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</si>
  <si>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</si>
  <si>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</si>
  <si>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</si>
  <si>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</si>
  <si>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</si>
  <si>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</si>
  <si>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</si>
  <si>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</si>
  <si>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</si>
  <si>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</si>
  <si>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</si>
  <si>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</si>
  <si>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</si>
  <si>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</si>
  <si>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</si>
  <si>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</si>
  <si>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</si>
  <si>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</si>
  <si>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</si>
  <si>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</si>
  <si>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</si>
  <si>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</si>
  <si>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</si>
  <si>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</si>
  <si>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</si>
  <si>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</si>
  <si>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</si>
  <si>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</si>
  <si>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</si>
  <si>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</si>
  <si>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</si>
  <si>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</si>
  <si>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</si>
  <si>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</si>
  <si>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</si>
  <si>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</si>
  <si>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</si>
  <si>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</si>
  <si>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</si>
  <si>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</si>
  <si>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</si>
  <si>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</si>
  <si>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</si>
  <si>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</si>
  <si>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</si>
  <si>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</si>
  <si>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</si>
  <si>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</si>
  <si>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</si>
  <si>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</si>
  <si>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</si>
  <si>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</si>
  <si>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</si>
  <si>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</si>
  <si>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</si>
  <si>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</si>
  <si>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</si>
  <si>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</si>
  <si>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</si>
  <si>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</si>
  <si>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</si>
  <si>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</si>
  <si>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</si>
  <si>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</si>
  <si>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</si>
  <si>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</si>
  <si>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</si>
  <si>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</si>
  <si>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</si>
  <si>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</si>
  <si>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</si>
  <si>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</si>
  <si>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</si>
  <si>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</si>
  <si>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</si>
  <si>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</si>
  <si>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</si>
  <si>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</si>
  <si>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</si>
  <si>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</si>
  <si>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</si>
  <si>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</si>
  <si>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</si>
  <si>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</si>
  <si>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</si>
  <si>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</si>
  <si>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</si>
  <si>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</si>
  <si>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</si>
  <si>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</si>
  <si>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</si>
  <si>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</si>
  <si>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</si>
  <si>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</si>
  <si>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</si>
  <si>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</si>
  <si>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</si>
  <si>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</si>
  <si>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</si>
  <si>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</si>
  <si>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</si>
  <si>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</si>
  <si>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</si>
  <si>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</si>
  <si>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</si>
  <si>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</si>
  <si>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</si>
  <si>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</si>
  <si>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</si>
  <si>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</si>
  <si>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</si>
  <si>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</si>
  <si>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</si>
  <si>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</si>
  <si>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</si>
  <si>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</si>
  <si>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</si>
  <si>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</si>
  <si>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</si>
  <si>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</si>
  <si>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</si>
  <si>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</si>
  <si>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</si>
  <si>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</si>
  <si>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</si>
  <si>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</si>
  <si>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</si>
  <si>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</si>
  <si>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</si>
  <si>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</si>
  <si>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</si>
  <si>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</si>
  <si>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</si>
  <si>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</si>
  <si>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</si>
  <si>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</si>
  <si>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</si>
  <si>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</si>
  <si>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</si>
  <si>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</si>
  <si>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</si>
  <si>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</si>
  <si>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</si>
  <si>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</si>
  <si>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</si>
  <si>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</si>
  <si>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</si>
  <si>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</si>
  <si>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</si>
  <si>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</si>
  <si>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</si>
  <si>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</si>
  <si>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</si>
  <si>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</si>
  <si>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</si>
  <si>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</si>
  <si>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</si>
  <si>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</si>
  <si>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</si>
  <si>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</si>
  <si>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</si>
  <si>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</si>
  <si>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</si>
  <si>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</si>
  <si>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</si>
  <si>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</si>
  <si>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</si>
  <si>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</si>
  <si>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</si>
  <si>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</si>
  <si>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</si>
  <si>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</si>
  <si>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</si>
  <si>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</si>
  <si>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</si>
  <si>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</si>
  <si>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</si>
  <si>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</si>
  <si>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</si>
  <si>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</si>
  <si>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</si>
  <si>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</si>
  <si>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</si>
  <si>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</si>
  <si>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</si>
  <si>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</si>
  <si>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</si>
  <si>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</si>
  <si>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</si>
  <si>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</si>
  <si>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</si>
  <si>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</si>
  <si>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</si>
  <si>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</si>
  <si>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</si>
  <si>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</si>
  <si>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</si>
  <si>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</si>
  <si>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</si>
  <si>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</si>
  <si>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</si>
  <si>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</si>
  <si>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</si>
  <si>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</si>
  <si>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</si>
  <si>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</si>
  <si>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</si>
  <si>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</si>
  <si>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</si>
  <si>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</si>
  <si>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</si>
  <si>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</si>
  <si>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</si>
  <si>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</si>
  <si>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</si>
  <si>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</si>
  <si>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</si>
  <si>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</si>
  <si>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</si>
  <si>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</si>
  <si>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</si>
  <si>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</si>
  <si>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</si>
  <si>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</si>
  <si>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</si>
  <si>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</si>
  <si>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</si>
  <si>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</si>
  <si>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</si>
  <si>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</si>
  <si>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</si>
  <si>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</si>
  <si>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</si>
  <si>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</si>
  <si>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</si>
  <si>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</si>
  <si>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</si>
  <si>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</si>
  <si>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</si>
  <si>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</si>
  <si>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</si>
  <si>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</si>
  <si>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</si>
  <si>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</si>
  <si>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</si>
  <si>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</si>
  <si>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</si>
  <si>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</si>
  <si>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</si>
  <si>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</si>
  <si>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</si>
  <si>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</si>
  <si>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</si>
  <si>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</si>
  <si>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</si>
  <si>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</si>
  <si>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</si>
  <si>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</si>
  <si>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</si>
  <si>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</si>
  <si>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</si>
  <si>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</si>
  <si>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</si>
  <si>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</si>
  <si>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</si>
  <si>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</si>
  <si>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</si>
  <si>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</si>
  <si>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</si>
  <si>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</si>
  <si>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</si>
  <si>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</si>
  <si>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</si>
  <si>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</si>
  <si>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</si>
  <si>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</si>
  <si>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</si>
  <si>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</si>
  <si>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</si>
  <si>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</si>
  <si>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</si>
  <si>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</si>
  <si>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</si>
  <si>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</si>
  <si>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</si>
  <si>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</si>
  <si>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</si>
  <si>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</si>
  <si>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</si>
  <si>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</si>
  <si>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</si>
  <si>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</si>
  <si>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</si>
  <si>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</si>
  <si>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</si>
  <si>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</si>
  <si>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</si>
  <si>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</si>
  <si>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</si>
  <si>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</si>
  <si>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</si>
  <si>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</si>
  <si>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</si>
  <si>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</si>
  <si>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</si>
  <si>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</si>
  <si>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</si>
  <si>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</si>
  <si>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</si>
  <si>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</si>
  <si>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</si>
  <si>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</si>
  <si>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</si>
  <si>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</si>
  <si>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</si>
  <si>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</si>
  <si>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</si>
  <si>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</si>
  <si>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</si>
  <si>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</si>
  <si>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</si>
  <si>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</si>
  <si>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</si>
  <si>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</si>
  <si>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</si>
  <si>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</si>
  <si>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</si>
  <si>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</si>
  <si>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</si>
  <si>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</si>
  <si>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</si>
  <si>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</si>
  <si>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</si>
  <si>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</si>
  <si>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</si>
  <si>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</si>
  <si>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</si>
  <si>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</si>
  <si>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</si>
  <si>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</si>
  <si>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</si>
  <si>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</si>
  <si>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</si>
  <si>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</si>
  <si>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</si>
  <si>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</si>
  <si>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</si>
  <si>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</si>
  <si>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</si>
  <si>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</si>
  <si>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</si>
  <si>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</si>
  <si>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</si>
  <si>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</si>
  <si>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</si>
  <si>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</si>
  <si>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</si>
  <si>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</si>
  <si>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</si>
  <si>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</si>
  <si>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</si>
  <si>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</si>
  <si>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</si>
  <si>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</si>
  <si>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</si>
  <si>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</si>
  <si>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</si>
  <si>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</si>
  <si>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</si>
  <si>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</si>
  <si>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</si>
  <si>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</si>
  <si>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</si>
  <si>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</si>
  <si>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</si>
  <si>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</si>
  <si>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</si>
  <si>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</si>
  <si>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</si>
  <si>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</si>
  <si>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</si>
  <si>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</si>
  <si>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</si>
  <si>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</si>
  <si>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</si>
  <si>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</si>
  <si>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</si>
  <si>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</si>
  <si>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</si>
  <si>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</si>
  <si>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</si>
  <si>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</si>
  <si>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</si>
  <si>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</si>
  <si>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</si>
  <si>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</si>
  <si>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</si>
  <si>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</si>
  <si>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</si>
  <si>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</si>
  <si>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</si>
  <si>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</si>
  <si>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</si>
  <si>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</si>
  <si>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</si>
  <si>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</si>
  <si>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</si>
  <si>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</si>
  <si>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</si>
  <si>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</si>
  <si>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</si>
  <si>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</si>
  <si>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</si>
  <si>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</si>
  <si>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</si>
  <si>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</si>
  <si>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</si>
  <si>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</si>
  <si>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</si>
  <si>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</si>
  <si>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</si>
  <si>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</si>
  <si>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</si>
  <si>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</si>
  <si>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</si>
  <si>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</si>
  <si>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</si>
  <si>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</si>
  <si>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</si>
  <si>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</si>
  <si>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</si>
  <si>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</si>
  <si>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</si>
  <si>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</si>
  <si>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</si>
  <si>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</si>
  <si>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</si>
  <si>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</si>
  <si>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</si>
  <si>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</si>
  <si>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</si>
  <si>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</si>
  <si>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</si>
  <si>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</si>
  <si>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</si>
  <si>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</si>
  <si>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</si>
  <si>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</si>
  <si>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</si>
  <si>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</si>
  <si>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</si>
  <si>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</si>
  <si>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</si>
  <si>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</si>
  <si>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</si>
  <si>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</si>
  <si>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</si>
  <si>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</si>
  <si>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</si>
  <si>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</si>
  <si>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</si>
  <si>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</si>
  <si>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</si>
  <si>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</si>
  <si>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</si>
  <si>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</si>
  <si>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</si>
  <si>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</si>
  <si>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</si>
  <si>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</si>
  <si>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</si>
  <si>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</si>
  <si>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</si>
  <si>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</si>
  <si>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</si>
  <si>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</si>
  <si>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</si>
  <si>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</si>
  <si>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</si>
  <si>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</si>
  <si>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</si>
  <si>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</si>
  <si>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</si>
  <si>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</si>
  <si>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</si>
  <si>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</si>
  <si>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</si>
  <si>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</si>
  <si>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</si>
  <si>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</si>
  <si>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</si>
  <si>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</si>
  <si>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</si>
  <si>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</si>
  <si>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</si>
  <si>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</si>
  <si>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</si>
  <si>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</si>
  <si>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</si>
  <si>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</si>
  <si>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</si>
  <si>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</si>
  <si>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</si>
  <si>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</si>
  <si>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</si>
  <si>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</si>
  <si>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</si>
  <si>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</si>
  <si>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</si>
  <si>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</si>
  <si>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</si>
  <si>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</si>
  <si>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</si>
  <si>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</si>
  <si>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</si>
  <si>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</si>
  <si>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</si>
  <si>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</si>
  <si>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</si>
  <si>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</si>
  <si>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</si>
  <si>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</si>
  <si>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</si>
  <si>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</si>
  <si>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</si>
  <si>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</si>
  <si>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</si>
  <si>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</si>
  <si>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</si>
  <si>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</si>
  <si>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</si>
  <si>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</si>
  <si>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</si>
  <si>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</si>
  <si>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</si>
  <si>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</si>
  <si>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</si>
  <si>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</si>
  <si>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</si>
  <si>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</si>
  <si>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</si>
  <si>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</si>
  <si>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</si>
  <si>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</si>
  <si>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</si>
  <si>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</si>
  <si>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</si>
  <si>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</si>
  <si>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</si>
  <si>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</si>
  <si>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</si>
  <si>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</si>
  <si>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</si>
  <si>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</si>
  <si>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</si>
  <si>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</si>
  <si>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</si>
  <si>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</si>
  <si>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</si>
  <si>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</si>
  <si>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</si>
  <si>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</si>
  <si>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</si>
  <si>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</si>
  <si>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</si>
  <si>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</si>
  <si>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</si>
  <si>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</si>
  <si>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</si>
  <si>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</si>
  <si>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</si>
  <si>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</si>
  <si>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</si>
  <si>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</si>
  <si>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</si>
  <si>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</si>
  <si>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</si>
  <si>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</si>
  <si>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</si>
  <si>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</si>
  <si>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</si>
  <si>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</si>
  <si>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</si>
  <si>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</si>
  <si>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</si>
  <si>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</si>
  <si>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</si>
  <si>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</si>
  <si>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</si>
  <si>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</si>
  <si>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</si>
  <si>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</si>
  <si>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</si>
  <si>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</si>
  <si>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</si>
  <si>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</si>
  <si>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</si>
  <si>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</si>
  <si>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</si>
  <si>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</si>
  <si>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</si>
  <si>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</si>
  <si>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</si>
  <si>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</si>
  <si>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</si>
  <si>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</si>
  <si>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</si>
  <si>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</si>
  <si>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</si>
  <si>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</si>
  <si>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</si>
  <si>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</si>
  <si>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</si>
  <si>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</si>
  <si>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</si>
  <si>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</si>
  <si>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</si>
  <si>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</si>
  <si>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</si>
  <si>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</si>
  <si>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</si>
  <si>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</si>
  <si>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</si>
  <si>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</si>
  <si>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</si>
  <si>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</si>
  <si>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</si>
  <si>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</si>
  <si>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</si>
  <si>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</si>
  <si>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</si>
  <si>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</si>
  <si>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</si>
  <si>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</si>
  <si>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</si>
  <si>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</si>
  <si>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</si>
  <si>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</si>
  <si>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</si>
  <si>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</si>
  <si>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</si>
  <si>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</si>
  <si>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</si>
  <si>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</si>
  <si>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</si>
  <si>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</si>
  <si>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</si>
  <si>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</si>
  <si>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</si>
  <si>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</si>
  <si>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</si>
  <si>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</si>
  <si>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</si>
  <si>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</si>
  <si>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</si>
  <si>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</si>
  <si>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</si>
  <si>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</si>
  <si>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</si>
  <si>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</si>
  <si>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</si>
  <si>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</si>
  <si>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</si>
  <si>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</si>
  <si>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</si>
  <si>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</si>
  <si>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</si>
  <si>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</si>
  <si>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</si>
  <si>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</si>
  <si>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</si>
  <si>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</si>
  <si>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</si>
  <si>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</si>
  <si>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</si>
  <si>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</si>
  <si>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</si>
  <si>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</si>
  <si>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</si>
  <si>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</si>
  <si>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</si>
  <si>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</si>
  <si>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</si>
  <si>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</si>
  <si>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</si>
  <si>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</si>
  <si>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</si>
  <si>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</si>
  <si>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</si>
  <si>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</si>
  <si>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</si>
  <si>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</si>
  <si>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</si>
  <si>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</si>
  <si>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</si>
  <si>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</si>
  <si>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</si>
  <si>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</si>
  <si>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</si>
  <si>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</si>
  <si>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</si>
  <si>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</si>
  <si>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</si>
  <si>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</si>
  <si>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</si>
  <si>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</si>
  <si>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</si>
  <si>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</si>
  <si>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</si>
  <si>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</si>
  <si>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</si>
  <si>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</si>
  <si>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</si>
  <si>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</si>
  <si>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</si>
  <si>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</si>
  <si>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</si>
  <si>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</si>
  <si>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</si>
  <si>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</si>
  <si>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</si>
  <si>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</si>
  <si>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</si>
  <si>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</si>
  <si>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</si>
  <si>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</si>
  <si>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</si>
  <si>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</si>
  <si>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</si>
  <si>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</si>
  <si>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</si>
  <si>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</si>
  <si>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</si>
  <si>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</si>
  <si>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</si>
  <si>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</si>
  <si>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</si>
  <si>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</si>
  <si>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</si>
  <si>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</si>
  <si>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</si>
  <si>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</si>
  <si>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</si>
  <si>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</si>
  <si>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</si>
  <si>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</si>
  <si>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</si>
  <si>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</si>
  <si>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</si>
  <si>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</si>
  <si>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</si>
  <si>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</si>
  <si>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</si>
  <si>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</si>
  <si>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</si>
  <si>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</si>
  <si>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</si>
  <si>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</si>
  <si>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</si>
  <si>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</si>
  <si>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</si>
  <si>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</si>
  <si>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</si>
  <si>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</si>
  <si>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</si>
  <si>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</si>
  <si>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</si>
  <si>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</si>
  <si>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</si>
  <si>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</si>
  <si>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</si>
  <si>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</si>
  <si>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</si>
  <si>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</si>
  <si>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</si>
  <si>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</si>
  <si>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</si>
  <si>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</si>
  <si>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</si>
  <si>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</si>
  <si>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</si>
  <si>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</si>
  <si>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</si>
  <si>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</si>
  <si>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</si>
  <si>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</si>
  <si>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</si>
  <si>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</si>
  <si>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</si>
  <si>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</si>
  <si>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</si>
  <si>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</si>
  <si>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</si>
  <si>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</si>
  <si>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</si>
  <si>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</si>
  <si>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</si>
  <si>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</si>
  <si>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</si>
  <si>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</si>
  <si>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</si>
  <si>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</si>
  <si>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</si>
  <si>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</si>
  <si>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</si>
  <si>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</si>
  <si>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</si>
  <si>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</si>
  <si>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</si>
  <si>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</si>
  <si>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</si>
  <si>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</si>
  <si>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</si>
  <si>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</si>
  <si>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</si>
  <si>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</si>
  <si>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</si>
  <si>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</si>
  <si>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</si>
  <si>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</si>
  <si>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</si>
  <si>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</si>
  <si>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</si>
  <si>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</si>
  <si>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</si>
  <si>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</si>
  <si>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</si>
  <si>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</si>
  <si>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</si>
  <si>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</si>
  <si>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</si>
  <si>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</si>
  <si>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</si>
  <si>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</si>
  <si>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</si>
  <si>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</si>
  <si>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</si>
  <si>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</si>
  <si>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</si>
  <si>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</si>
  <si>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</si>
  <si>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</si>
  <si>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</si>
  <si>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</si>
  <si>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</si>
  <si>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</si>
  <si>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</si>
  <si>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</si>
  <si>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</si>
  <si>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</si>
  <si>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</si>
  <si>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</si>
  <si>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</si>
  <si>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</si>
  <si>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</si>
  <si>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</si>
  <si>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</si>
  <si>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</si>
  <si>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</si>
  <si>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</si>
  <si>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</si>
  <si>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</si>
  <si>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</si>
  <si>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</si>
  <si>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</si>
  <si>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</si>
  <si>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</si>
  <si>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</si>
  <si>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</si>
  <si>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</si>
  <si>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</si>
  <si>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</si>
  <si>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</si>
  <si>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</si>
  <si>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</si>
  <si>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</si>
  <si>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</si>
  <si>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</si>
  <si>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</si>
  <si>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</si>
  <si>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</si>
  <si>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</si>
  <si>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</si>
  <si>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</si>
  <si>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</si>
  <si>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</si>
  <si>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</si>
  <si>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</si>
  <si>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</si>
  <si>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</si>
  <si>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</si>
  <si>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</si>
  <si>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</si>
  <si>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</si>
  <si>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</si>
  <si>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</si>
  <si>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</si>
  <si>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</si>
  <si>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</si>
  <si>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</si>
  <si>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</si>
  <si>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</si>
  <si>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</si>
  <si>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</si>
  <si>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</si>
  <si>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</si>
  <si>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</si>
  <si>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</si>
  <si>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</si>
  <si>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</si>
  <si>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</si>
  <si>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</si>
  <si>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</si>
  <si>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</si>
  <si>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</si>
  <si>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</si>
  <si>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</si>
  <si>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</si>
  <si>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</si>
  <si>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</si>
  <si>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</si>
  <si>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</si>
  <si>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</si>
  <si>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</si>
  <si>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</si>
  <si>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</si>
  <si>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</si>
  <si>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</si>
  <si>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</si>
  <si>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</si>
  <si>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</si>
  <si>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</si>
  <si>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</si>
  <si>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</si>
  <si>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</si>
  <si>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</si>
  <si>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</si>
  <si>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</si>
  <si>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</si>
  <si>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</si>
  <si>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</si>
  <si>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</si>
  <si>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</si>
  <si>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</si>
  <si>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</si>
  <si>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</si>
  <si>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</si>
  <si>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</si>
  <si>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</si>
  <si>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</si>
  <si>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</si>
  <si>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</si>
  <si>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</si>
  <si>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</si>
  <si>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</si>
  <si>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</si>
  <si>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</si>
  <si>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</si>
  <si>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</si>
  <si>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</si>
  <si>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</si>
  <si>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</si>
  <si>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</si>
  <si>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</si>
  <si>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</si>
  <si>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</si>
  <si>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</si>
  <si>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</si>
  <si>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</si>
  <si>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</si>
  <si>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</si>
  <si>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</si>
  <si>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</si>
  <si>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</si>
  <si>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</si>
  <si>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</si>
  <si>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</si>
  <si>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</si>
  <si>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</si>
  <si>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</si>
  <si>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</si>
  <si>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</si>
  <si>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</si>
  <si>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</si>
  <si>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</si>
  <si>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</si>
  <si>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</si>
  <si>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</si>
  <si>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</si>
  <si>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</si>
  <si>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</si>
  <si>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</si>
  <si>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</si>
  <si>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</si>
  <si>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</si>
  <si>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</si>
  <si>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</si>
  <si>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</si>
  <si>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</si>
  <si>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</si>
  <si>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</si>
  <si>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</si>
  <si>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</si>
  <si>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</si>
  <si>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</si>
  <si>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</si>
  <si>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</si>
  <si>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</si>
  <si>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</si>
  <si>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</si>
  <si>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</si>
  <si>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</si>
  <si>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</si>
  <si>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</si>
  <si>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</si>
  <si>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</si>
  <si>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</si>
  <si>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</si>
  <si>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</si>
  <si>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</si>
  <si>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</si>
  <si>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</si>
  <si>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</si>
  <si>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</si>
  <si>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</si>
  <si>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</si>
  <si>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</si>
  <si>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</si>
  <si>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</si>
  <si>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</si>
  <si>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</si>
  <si>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</si>
  <si>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</si>
  <si>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</si>
  <si>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</si>
  <si>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</si>
  <si>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</si>
  <si>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</si>
  <si>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</si>
  <si>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</si>
  <si>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</si>
  <si>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</si>
  <si>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</si>
  <si>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</si>
  <si>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</si>
  <si>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</si>
  <si>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</si>
  <si>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</si>
  <si>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</si>
  <si>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</si>
  <si>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</si>
  <si>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</si>
  <si>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</si>
  <si>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</si>
  <si>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</si>
  <si>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</si>
  <si>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</si>
  <si>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</si>
  <si>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</si>
  <si>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</si>
  <si>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</si>
  <si>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</si>
  <si>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</si>
  <si>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</si>
  <si>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</si>
  <si>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</si>
  <si>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</si>
  <si>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</si>
  <si>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</si>
  <si>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</si>
  <si>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</si>
  <si>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</si>
  <si>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</si>
  <si>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</si>
  <si>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</si>
  <si>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</si>
  <si>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</si>
  <si>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</si>
  <si>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</si>
  <si>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</si>
  <si>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</si>
  <si>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</si>
  <si>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</si>
  <si>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</si>
  <si>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</si>
  <si>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</si>
  <si>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</si>
  <si>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</si>
  <si>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</si>
  <si>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</si>
  <si>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</si>
  <si>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</si>
  <si>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</si>
  <si>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</si>
  <si>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</si>
  <si>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</si>
  <si>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</si>
  <si>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</si>
  <si>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</si>
  <si>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</si>
  <si>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</si>
  <si>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</si>
  <si>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</si>
  <si>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</si>
  <si>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</si>
  <si>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</si>
  <si>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</si>
  <si>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</si>
  <si>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</si>
  <si>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</si>
  <si>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</si>
  <si>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</si>
  <si>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</si>
  <si>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</si>
  <si>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</si>
  <si>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</si>
  <si>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</si>
  <si>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</si>
  <si>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</si>
  <si>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</si>
  <si>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</si>
  <si>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</si>
  <si>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</si>
  <si>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</si>
  <si>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</si>
  <si>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</si>
  <si>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</si>
  <si>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</si>
  <si>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</si>
  <si>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</si>
  <si>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</si>
  <si>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</si>
  <si>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</si>
  <si>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</si>
  <si>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</si>
  <si>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</si>
  <si>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</si>
  <si>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</si>
  <si>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</si>
  <si>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</si>
  <si>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</si>
  <si>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</si>
  <si>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</si>
  <si>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</si>
  <si>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</si>
  <si>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</si>
  <si>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</si>
  <si>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</si>
  <si>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</si>
  <si>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</si>
  <si>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</si>
  <si>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</si>
  <si>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</si>
  <si>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</si>
  <si>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</si>
  <si>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</si>
  <si>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</si>
  <si>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</si>
  <si>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</si>
  <si>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</si>
  <si>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</si>
  <si>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</si>
  <si>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</si>
  <si>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</si>
  <si>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</si>
  <si>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</si>
  <si>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</si>
  <si>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</si>
  <si>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</si>
  <si>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</si>
  <si>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</si>
  <si>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</si>
  <si>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</si>
  <si>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</si>
  <si>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</si>
  <si>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</si>
  <si>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</si>
  <si>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</si>
  <si>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</si>
  <si>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</si>
  <si>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</si>
  <si>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</si>
  <si>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</si>
  <si>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</si>
  <si>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</si>
  <si>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</si>
  <si>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</si>
  <si>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</si>
  <si>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</si>
  <si>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</si>
  <si>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</si>
  <si>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</si>
  <si>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</si>
  <si>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</si>
  <si>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</si>
  <si>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</si>
  <si>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</si>
  <si>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</si>
  <si>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</si>
  <si>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</si>
  <si>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</si>
  <si>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</si>
  <si>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</si>
  <si>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</si>
  <si>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</si>
  <si>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</si>
  <si>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</si>
  <si>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</si>
  <si>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</si>
  <si>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</si>
  <si>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</si>
  <si>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</si>
  <si>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</si>
  <si>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</si>
  <si>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</si>
  <si>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</si>
  <si>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</si>
  <si>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</si>
  <si>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</si>
  <si>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</si>
  <si>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</si>
  <si>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</si>
  <si>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</si>
  <si>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</si>
  <si>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</si>
  <si>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</si>
  <si>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</si>
  <si>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</si>
  <si>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</si>
  <si>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</si>
  <si>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</si>
  <si>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</si>
  <si>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</si>
  <si>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</si>
  <si>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</si>
  <si>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</si>
  <si>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</si>
  <si>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</si>
  <si>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</si>
  <si>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</si>
  <si>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</si>
  <si>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</si>
  <si>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</si>
  <si>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</si>
  <si>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</si>
  <si>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</si>
  <si>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</si>
  <si>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</si>
  <si>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</si>
  <si>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</si>
  <si>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</si>
  <si>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</si>
  <si>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</si>
  <si>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</si>
  <si>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</si>
  <si>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</si>
  <si>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</si>
  <si>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</si>
  <si>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</si>
  <si>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</si>
  <si>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</si>
  <si>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</si>
  <si>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</si>
  <si>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</si>
  <si>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</si>
  <si>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</si>
  <si>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</si>
  <si>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</si>
  <si>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</si>
  <si>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</si>
  <si>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</si>
  <si>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</si>
  <si>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</si>
  <si>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</si>
  <si>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</si>
  <si>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</si>
  <si>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</si>
  <si>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</si>
  <si>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</si>
  <si>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</si>
  <si>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</si>
  <si>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</si>
  <si>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</si>
  <si>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</si>
  <si>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</si>
  <si>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</si>
  <si>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</si>
  <si>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</si>
  <si>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</si>
  <si>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</si>
  <si>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</si>
  <si>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</si>
  <si>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</si>
  <si>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</si>
  <si>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</si>
  <si>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</si>
  <si>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</si>
  <si>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</si>
  <si>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</si>
  <si>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</si>
  <si>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</si>
  <si>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</si>
  <si>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</si>
  <si>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</si>
  <si>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</si>
  <si>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</si>
  <si>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</si>
  <si>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</si>
  <si>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</si>
  <si>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</si>
  <si>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</si>
  <si>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</si>
  <si>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</si>
  <si>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</si>
  <si>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</si>
  <si>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</si>
  <si>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</si>
  <si>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</si>
  <si>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</si>
  <si>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</si>
  <si>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</si>
  <si>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</si>
  <si>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</si>
  <si>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</si>
  <si>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</si>
  <si>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</si>
  <si>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</si>
  <si>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</si>
  <si>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</si>
  <si>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</si>
  <si>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</si>
  <si>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</si>
  <si>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</si>
  <si>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</si>
  <si>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</si>
  <si>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</si>
  <si>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</si>
  <si>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</si>
  <si>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</si>
  <si>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</si>
  <si>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</si>
  <si>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</si>
  <si>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</si>
  <si>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</si>
  <si>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</si>
  <si>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</si>
  <si>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</si>
  <si>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</si>
  <si>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</si>
  <si>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</si>
  <si>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</si>
  <si>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</si>
  <si>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</si>
  <si>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</si>
  <si>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</si>
  <si>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</si>
  <si>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</si>
  <si>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</si>
  <si>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</si>
  <si>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</si>
  <si>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</si>
  <si>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</si>
  <si>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</si>
  <si>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</si>
  <si>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</si>
  <si>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</si>
  <si>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</si>
  <si>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</si>
  <si>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</si>
  <si>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</si>
  <si>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</si>
  <si>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</si>
  <si>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</si>
  <si>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</si>
  <si>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</si>
  <si>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</si>
  <si>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</si>
  <si>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</si>
  <si>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</si>
  <si>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</si>
  <si>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</si>
  <si>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</si>
  <si>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</si>
  <si>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</si>
  <si>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</si>
  <si>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</si>
  <si>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</si>
  <si>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</si>
  <si>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</si>
  <si>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</si>
  <si>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</si>
  <si>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</si>
  <si>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</si>
  <si>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</si>
  <si>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</si>
  <si>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</si>
  <si>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</si>
  <si>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</si>
  <si>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</si>
  <si>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</si>
  <si>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</si>
  <si>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</si>
  <si>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</si>
  <si>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</si>
  <si>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</si>
  <si>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</si>
  <si>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</si>
  <si>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</si>
  <si>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</si>
  <si>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</si>
  <si>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</si>
  <si>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</si>
  <si>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</si>
  <si>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</si>
  <si>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</si>
  <si>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</si>
  <si>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</si>
  <si>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</si>
  <si>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</si>
  <si>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</si>
  <si>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</si>
  <si>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</si>
  <si>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</si>
  <si>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</si>
  <si>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</si>
  <si>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</si>
  <si>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</si>
  <si>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</si>
  <si>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</si>
  <si>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</si>
  <si>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</si>
  <si>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</si>
  <si>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</si>
  <si>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</si>
  <si>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</si>
  <si>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</si>
  <si>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</si>
  <si>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</si>
  <si>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</si>
  <si>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</si>
  <si>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</si>
  <si>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</si>
  <si>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</si>
  <si>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</si>
  <si>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</si>
  <si>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</si>
  <si>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</si>
  <si>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</si>
  <si>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</si>
  <si>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</si>
  <si>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</si>
  <si>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</si>
  <si>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</si>
  <si>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</si>
  <si>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</si>
  <si>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</si>
  <si>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</si>
  <si>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</si>
  <si>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</si>
  <si>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</si>
  <si>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</si>
  <si>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</si>
  <si>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</si>
  <si>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</si>
  <si>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</si>
  <si>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</si>
  <si>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</si>
  <si>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</si>
  <si>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</si>
  <si>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</si>
  <si>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</si>
  <si>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</si>
  <si>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</si>
  <si>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</si>
  <si>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</si>
  <si>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</si>
  <si>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</si>
  <si>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</si>
  <si>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</si>
  <si>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</si>
  <si>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</si>
  <si>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</si>
  <si>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</si>
  <si>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</si>
  <si>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</si>
  <si>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</si>
  <si>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</si>
  <si>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</si>
  <si>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</si>
  <si>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</si>
  <si>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</si>
  <si>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</si>
  <si>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</si>
  <si>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</si>
  <si>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</si>
  <si>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</si>
  <si>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</si>
  <si>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</si>
  <si>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</si>
  <si>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</si>
  <si>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</si>
  <si>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</si>
  <si>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</si>
  <si>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</si>
  <si>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</si>
  <si>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</si>
  <si>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</si>
  <si>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</si>
  <si>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</si>
  <si>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</si>
  <si>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</si>
  <si>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</si>
  <si>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</si>
  <si>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</si>
  <si>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</si>
  <si>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</si>
  <si>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</si>
  <si>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</si>
  <si>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</si>
  <si>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</si>
  <si>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</si>
  <si>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</si>
  <si>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</si>
  <si>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</si>
  <si>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</si>
  <si>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</si>
  <si>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</si>
  <si>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</si>
  <si>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</si>
  <si>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</si>
  <si>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</si>
  <si>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</si>
  <si>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</si>
  <si>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</si>
  <si>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</si>
  <si>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</si>
  <si>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</si>
  <si>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</si>
  <si>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</si>
  <si>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</si>
  <si>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</si>
  <si>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</si>
  <si>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</si>
  <si>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</si>
  <si>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</si>
  <si>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</si>
  <si>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</si>
  <si>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</si>
  <si>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</si>
  <si>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</si>
  <si>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</si>
  <si>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</si>
  <si>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</si>
  <si>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</si>
  <si>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</si>
  <si>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</si>
  <si>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</si>
  <si>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</si>
  <si>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</si>
  <si>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</si>
  <si>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</si>
  <si>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</si>
  <si>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</si>
  <si>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</si>
  <si>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</si>
  <si>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</si>
  <si>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</si>
  <si>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</si>
  <si>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</si>
  <si>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</si>
  <si>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</si>
  <si>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</si>
  <si>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</si>
  <si>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</si>
  <si>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</si>
  <si>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</si>
  <si>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</si>
  <si>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</si>
  <si>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</si>
  <si>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</si>
  <si>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</si>
  <si>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</si>
  <si>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</si>
  <si>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</si>
  <si>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</si>
  <si>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</si>
  <si>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</si>
  <si>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</si>
  <si>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</si>
  <si>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</si>
  <si>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</si>
  <si>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</si>
  <si>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</si>
  <si>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</si>
  <si>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</si>
  <si>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</si>
  <si>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</si>
  <si>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</si>
  <si>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</si>
  <si>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</si>
  <si>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</si>
  <si>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</si>
  <si>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</si>
  <si>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</si>
  <si>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</si>
  <si>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</si>
  <si>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</si>
  <si>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</si>
  <si>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</si>
  <si>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</si>
  <si>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</si>
  <si>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</si>
  <si>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</si>
  <si>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</si>
  <si>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</si>
  <si>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</si>
  <si>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</si>
  <si>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</si>
  <si>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</si>
  <si>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</si>
  <si>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</si>
  <si>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</si>
  <si>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</si>
  <si>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</si>
  <si>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</si>
  <si>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</si>
  <si>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</si>
  <si>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</si>
  <si>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</si>
  <si>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</si>
  <si>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</si>
  <si>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</si>
  <si>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</si>
  <si>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</si>
  <si>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</si>
  <si>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</si>
  <si>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</si>
  <si>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</si>
  <si>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</si>
  <si>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</si>
  <si>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</si>
  <si>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</si>
  <si>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</si>
  <si>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</si>
  <si>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</si>
  <si>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</si>
  <si>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</si>
  <si>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</si>
  <si>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</si>
  <si>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</si>
  <si>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</si>
  <si>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</si>
  <si>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</si>
  <si>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</si>
  <si>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</si>
  <si>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</si>
  <si>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</si>
  <si>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</si>
  <si>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</si>
  <si>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</si>
  <si>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</si>
  <si>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</si>
  <si>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</si>
  <si>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</si>
  <si>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</si>
  <si>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</si>
  <si>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</si>
  <si>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</si>
  <si>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</si>
  <si>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</si>
  <si>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</si>
  <si>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</si>
  <si>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</si>
  <si>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</si>
  <si>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</si>
  <si>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</si>
  <si>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</si>
  <si>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</si>
  <si>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</si>
  <si>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</si>
  <si>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</si>
  <si>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</si>
  <si>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</si>
  <si>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</si>
  <si>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</si>
  <si>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</si>
  <si>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</si>
  <si>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</si>
  <si>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</si>
  <si>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</si>
  <si>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</si>
  <si>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</si>
  <si>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</si>
  <si>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</si>
  <si>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</si>
  <si>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</si>
  <si>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</si>
  <si>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</si>
  <si>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</si>
  <si>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</si>
  <si>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</si>
  <si>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</si>
  <si>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</si>
  <si>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</si>
  <si>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</si>
  <si>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</si>
  <si>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</si>
  <si>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</si>
  <si>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</si>
  <si>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</si>
  <si>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</si>
  <si>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</si>
  <si>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</si>
  <si>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</si>
  <si>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</si>
  <si>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</si>
  <si>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</si>
  <si>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</si>
  <si>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</si>
  <si>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</si>
  <si>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</si>
  <si>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</si>
  <si>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</si>
  <si>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</si>
  <si>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</si>
  <si>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</si>
  <si>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</si>
  <si>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</si>
  <si>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</si>
  <si>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</si>
  <si>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</si>
  <si>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</si>
  <si>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</si>
  <si>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</si>
  <si>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</si>
  <si>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</si>
  <si>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</si>
  <si>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</si>
  <si>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</si>
  <si>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</si>
  <si>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</si>
  <si>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</si>
  <si>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</si>
  <si>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</si>
  <si>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</si>
  <si>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</si>
  <si>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</si>
  <si>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</si>
  <si>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</si>
  <si>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</si>
  <si>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</si>
  <si>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</si>
  <si>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</si>
  <si>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</si>
  <si>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</si>
  <si>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</si>
  <si>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</si>
  <si>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</si>
  <si>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</si>
  <si>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</si>
  <si>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</si>
  <si>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</si>
  <si>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</si>
  <si>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</si>
  <si>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</si>
  <si>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</si>
  <si>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</si>
  <si>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</si>
  <si>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</si>
  <si>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</si>
  <si>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</si>
  <si>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</si>
  <si>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</si>
  <si>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</si>
  <si>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</si>
  <si>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</si>
  <si>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</si>
  <si>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</si>
  <si>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</si>
  <si>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</si>
  <si>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</si>
  <si>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</si>
  <si>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</si>
  <si>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</si>
  <si>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</si>
  <si>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</si>
  <si>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</si>
  <si>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</si>
  <si>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</si>
  <si>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</si>
  <si>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</si>
  <si>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</si>
  <si>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</si>
  <si>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</si>
  <si>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</si>
  <si>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</si>
  <si>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</si>
  <si>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</si>
  <si>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</si>
  <si>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</si>
  <si>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</si>
  <si>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</si>
  <si>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</si>
  <si>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</si>
  <si>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</si>
  <si>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</si>
  <si>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</si>
  <si>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</si>
  <si>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</si>
  <si>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</si>
  <si>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</si>
  <si>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</si>
  <si>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</si>
  <si>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</si>
  <si>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</si>
  <si>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</si>
  <si>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</si>
  <si>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</si>
  <si>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</si>
  <si>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</si>
  <si>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</si>
  <si>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</si>
  <si>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</si>
  <si>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</si>
  <si>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</si>
  <si>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</si>
  <si>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</si>
  <si>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</si>
  <si>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</si>
  <si>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</si>
  <si>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</si>
  <si>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</si>
  <si>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</si>
  <si>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</si>
  <si>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</si>
  <si>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</si>
  <si>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</si>
  <si>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</si>
  <si>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</si>
  <si>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</si>
  <si>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</si>
  <si>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</si>
  <si>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</si>
  <si>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</si>
  <si>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</si>
  <si>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</si>
  <si>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</si>
  <si>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</si>
  <si>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</si>
  <si>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</si>
  <si>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</si>
  <si>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</si>
  <si>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</si>
  <si>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</si>
  <si>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</si>
  <si>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</si>
  <si>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</si>
  <si>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</si>
  <si>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</si>
  <si>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</si>
  <si>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</si>
  <si>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</si>
  <si>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</si>
  <si>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</si>
  <si>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</si>
  <si>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</si>
  <si>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</si>
  <si>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</si>
  <si>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</si>
  <si>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</si>
  <si>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</si>
  <si>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</si>
  <si>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</si>
  <si>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</si>
  <si>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</si>
  <si>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</si>
  <si>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</si>
  <si>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</si>
  <si>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</si>
  <si>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</si>
  <si>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</si>
  <si>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</si>
  <si>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</si>
  <si>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</si>
  <si>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</si>
  <si>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</si>
  <si>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</si>
  <si>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</si>
  <si>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</si>
  <si>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</si>
  <si>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</si>
  <si>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</si>
  <si>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</si>
  <si>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</si>
  <si>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</si>
  <si>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</si>
  <si>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</si>
  <si>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</si>
  <si>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</si>
  <si>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</si>
  <si>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</si>
  <si>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</si>
  <si>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</si>
  <si>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</si>
  <si>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</si>
  <si>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</si>
  <si>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</si>
  <si>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</si>
  <si>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</si>
  <si>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</si>
  <si>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</si>
  <si>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</si>
  <si>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</si>
  <si>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</si>
  <si>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</si>
  <si>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</si>
  <si>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</si>
  <si>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</si>
  <si>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</si>
  <si>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</si>
  <si>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</si>
  <si>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</si>
  <si>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</si>
  <si>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</si>
  <si>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</si>
  <si>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</si>
  <si>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</si>
  <si>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</si>
  <si>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</si>
  <si>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</si>
  <si>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</si>
  <si>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</si>
  <si>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</si>
  <si>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</si>
  <si>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</si>
  <si>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</si>
  <si>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</si>
  <si>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</si>
  <si>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</si>
  <si>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</si>
  <si>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</si>
  <si>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</si>
  <si>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</si>
  <si>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</si>
  <si>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</si>
  <si>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</si>
  <si>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</si>
  <si>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</si>
  <si>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</si>
  <si>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</si>
  <si>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</si>
  <si>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</si>
  <si>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</si>
  <si>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</si>
  <si>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</si>
  <si>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</si>
  <si>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</si>
  <si>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</si>
  <si>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</si>
  <si>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</si>
  <si>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</si>
  <si>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</si>
  <si>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</si>
  <si>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</si>
  <si>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</si>
  <si>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</si>
  <si>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</si>
  <si>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</si>
  <si>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</si>
  <si>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</si>
  <si>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</si>
  <si>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</si>
  <si>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</si>
  <si>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</si>
  <si>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</si>
  <si>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</si>
  <si>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</si>
  <si>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</si>
  <si>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</si>
  <si>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</si>
  <si>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</si>
  <si>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</si>
  <si>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</si>
  <si>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</si>
  <si>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</si>
  <si>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</si>
  <si>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</si>
  <si>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</si>
  <si>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</si>
  <si>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</si>
  <si>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</si>
  <si>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</si>
  <si>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</si>
  <si>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</si>
  <si>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</si>
  <si>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</si>
  <si>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</si>
  <si>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</si>
  <si>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</si>
  <si>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</si>
  <si>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</si>
  <si>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</si>
  <si>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</si>
  <si>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</si>
  <si>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</si>
  <si>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</si>
  <si>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</si>
  <si>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</si>
  <si>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</si>
  <si>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</si>
  <si>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</si>
  <si>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</si>
  <si>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</si>
  <si>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</si>
  <si>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</si>
  <si>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</si>
  <si>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</si>
  <si>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</si>
  <si>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</si>
  <si>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</si>
  <si>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</si>
  <si>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</si>
  <si>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</si>
  <si>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</si>
  <si>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</si>
  <si>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</si>
  <si>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</si>
  <si>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</si>
  <si>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</si>
  <si>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</si>
  <si>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</si>
  <si>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</si>
  <si>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</si>
  <si>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</si>
  <si>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</si>
  <si>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</si>
  <si>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</si>
  <si>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</si>
  <si>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</si>
  <si>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</si>
  <si>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</si>
  <si>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</si>
  <si>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</si>
  <si>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</si>
  <si>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</si>
  <si>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</si>
  <si>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</si>
  <si>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</si>
  <si>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</si>
  <si>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</si>
  <si>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</si>
  <si>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</si>
  <si>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</si>
  <si>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</si>
  <si>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</si>
  <si>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</si>
  <si>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</si>
  <si>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</si>
  <si>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</si>
  <si>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</si>
  <si>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</si>
  <si>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</si>
  <si>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</si>
  <si>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</si>
  <si>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</si>
  <si>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</si>
  <si>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</si>
  <si>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</si>
  <si>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</si>
  <si>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</si>
  <si>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</si>
  <si>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</si>
  <si>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</si>
  <si>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</si>
  <si>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</si>
  <si>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</si>
  <si>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</si>
  <si>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</si>
  <si>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</si>
  <si>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</si>
  <si>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</si>
  <si>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</si>
  <si>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</si>
  <si>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</si>
  <si>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</si>
  <si>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</si>
  <si>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</si>
  <si>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</si>
  <si>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</si>
  <si>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</si>
  <si>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</si>
  <si>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</si>
  <si>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</si>
  <si>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</si>
  <si>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</si>
  <si>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</si>
  <si>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</si>
  <si>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</si>
  <si>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</si>
  <si>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</si>
  <si>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</si>
  <si>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</si>
  <si>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</si>
  <si>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</si>
  <si>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</si>
  <si>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</si>
  <si>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</si>
  <si>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</si>
  <si>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</si>
  <si>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</si>
  <si>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</si>
  <si>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</si>
  <si>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</si>
  <si>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</si>
  <si>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</si>
  <si>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</si>
  <si>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</si>
  <si>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</si>
  <si>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</si>
  <si>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</si>
  <si>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</si>
  <si>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</si>
  <si>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</si>
  <si>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</si>
  <si>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</si>
  <si>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</si>
  <si>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</si>
  <si>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</si>
  <si>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</si>
  <si>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</si>
  <si>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</si>
  <si>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</si>
  <si>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</si>
  <si>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</si>
  <si>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</si>
  <si>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</si>
  <si>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</si>
  <si>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</si>
  <si>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</si>
  <si>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</si>
  <si>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</si>
  <si>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</si>
  <si>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</si>
  <si>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</si>
  <si>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</si>
  <si>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</si>
  <si>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</si>
  <si>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</si>
  <si>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</si>
  <si>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</si>
  <si>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</si>
  <si>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</si>
  <si>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</si>
  <si>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</si>
  <si>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</si>
  <si>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</si>
  <si>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</si>
  <si>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</si>
  <si>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</si>
  <si>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</si>
  <si>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</si>
  <si>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</si>
  <si>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</si>
  <si>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</si>
  <si>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</si>
  <si>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</si>
  <si>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</si>
  <si>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</si>
  <si>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</si>
  <si>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</si>
  <si>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</si>
  <si>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</si>
  <si>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</si>
  <si>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</si>
  <si>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</si>
  <si>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</si>
  <si>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</si>
  <si>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</si>
  <si>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</si>
  <si>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</si>
  <si>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</si>
  <si>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</si>
  <si>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</si>
  <si>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</si>
  <si>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</si>
  <si>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</si>
  <si>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</si>
  <si>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</si>
  <si>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</si>
  <si>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</si>
  <si>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</si>
  <si>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</si>
  <si>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</si>
  <si>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</si>
  <si>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</si>
  <si>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</si>
  <si>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</si>
  <si>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</si>
  <si>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</si>
  <si>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</si>
  <si>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</si>
  <si>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</si>
  <si>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</si>
  <si>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</si>
  <si>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</si>
  <si>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</si>
  <si>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</si>
  <si>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</si>
  <si>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</si>
  <si>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</si>
  <si>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</si>
  <si>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</si>
  <si>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</si>
  <si>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</si>
  <si>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</si>
  <si>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</si>
  <si>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</si>
  <si>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</si>
  <si>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</si>
  <si>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</si>
  <si>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</si>
  <si>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</si>
  <si>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</si>
  <si>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</si>
  <si>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</si>
  <si>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</si>
  <si>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</si>
  <si>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</si>
  <si>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</si>
  <si>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</si>
  <si>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</si>
  <si>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</si>
  <si>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</si>
  <si>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</si>
  <si>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</si>
  <si>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</si>
  <si>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</si>
  <si>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</si>
  <si>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</si>
  <si>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</si>
  <si>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</si>
  <si>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</si>
  <si>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</si>
  <si>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</si>
  <si>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</si>
  <si>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</si>
  <si>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</si>
  <si>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</si>
  <si>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</si>
  <si>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</si>
  <si>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</si>
  <si>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</si>
  <si>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</si>
  <si>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</si>
  <si>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</si>
  <si>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</si>
  <si>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</si>
  <si>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</si>
  <si>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</si>
  <si>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</si>
  <si>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</si>
  <si>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</si>
  <si>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</si>
  <si>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</si>
  <si>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</si>
  <si>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</si>
  <si>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</si>
  <si>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</si>
  <si>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</si>
  <si>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</si>
  <si>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</si>
  <si>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</si>
  <si>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</si>
  <si>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</si>
  <si>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</si>
  <si>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</si>
  <si>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</si>
  <si>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</si>
  <si>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</si>
  <si>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</si>
  <si>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</si>
  <si>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</si>
  <si>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</si>
  <si>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</si>
  <si>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</si>
  <si>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</si>
  <si>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</si>
  <si>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</si>
  <si>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</si>
  <si>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</si>
  <si>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</si>
  <si>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</si>
  <si>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</si>
  <si>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</si>
  <si>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</si>
  <si>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</si>
  <si>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</si>
  <si>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</si>
  <si>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</si>
  <si>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</si>
  <si>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</si>
  <si>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</si>
  <si>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</si>
  <si>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</si>
  <si>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</si>
  <si>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</si>
  <si>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</si>
  <si>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</si>
  <si>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</si>
  <si>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</si>
  <si>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</si>
  <si>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</si>
  <si>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</si>
  <si>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</si>
  <si>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</si>
  <si>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</si>
  <si>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</si>
  <si>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</si>
  <si>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</si>
  <si>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</si>
  <si>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</si>
  <si>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</si>
  <si>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</si>
  <si>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</si>
  <si>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</si>
  <si>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</si>
  <si>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</si>
  <si>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</si>
  <si>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</si>
  <si>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</si>
  <si>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</si>
  <si>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</si>
  <si>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</si>
  <si>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</si>
  <si>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</si>
  <si>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</si>
  <si>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</si>
  <si>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</si>
  <si>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</si>
  <si>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</si>
  <si>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</si>
  <si>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</si>
  <si>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</si>
  <si>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</si>
  <si>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</si>
  <si>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</si>
  <si>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</si>
  <si>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</si>
  <si>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</si>
  <si>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</si>
  <si>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</si>
  <si>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</si>
  <si>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</si>
  <si>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</si>
  <si>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</si>
  <si>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</si>
  <si>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</si>
  <si>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</si>
  <si>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</si>
  <si>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</si>
  <si>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</si>
  <si>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</si>
  <si>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</si>
  <si>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</si>
  <si>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</si>
  <si>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</si>
  <si>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</si>
  <si>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</si>
  <si>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</si>
  <si>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</si>
  <si>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</si>
  <si>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</si>
  <si>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</si>
  <si>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</si>
  <si>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</si>
  <si>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</si>
  <si>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</si>
  <si>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</si>
  <si>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</si>
  <si>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</si>
  <si>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</si>
  <si>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</si>
  <si>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</si>
  <si>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</si>
  <si>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</si>
  <si>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</si>
  <si>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</si>
  <si>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</si>
  <si>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</si>
  <si>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</si>
  <si>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</si>
  <si>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</si>
  <si>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</si>
  <si>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</si>
  <si>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</si>
  <si>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</si>
  <si>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</si>
  <si>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</si>
  <si>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</si>
  <si>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</si>
  <si>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</si>
  <si>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</si>
  <si>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</si>
  <si>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</si>
  <si>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</si>
  <si>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</si>
  <si>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</si>
  <si>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</si>
  <si>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</si>
  <si>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</si>
  <si>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</si>
  <si>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</si>
  <si>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</si>
  <si>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</si>
  <si>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</si>
  <si>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</si>
  <si>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</si>
  <si>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</si>
  <si>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</si>
  <si>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</si>
  <si>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</si>
  <si>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</si>
  <si>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</si>
  <si>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</si>
  <si>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</si>
  <si>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</si>
  <si>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</si>
  <si>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</si>
  <si>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</si>
  <si>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</si>
  <si>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</si>
  <si>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</si>
  <si>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</si>
  <si>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</si>
  <si>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</si>
  <si>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</si>
  <si>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</si>
  <si>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</si>
  <si>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</si>
  <si>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</si>
  <si>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</si>
  <si>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</si>
  <si>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</si>
  <si>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</si>
  <si>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</si>
  <si>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</si>
  <si>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</si>
  <si>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</si>
  <si>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</si>
  <si>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</si>
  <si>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</si>
  <si>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</si>
  <si>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</si>
  <si>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</si>
  <si>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</si>
  <si>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</si>
  <si>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</si>
  <si>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</si>
  <si>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</si>
  <si>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</si>
  <si>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</si>
  <si>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</si>
  <si>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</si>
  <si>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</si>
  <si>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</si>
  <si>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</si>
  <si>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</si>
  <si>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</si>
  <si>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</si>
  <si>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</si>
  <si>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</si>
  <si>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</si>
  <si>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</si>
  <si>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</si>
  <si>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</si>
  <si>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</si>
  <si>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</si>
  <si>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</si>
  <si>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</si>
  <si>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</si>
  <si>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</si>
  <si>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</si>
  <si>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</si>
  <si>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</si>
  <si>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</si>
  <si>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</si>
  <si>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</si>
  <si>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</si>
  <si>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</si>
  <si>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</si>
  <si>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</si>
  <si>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</si>
  <si>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</si>
  <si>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</si>
  <si>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</si>
  <si>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</si>
  <si>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</si>
  <si>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</si>
  <si>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</si>
  <si>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</si>
  <si>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</si>
  <si>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</si>
  <si>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</si>
  <si>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</si>
  <si>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</si>
  <si>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</si>
  <si>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</si>
  <si>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</si>
  <si>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</si>
  <si>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</si>
  <si>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</si>
  <si>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</si>
  <si>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</si>
  <si>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</si>
  <si>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</si>
  <si>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</si>
  <si>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</si>
  <si>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</si>
  <si>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</si>
  <si>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</si>
  <si>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</si>
  <si>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</si>
  <si>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</si>
  <si>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</si>
  <si>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</si>
  <si>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</si>
  <si>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</si>
  <si>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</si>
  <si>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</si>
  <si>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</si>
  <si>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</si>
  <si>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</si>
  <si>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</si>
  <si>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</si>
  <si>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</si>
  <si>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</si>
  <si>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</si>
  <si>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</si>
  <si>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</si>
  <si>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</si>
  <si>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</si>
  <si>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</si>
  <si>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</si>
  <si>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</si>
  <si>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</si>
  <si>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</si>
  <si>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</si>
  <si>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</si>
  <si>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</si>
  <si>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</si>
  <si>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</si>
  <si>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</si>
  <si>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</si>
  <si>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</si>
  <si>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</si>
  <si>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</si>
  <si>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</si>
  <si>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</si>
  <si>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</si>
  <si>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</si>
  <si>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</si>
  <si>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</si>
  <si>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</si>
  <si>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</si>
  <si>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</si>
  <si>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</si>
  <si>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</si>
  <si>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</si>
  <si>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</si>
  <si>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</si>
  <si>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</si>
  <si>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</si>
  <si>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</si>
  <si>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</si>
  <si>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</si>
  <si>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</si>
  <si>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</si>
  <si>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</si>
  <si>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</si>
  <si>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</si>
  <si>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</si>
  <si>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</si>
  <si>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</si>
  <si>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</si>
  <si>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</si>
  <si>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</si>
  <si>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</si>
  <si>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</si>
  <si>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</si>
  <si>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</si>
  <si>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</si>
  <si>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</si>
  <si>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</si>
  <si>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</si>
  <si>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</si>
  <si>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</si>
  <si>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</si>
  <si>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</si>
  <si>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</si>
  <si>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</si>
  <si>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</si>
  <si>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</si>
  <si>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</si>
  <si>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</si>
  <si>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</si>
  <si>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</si>
  <si>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</si>
  <si>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</si>
  <si>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</si>
  <si>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</si>
  <si>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</si>
  <si>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</si>
  <si>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</si>
  <si>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</si>
  <si>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</si>
  <si>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</si>
  <si>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</si>
  <si>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</si>
  <si>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</si>
  <si>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</si>
  <si>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</si>
  <si>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</si>
  <si>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</si>
  <si>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</si>
  <si>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</si>
  <si>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</si>
  <si>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</si>
  <si>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</si>
  <si>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</si>
  <si>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</si>
  <si>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</si>
  <si>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</si>
  <si>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</si>
  <si>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</si>
  <si>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</si>
  <si>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</si>
  <si>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</si>
  <si>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</si>
  <si>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</si>
  <si>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</si>
  <si>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</si>
  <si>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</si>
  <si>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</si>
  <si>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</si>
  <si>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</si>
  <si>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</si>
  <si>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</si>
  <si>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</si>
  <si>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</si>
  <si>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</si>
  <si>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</si>
  <si>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</si>
  <si>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</si>
  <si>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</si>
  <si>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</si>
  <si>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</si>
  <si>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</si>
  <si>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</si>
  <si>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</si>
  <si>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</si>
  <si>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</si>
  <si>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</si>
  <si>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</si>
  <si>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</si>
  <si>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</si>
  <si>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</si>
  <si>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</si>
  <si>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</si>
  <si>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</si>
  <si>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</si>
  <si>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</si>
  <si>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</si>
  <si>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</si>
  <si>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</si>
  <si>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</si>
  <si>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</si>
  <si>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</si>
  <si>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</si>
  <si>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</si>
  <si>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</si>
  <si>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</si>
  <si>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</si>
  <si>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</si>
  <si>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</si>
  <si>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</si>
  <si>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</si>
  <si>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</si>
  <si>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</si>
  <si>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</si>
  <si>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</si>
  <si>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</si>
  <si>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</si>
  <si>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</si>
  <si>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</si>
  <si>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</si>
  <si>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</si>
  <si>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</si>
  <si>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</si>
  <si>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</si>
  <si>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</si>
  <si>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</si>
  <si>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</si>
  <si>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</si>
  <si>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</si>
  <si>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</si>
  <si>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</si>
  <si>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</si>
  <si>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</si>
  <si>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</si>
  <si>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</si>
  <si>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</si>
  <si>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</si>
  <si>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</si>
  <si>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</si>
  <si>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</si>
  <si>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</si>
  <si>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</si>
  <si>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</si>
  <si>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</si>
  <si>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</si>
  <si>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</si>
  <si>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</si>
  <si>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</si>
  <si>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</si>
  <si>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</si>
  <si>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</si>
  <si>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</si>
  <si>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</si>
  <si>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</si>
  <si>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</si>
  <si>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</si>
  <si>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</si>
  <si>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</si>
  <si>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</si>
  <si>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</si>
  <si>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</si>
  <si>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</si>
  <si>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</si>
  <si>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</si>
  <si>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</si>
  <si>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</si>
  <si>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</si>
  <si>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</si>
  <si>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</si>
  <si>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</si>
  <si>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</si>
  <si>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</si>
  <si>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</si>
  <si>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</si>
  <si>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</si>
  <si>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</si>
  <si>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</si>
  <si>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</si>
  <si>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</si>
  <si>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</si>
  <si>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</si>
  <si>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</si>
  <si>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</si>
  <si>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</si>
  <si>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</si>
  <si>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</si>
  <si>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</si>
  <si>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</si>
  <si>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</si>
  <si>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</si>
  <si>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</si>
  <si>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</si>
  <si>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</si>
  <si>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</si>
  <si>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</si>
  <si>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</si>
  <si>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</si>
  <si>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</si>
  <si>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</si>
  <si>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</si>
  <si>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</si>
  <si>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</si>
  <si>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</si>
  <si>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</si>
  <si>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</si>
  <si>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</si>
  <si>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</si>
  <si>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</si>
  <si>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</si>
  <si>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</si>
  <si>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</si>
  <si>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</si>
  <si>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</si>
  <si>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</si>
  <si>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</si>
  <si>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</si>
  <si>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</si>
  <si>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</si>
  <si>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</si>
  <si>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</si>
  <si>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</si>
  <si>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</si>
  <si>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</si>
  <si>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</si>
  <si>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</si>
  <si>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</si>
  <si>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</si>
  <si>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</si>
  <si>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</si>
  <si>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</si>
  <si>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</si>
  <si>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</si>
  <si>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</si>
  <si>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</si>
  <si>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</si>
  <si>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</si>
  <si>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</si>
  <si>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</si>
  <si>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</si>
  <si>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</si>
  <si>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</si>
  <si>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</si>
  <si>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</si>
  <si>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</si>
  <si>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</si>
  <si>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</si>
  <si>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</si>
  <si>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</si>
  <si>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</si>
  <si>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</si>
  <si>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</si>
  <si>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</si>
  <si>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</si>
  <si>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</si>
  <si>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</si>
  <si>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</si>
  <si>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</si>
  <si>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</si>
  <si>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</si>
  <si>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</si>
  <si>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</si>
  <si>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</si>
  <si>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</si>
  <si>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</si>
  <si>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</si>
  <si>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</si>
  <si>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</si>
  <si>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</si>
  <si>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</si>
  <si>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</si>
  <si>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</si>
  <si>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</si>
  <si>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</si>
  <si>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</si>
  <si>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</si>
  <si>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</si>
  <si>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</si>
  <si>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</si>
  <si>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</si>
  <si>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</si>
  <si>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</si>
  <si>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</si>
  <si>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</si>
  <si>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</si>
  <si>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</si>
  <si>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</si>
  <si>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</si>
  <si>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</si>
  <si>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</si>
  <si>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</si>
  <si>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</si>
  <si>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</si>
  <si>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</si>
  <si>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</si>
  <si>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</si>
  <si>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</si>
  <si>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</si>
  <si>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</si>
  <si>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</si>
  <si>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</si>
  <si>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</si>
  <si>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</si>
  <si>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</si>
  <si>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</si>
  <si>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</si>
  <si>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</si>
  <si>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</si>
  <si>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</si>
  <si>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</si>
  <si>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</si>
  <si>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</si>
  <si>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</si>
  <si>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</si>
  <si>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</si>
  <si>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</si>
  <si>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</si>
  <si>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</si>
  <si>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</si>
  <si>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</si>
  <si>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</si>
  <si>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</si>
  <si>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</si>
  <si>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</si>
  <si>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</si>
  <si>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</si>
  <si>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</si>
  <si>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</si>
  <si>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</si>
  <si>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</si>
  <si>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</si>
  <si>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</si>
  <si>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</si>
  <si>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</si>
  <si>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</si>
  <si>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</si>
  <si>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</si>
  <si>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</si>
  <si>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</si>
  <si>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</si>
  <si>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</si>
  <si>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</si>
  <si>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</si>
  <si>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</si>
  <si>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</si>
  <si>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</si>
  <si>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</si>
  <si>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</si>
  <si>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</si>
  <si>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</si>
  <si>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</si>
  <si>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</si>
  <si>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</si>
  <si>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</si>
  <si>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</si>
  <si>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</si>
  <si>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</si>
  <si>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</si>
  <si>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</si>
  <si>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</si>
  <si>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</si>
  <si>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</si>
  <si>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</si>
  <si>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</si>
  <si>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</si>
  <si>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</si>
  <si>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</si>
  <si>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</si>
  <si>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</si>
  <si>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</si>
  <si>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</si>
  <si>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</si>
  <si>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</si>
  <si>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</si>
  <si>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</si>
  <si>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</si>
  <si>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</si>
  <si>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</si>
  <si>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</si>
  <si>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</si>
  <si>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</si>
  <si>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</si>
  <si>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</si>
  <si>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</si>
  <si>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</si>
  <si>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</si>
  <si>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</si>
  <si>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</si>
  <si>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</si>
  <si>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</si>
  <si>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</si>
  <si>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</si>
  <si>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</si>
  <si>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</si>
  <si>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</si>
  <si>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</si>
  <si>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</si>
  <si>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</si>
  <si>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</si>
  <si>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</si>
  <si>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</si>
  <si>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</si>
  <si>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</si>
  <si>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</si>
  <si>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</si>
  <si>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</si>
  <si>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</si>
  <si>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</si>
  <si>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</si>
  <si>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</si>
  <si>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</si>
  <si>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</si>
  <si>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</si>
  <si>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</si>
  <si>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</si>
  <si>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</si>
  <si>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</si>
  <si>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</si>
  <si>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</si>
  <si>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</si>
  <si>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</si>
  <si>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</si>
  <si>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</si>
  <si>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</si>
  <si>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</si>
  <si>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</si>
  <si>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</si>
  <si>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</si>
  <si>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</si>
  <si>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</si>
  <si>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</si>
  <si>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</si>
  <si>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</si>
  <si>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</si>
  <si>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</si>
  <si>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</si>
  <si>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</si>
  <si>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</si>
  <si>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</si>
  <si>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</si>
  <si>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</si>
  <si>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</si>
  <si>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</si>
  <si>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</si>
  <si>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</si>
  <si>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</si>
  <si>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</si>
  <si>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</si>
  <si>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</si>
  <si>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</si>
  <si>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</si>
  <si>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</si>
  <si>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</si>
  <si>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</si>
  <si>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</si>
  <si>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</si>
  <si>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</si>
  <si>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</si>
  <si>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</si>
  <si>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</si>
  <si>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</si>
  <si>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</si>
  <si>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</si>
  <si>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</si>
  <si>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</si>
  <si>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</si>
  <si>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</si>
  <si>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</si>
  <si>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</si>
  <si>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</si>
  <si>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</si>
  <si>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</si>
  <si>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</si>
  <si>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</si>
  <si>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</si>
  <si>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</si>
  <si>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</si>
  <si>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</si>
  <si>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</si>
  <si>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</si>
  <si>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</si>
  <si>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</si>
  <si>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</si>
  <si>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</si>
  <si>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</si>
  <si>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</si>
  <si>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</si>
  <si>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</si>
  <si>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</si>
  <si>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</si>
  <si>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</si>
  <si>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</si>
  <si>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</si>
  <si>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</si>
  <si>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</si>
  <si>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</si>
  <si>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</si>
  <si>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</si>
  <si>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</si>
  <si>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</si>
  <si>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</si>
  <si>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</si>
  <si>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</si>
  <si>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</si>
  <si>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</si>
  <si>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</si>
  <si>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</si>
  <si>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</si>
  <si>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</si>
  <si>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</si>
  <si>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</si>
  <si>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</si>
  <si>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</si>
  <si>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</si>
  <si>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</si>
  <si>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</si>
  <si>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</si>
  <si>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</si>
  <si>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</si>
  <si>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</si>
  <si>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</si>
  <si>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</si>
  <si>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</si>
  <si>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</si>
  <si>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</si>
  <si>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</si>
  <si>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</si>
  <si>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</si>
  <si>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</si>
  <si>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</si>
  <si>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</si>
  <si>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</si>
  <si>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</si>
  <si>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</si>
  <si>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</si>
  <si>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</si>
  <si>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</si>
  <si>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</si>
  <si>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</si>
  <si>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</si>
  <si>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</si>
  <si>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</si>
  <si>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</si>
  <si>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</si>
  <si>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</si>
  <si>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</si>
  <si>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</si>
  <si>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</si>
  <si>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</si>
  <si>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</si>
  <si>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</si>
  <si>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</si>
  <si>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</si>
  <si>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</si>
  <si>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</si>
  <si>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</si>
  <si>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</si>
  <si>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</si>
  <si>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</si>
  <si>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</si>
  <si>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</si>
  <si>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</si>
  <si>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</si>
  <si>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</si>
  <si>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</si>
  <si>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</si>
  <si>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</si>
  <si>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</si>
  <si>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</si>
  <si>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</si>
  <si>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</si>
  <si>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</si>
  <si>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</si>
  <si>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</si>
  <si>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</si>
  <si>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</si>
  <si>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</si>
  <si>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</si>
  <si>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</si>
  <si>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</si>
  <si>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</si>
  <si>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</si>
  <si>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</si>
  <si>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</si>
  <si>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</si>
  <si>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</si>
  <si>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</si>
  <si>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</si>
  <si>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</si>
  <si>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</si>
  <si>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</si>
  <si>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</si>
  <si>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</si>
  <si>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</si>
  <si>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</si>
  <si>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</si>
  <si>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</si>
  <si>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</si>
  <si>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</si>
  <si>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</si>
  <si>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</si>
  <si>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</si>
  <si>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</si>
  <si>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</si>
  <si>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</si>
  <si>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</si>
  <si>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</si>
  <si>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</si>
  <si>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</si>
  <si>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</si>
  <si>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</si>
  <si>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</si>
  <si>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</si>
  <si>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</si>
  <si>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</si>
  <si>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</si>
  <si>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</si>
  <si>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</si>
  <si>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</si>
  <si>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</si>
  <si>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</si>
  <si>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</si>
  <si>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</si>
  <si>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</si>
  <si>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</si>
  <si>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</si>
  <si>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</si>
  <si>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</si>
  <si>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</si>
  <si>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</si>
  <si>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</si>
  <si>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</si>
  <si>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</si>
  <si>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</si>
  <si>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</si>
  <si>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</si>
  <si>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</si>
  <si>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</si>
  <si>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</si>
  <si>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</si>
  <si>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</si>
  <si>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</si>
  <si>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</si>
  <si>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</si>
  <si>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</si>
  <si>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</si>
  <si>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</si>
  <si>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</si>
  <si>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</si>
  <si>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</si>
  <si>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</si>
  <si>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</si>
  <si>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</si>
  <si>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</si>
  <si>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</si>
  <si>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</si>
  <si>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</si>
  <si>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</si>
  <si>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</si>
  <si>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</si>
  <si>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</si>
  <si>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</si>
  <si>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</si>
  <si>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</si>
  <si>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</si>
  <si>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</si>
  <si>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</si>
  <si>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</si>
  <si>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</si>
  <si>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</si>
  <si>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</si>
  <si>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</si>
  <si>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</si>
  <si>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</si>
  <si>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</si>
  <si>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</si>
  <si>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</si>
  <si>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</si>
  <si>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</si>
  <si>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</si>
  <si>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</si>
  <si>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</si>
  <si>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</si>
  <si>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</si>
  <si>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</si>
  <si>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</si>
  <si>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</si>
  <si>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</si>
  <si>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</si>
  <si>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</si>
  <si>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</si>
  <si>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</si>
  <si>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</si>
  <si>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</si>
  <si>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</si>
  <si>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</si>
  <si>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</si>
  <si>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</si>
  <si>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</si>
  <si>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</si>
  <si>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</si>
  <si>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</si>
  <si>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</si>
  <si>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</si>
  <si>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</si>
  <si>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</si>
  <si>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</si>
  <si>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</si>
  <si>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</si>
  <si>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</si>
  <si>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</si>
  <si>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</si>
  <si>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</si>
  <si>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</si>
  <si>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</si>
  <si>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</si>
  <si>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</si>
  <si>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</si>
  <si>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</si>
  <si>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</si>
  <si>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</si>
  <si>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</si>
  <si>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</si>
  <si>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</si>
  <si>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</si>
  <si>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</si>
  <si>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</si>
  <si>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</si>
  <si>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</si>
  <si>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</si>
  <si>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</si>
  <si>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</si>
  <si>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</si>
  <si>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</si>
  <si>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</si>
  <si>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</si>
  <si>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</si>
  <si>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</si>
  <si>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</si>
  <si>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</si>
  <si>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</si>
  <si>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</si>
  <si>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</si>
  <si>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</si>
  <si>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</si>
  <si>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</si>
  <si>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</si>
  <si>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</si>
  <si>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</si>
  <si>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</si>
  <si>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</si>
  <si>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</si>
  <si>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</si>
  <si>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</si>
  <si>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</si>
  <si>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</si>
  <si>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</si>
  <si>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</si>
  <si>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</si>
  <si>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</si>
  <si>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</si>
  <si>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</si>
  <si>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</si>
  <si>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</si>
  <si>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</si>
  <si>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</si>
  <si>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</si>
  <si>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</si>
  <si>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</si>
  <si>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</si>
  <si>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</si>
  <si>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</si>
  <si>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</si>
  <si>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</si>
  <si>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</si>
  <si>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</si>
  <si>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</si>
  <si>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</si>
  <si>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</si>
  <si>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</si>
  <si>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</si>
  <si>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</si>
  <si>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</si>
  <si>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</si>
  <si>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</si>
  <si>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</si>
  <si>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</si>
  <si>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</si>
  <si>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</si>
  <si>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</si>
  <si>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</si>
  <si>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</si>
  <si>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</si>
  <si>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</si>
  <si>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</si>
  <si>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</si>
  <si>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</si>
  <si>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</si>
  <si>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</si>
  <si>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</si>
  <si>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</si>
  <si>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</si>
  <si>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</si>
  <si>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</si>
  <si>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</si>
  <si>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</si>
  <si>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</si>
  <si>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</si>
  <si>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</si>
  <si>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</si>
  <si>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</si>
  <si>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</si>
  <si>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</si>
  <si>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</si>
  <si>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</si>
  <si>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</si>
  <si>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</si>
  <si>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</si>
  <si>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</si>
  <si>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</si>
  <si>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</si>
  <si>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</si>
  <si>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</si>
  <si>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</si>
  <si>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</si>
  <si>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</si>
  <si>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</si>
  <si>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</si>
  <si>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</si>
  <si>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</si>
  <si>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</si>
  <si>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</si>
  <si>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</si>
  <si>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</si>
  <si>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</si>
  <si>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</si>
  <si>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</si>
  <si>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</si>
  <si>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</si>
  <si>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</si>
  <si>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</si>
  <si>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</si>
  <si>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</si>
  <si>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</si>
  <si>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</si>
  <si>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</si>
  <si>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</si>
  <si>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</si>
  <si>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</si>
  <si>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</si>
  <si>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</si>
  <si>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</si>
  <si>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</si>
  <si>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</si>
  <si>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</si>
  <si>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</si>
  <si>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</si>
  <si>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</si>
  <si>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</si>
  <si>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</si>
  <si>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</si>
  <si>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</si>
  <si>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</si>
  <si>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</si>
  <si>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</si>
  <si>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</si>
  <si>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</si>
  <si>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</si>
  <si>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</si>
  <si>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</si>
  <si>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</si>
  <si>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</si>
  <si>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</si>
  <si>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</si>
  <si>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</si>
  <si>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</si>
  <si>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</si>
  <si>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</si>
  <si>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</si>
  <si>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</si>
  <si>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</si>
  <si>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</si>
  <si>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</si>
  <si>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</si>
  <si>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</si>
  <si>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</si>
  <si>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</si>
  <si>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</si>
  <si>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</si>
  <si>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</si>
  <si>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</si>
  <si>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</si>
  <si>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</si>
  <si>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</si>
  <si>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</si>
  <si>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</si>
  <si>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</si>
  <si>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</si>
  <si>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</si>
  <si>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</si>
  <si>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</si>
  <si>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</si>
  <si>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</si>
  <si>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</si>
  <si>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</si>
  <si>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</si>
  <si>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</si>
  <si>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</si>
  <si>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</si>
  <si>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</si>
  <si>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</si>
  <si>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</si>
  <si>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</si>
  <si>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</si>
  <si>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</si>
  <si>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</si>
  <si>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</si>
  <si>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</si>
  <si>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</si>
  <si>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</si>
  <si>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</si>
  <si>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</si>
  <si>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</si>
  <si>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</si>
  <si>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</si>
  <si>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</si>
  <si>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</si>
  <si>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</si>
  <si>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</si>
  <si>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</si>
  <si>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</si>
  <si>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</si>
  <si>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</si>
  <si>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</si>
  <si>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</si>
  <si>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</si>
  <si>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</si>
  <si>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</si>
  <si>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</si>
  <si>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</si>
  <si>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</si>
  <si>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</si>
  <si>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</si>
  <si>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</si>
  <si>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</si>
  <si>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</si>
  <si>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</si>
  <si>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</si>
  <si>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</si>
  <si>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</si>
  <si>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</si>
  <si>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</si>
  <si>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</si>
  <si>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</si>
  <si>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</si>
  <si>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</si>
  <si>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</si>
  <si>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</si>
  <si>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</si>
  <si>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</si>
  <si>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</si>
  <si>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</si>
  <si>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</si>
  <si>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</si>
  <si>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</si>
  <si>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</si>
  <si>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</si>
  <si>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</si>
  <si>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</si>
  <si>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</si>
  <si>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</si>
  <si>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</si>
  <si>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</si>
  <si>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</si>
  <si>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</si>
  <si>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</si>
  <si>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</si>
  <si>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</si>
  <si>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</si>
  <si>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</si>
  <si>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</si>
  <si>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</si>
  <si>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</si>
  <si>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</si>
  <si>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</si>
  <si>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</si>
  <si>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</si>
  <si>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</si>
  <si>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</si>
  <si>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</si>
  <si>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</si>
  <si>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</si>
  <si>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</si>
  <si>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</si>
  <si>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</si>
  <si>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</si>
  <si>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</si>
  <si>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</si>
  <si>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</si>
  <si>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</si>
  <si>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</si>
  <si>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</si>
  <si>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</si>
  <si>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</si>
  <si>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</si>
  <si>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</si>
  <si>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</si>
  <si>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</si>
  <si>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</si>
  <si>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</si>
  <si>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</si>
  <si>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</si>
  <si>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</si>
  <si>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</si>
  <si>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</si>
  <si>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</si>
  <si>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</si>
  <si>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</si>
  <si>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</si>
  <si>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</si>
  <si>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</si>
  <si>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</si>
  <si>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</si>
  <si>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</si>
  <si>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</si>
  <si>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</si>
  <si>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</si>
  <si>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</si>
  <si>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</si>
  <si>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</si>
  <si>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</si>
  <si>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</si>
  <si>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</si>
  <si>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</si>
  <si>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</si>
  <si>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</si>
  <si>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</si>
  <si>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</si>
  <si>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</si>
  <si>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</si>
  <si>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</si>
  <si>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</si>
  <si>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</si>
  <si>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</si>
  <si>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</si>
  <si>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</si>
  <si>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</si>
  <si>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</si>
  <si>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</si>
  <si>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</si>
  <si>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</si>
  <si>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</si>
  <si>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</si>
  <si>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</si>
  <si>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</si>
  <si>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</si>
  <si>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</si>
  <si>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</si>
  <si>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</si>
  <si>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</si>
  <si>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</si>
  <si>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</si>
  <si>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</si>
  <si>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</si>
  <si>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</si>
  <si>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</si>
  <si>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</si>
  <si>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</si>
  <si>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</si>
  <si>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</si>
  <si>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</si>
  <si>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</si>
  <si>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</si>
  <si>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</si>
  <si>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</si>
  <si>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</si>
  <si>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</si>
  <si>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</si>
  <si>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</si>
  <si>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</si>
  <si>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</si>
  <si>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</si>
  <si>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</si>
  <si>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</si>
  <si>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</si>
  <si>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</si>
  <si>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</si>
  <si>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</si>
  <si>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</si>
  <si>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</si>
  <si>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</si>
  <si>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</si>
  <si>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</si>
  <si>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</si>
  <si>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</si>
  <si>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</si>
  <si>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</si>
  <si>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</si>
  <si>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</si>
  <si>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</si>
  <si>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</si>
  <si>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</si>
  <si>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</si>
  <si>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</si>
  <si>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</si>
  <si>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</si>
  <si>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</si>
  <si>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</si>
  <si>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</si>
  <si>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</si>
  <si>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</si>
  <si>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</si>
  <si>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</si>
  <si>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</si>
  <si>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</si>
  <si>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</si>
  <si>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</si>
  <si>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</si>
  <si>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</si>
  <si>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</si>
  <si>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</si>
  <si>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</si>
  <si>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</si>
  <si>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</si>
  <si>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</si>
  <si>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</si>
  <si>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</si>
  <si>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</si>
  <si>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</si>
  <si>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</si>
  <si>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</si>
  <si>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</si>
  <si>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</si>
  <si>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</si>
  <si>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</si>
  <si>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</si>
  <si>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</si>
  <si>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</si>
  <si>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</si>
  <si>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</si>
  <si>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</si>
  <si>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</si>
  <si>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</si>
  <si>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</si>
  <si>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</si>
  <si>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</si>
  <si>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</si>
  <si>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</si>
  <si>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</si>
  <si>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</si>
  <si>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</si>
  <si>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</si>
  <si>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</si>
  <si>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</si>
  <si>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</si>
  <si>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</si>
  <si>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</si>
  <si>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</si>
  <si>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</si>
  <si>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</si>
  <si>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</si>
  <si>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</si>
  <si>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</si>
  <si>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</si>
  <si>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</si>
  <si>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</si>
  <si>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</si>
  <si>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</si>
  <si>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</si>
  <si>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</si>
  <si>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</si>
  <si>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</si>
  <si>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</si>
  <si>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</si>
  <si>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</si>
  <si>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</si>
  <si>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</si>
  <si>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</si>
  <si>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</si>
  <si>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</si>
  <si>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</si>
  <si>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</si>
  <si>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</si>
  <si>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</si>
  <si>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</si>
  <si>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</si>
  <si>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</si>
  <si>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</si>
  <si>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</si>
  <si>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</si>
  <si>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</si>
  <si>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</si>
  <si>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</si>
  <si>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</si>
  <si>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</si>
  <si>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</si>
  <si>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</si>
  <si>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</si>
  <si>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</si>
  <si>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</si>
  <si>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</si>
  <si>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</si>
  <si>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</si>
  <si>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</si>
  <si>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</si>
  <si>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</si>
  <si>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</si>
  <si>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</si>
  <si>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</si>
  <si>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</si>
  <si>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</si>
  <si>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</si>
  <si>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</si>
  <si>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</si>
  <si>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</si>
  <si>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</si>
  <si>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</si>
  <si>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</si>
  <si>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</si>
  <si>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</si>
  <si>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</si>
  <si>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</si>
  <si>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</si>
  <si>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</si>
  <si>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</si>
  <si>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</si>
  <si>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</si>
  <si>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</si>
  <si>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</si>
  <si>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</si>
  <si>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</si>
  <si>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</si>
  <si>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</si>
  <si>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</si>
  <si>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</si>
  <si>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</si>
  <si>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</si>
  <si>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</si>
  <si>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</si>
  <si>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</si>
  <si>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</si>
  <si>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</si>
  <si>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</si>
  <si>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</si>
  <si>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</si>
  <si>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</si>
  <si>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</si>
  <si>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</si>
  <si>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</si>
  <si>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</si>
  <si>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</si>
  <si>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</si>
  <si>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</si>
  <si>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</si>
  <si>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</si>
  <si>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</si>
  <si>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</si>
  <si>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</si>
  <si>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</si>
  <si>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</si>
  <si>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</si>
  <si>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</si>
  <si>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</si>
  <si>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</si>
  <si>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</si>
  <si>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</si>
  <si>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</si>
  <si>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</si>
  <si>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</si>
  <si>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</si>
  <si>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</si>
  <si>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</si>
  <si>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</si>
  <si>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</si>
  <si>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</si>
  <si>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</si>
  <si>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</si>
  <si>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</si>
  <si>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</si>
  <si>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</si>
  <si>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</si>
  <si>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</si>
  <si>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</si>
  <si>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</si>
  <si>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</si>
  <si>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</si>
  <si>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</si>
  <si>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</si>
  <si>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</si>
  <si>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</si>
  <si>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</si>
  <si>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</si>
  <si>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</si>
  <si>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</si>
  <si>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</si>
  <si>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</si>
  <si>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</si>
  <si>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</si>
  <si>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</si>
  <si>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</si>
  <si>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</si>
  <si>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</si>
  <si>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</si>
  <si>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</si>
  <si>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</si>
  <si>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</si>
  <si>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</si>
  <si>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</si>
  <si>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</si>
  <si>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</si>
  <si>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</si>
  <si>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</si>
  <si>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</si>
  <si>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</si>
  <si>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</si>
  <si>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</si>
  <si>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</si>
  <si>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</si>
  <si>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</si>
  <si>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</si>
  <si>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</si>
  <si>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</si>
  <si>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</si>
  <si>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</si>
  <si>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</si>
  <si>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</si>
  <si>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</si>
  <si>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</si>
  <si>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</si>
  <si>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</si>
  <si>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</si>
  <si>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</si>
  <si>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</si>
  <si>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</si>
  <si>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</si>
  <si>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</si>
  <si>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</si>
  <si>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</si>
  <si>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</si>
  <si>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</si>
  <si>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</si>
  <si>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</si>
  <si>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</si>
  <si>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</si>
  <si>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</si>
  <si>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</si>
  <si>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</si>
  <si>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</si>
  <si>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</si>
  <si>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</si>
  <si>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</si>
  <si>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</si>
  <si>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</si>
  <si>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</si>
  <si>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</si>
  <si>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</si>
  <si>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</si>
  <si>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</si>
  <si>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</si>
  <si>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</si>
  <si>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</si>
  <si>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</si>
  <si>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</si>
  <si>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</si>
  <si>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</si>
  <si>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</si>
  <si>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</si>
  <si>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</si>
  <si>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</si>
  <si>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</si>
  <si>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</si>
  <si>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</si>
  <si>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</si>
  <si>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</si>
  <si>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</si>
  <si>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</si>
  <si>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</si>
  <si>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</si>
  <si>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</si>
  <si>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</si>
  <si>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</si>
  <si>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</si>
  <si>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</si>
  <si>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</si>
  <si>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</si>
  <si>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</si>
  <si>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</si>
  <si>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</si>
  <si>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</si>
  <si>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</si>
  <si>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</si>
  <si>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</si>
  <si>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</si>
  <si>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</si>
  <si>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</si>
  <si>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</si>
  <si>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</si>
  <si>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</si>
  <si>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</si>
  <si>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</si>
  <si>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</si>
  <si>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</si>
  <si>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</si>
  <si>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</si>
  <si>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</si>
  <si>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</si>
  <si>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</si>
  <si>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</si>
  <si>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</si>
  <si>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</si>
  <si>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</si>
  <si>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</si>
  <si>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</si>
  <si>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</si>
  <si>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</si>
  <si>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</si>
  <si>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</si>
  <si>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</si>
  <si>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</si>
  <si>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</si>
  <si>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</si>
  <si>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</si>
  <si>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</si>
  <si>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</si>
  <si>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</si>
  <si>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</si>
  <si>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</si>
  <si>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</si>
  <si>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</si>
  <si>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</si>
  <si>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</si>
  <si>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</si>
  <si>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</si>
  <si>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</si>
  <si>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</si>
  <si>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</si>
  <si>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</si>
  <si>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</si>
  <si>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</si>
  <si>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</si>
  <si>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</si>
  <si>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</si>
  <si>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</si>
  <si>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</si>
  <si>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</si>
  <si>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</si>
  <si>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</si>
  <si>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</si>
  <si>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</si>
  <si>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</si>
  <si>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</si>
  <si>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</si>
  <si>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</si>
  <si>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</si>
  <si>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</si>
  <si>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</si>
  <si>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</si>
  <si>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</si>
  <si>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</si>
  <si>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</si>
  <si>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</si>
  <si>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</si>
  <si>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</si>
  <si>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</si>
  <si>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</si>
  <si>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</si>
  <si>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</si>
  <si>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</si>
  <si>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</si>
  <si>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</si>
  <si>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</si>
  <si>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</si>
  <si>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</si>
  <si>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</si>
  <si>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</si>
  <si>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</si>
  <si>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</si>
  <si>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</si>
  <si>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</si>
  <si>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</si>
  <si>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</si>
  <si>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</si>
  <si>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</si>
  <si>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</si>
  <si>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</si>
  <si>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</si>
  <si>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</si>
  <si>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</si>
  <si>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</si>
  <si>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</si>
  <si>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</si>
  <si>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</si>
  <si>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</si>
  <si>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</si>
  <si>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</si>
  <si>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</si>
  <si>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</si>
  <si>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</si>
  <si>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</si>
  <si>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</si>
  <si>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</si>
  <si>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</si>
  <si>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</si>
  <si>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</si>
  <si>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</si>
  <si>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</si>
  <si>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</si>
  <si>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</si>
  <si>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</si>
  <si>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</si>
  <si>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</si>
  <si>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</si>
  <si>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</si>
  <si>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</si>
  <si>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</si>
  <si>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</si>
  <si>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</si>
  <si>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</si>
  <si>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</si>
  <si>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</si>
  <si>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</si>
  <si>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</si>
  <si>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</si>
  <si>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</si>
  <si>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</si>
  <si>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</si>
  <si>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</si>
  <si>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</si>
  <si>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</si>
  <si>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</si>
  <si>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</si>
  <si>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</si>
  <si>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</si>
  <si>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</si>
  <si>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</si>
  <si>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</si>
  <si>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</si>
  <si>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</si>
  <si>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</si>
  <si>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</si>
  <si>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</si>
  <si>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</si>
  <si>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</si>
  <si>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</si>
  <si>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</si>
  <si>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</si>
  <si>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</si>
  <si>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</si>
  <si>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</si>
  <si>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</si>
  <si>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</si>
  <si>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</si>
  <si>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</si>
  <si>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</si>
  <si>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</si>
  <si>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</si>
  <si>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</si>
  <si>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</si>
  <si>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</si>
  <si>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</si>
  <si>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</si>
  <si>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</si>
  <si>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</si>
  <si>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</si>
  <si>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</si>
  <si>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</si>
  <si>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</si>
  <si>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</si>
  <si>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</si>
  <si>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</si>
  <si>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</si>
  <si>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</si>
  <si>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</si>
  <si>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</si>
  <si>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</si>
  <si>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</si>
  <si>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</si>
  <si>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</si>
  <si>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</si>
  <si>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</si>
  <si>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</si>
  <si>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</si>
  <si>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</si>
  <si>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</si>
  <si>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</si>
  <si>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</si>
  <si>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</si>
  <si>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</si>
  <si>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</si>
  <si>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</si>
  <si>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</si>
  <si>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</si>
  <si>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</si>
  <si>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</si>
  <si>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</si>
  <si>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</si>
  <si>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</si>
  <si>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</si>
  <si>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</si>
  <si>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</si>
  <si>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</si>
  <si>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</si>
  <si>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</si>
  <si>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</si>
  <si>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</si>
  <si>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</si>
  <si>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</si>
  <si>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</si>
  <si>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</si>
  <si>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</si>
  <si>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</si>
  <si>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</si>
  <si>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</si>
  <si>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</si>
  <si>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</si>
  <si>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</si>
  <si>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</si>
  <si>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</si>
  <si>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</si>
  <si>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</si>
  <si>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</si>
  <si>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</si>
  <si>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</si>
  <si>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</si>
  <si>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</si>
  <si>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</si>
  <si>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</si>
  <si>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</si>
  <si>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</si>
  <si>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</si>
  <si>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</si>
  <si>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</si>
  <si>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</si>
  <si>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</si>
  <si>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</si>
  <si>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</si>
  <si>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</si>
  <si>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</si>
  <si>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</si>
  <si>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</si>
  <si>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</si>
  <si>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</si>
  <si>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</si>
  <si>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</si>
  <si>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</si>
  <si>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</si>
  <si>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</si>
  <si>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</si>
  <si>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</si>
  <si>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</si>
  <si>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</si>
  <si>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</si>
  <si>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</si>
  <si>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</si>
  <si>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</si>
  <si>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</si>
  <si>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</si>
  <si>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</si>
  <si>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</si>
  <si>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</si>
  <si>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</si>
  <si>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</si>
  <si>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</si>
  <si>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</si>
  <si>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</si>
  <si>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</si>
  <si>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</si>
  <si>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</si>
  <si>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</si>
  <si>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</si>
  <si>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</si>
  <si>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</si>
  <si>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</si>
  <si>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</si>
  <si>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</si>
  <si>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</si>
  <si>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</si>
  <si>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</si>
  <si>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</si>
  <si>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</si>
  <si>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</si>
  <si>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</si>
  <si>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</si>
  <si>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</si>
  <si>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</si>
  <si>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</si>
  <si>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</si>
  <si>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</si>
  <si>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</si>
  <si>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</si>
  <si>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</si>
  <si>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</si>
  <si>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</si>
  <si>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</si>
  <si>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</si>
  <si>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</si>
  <si>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</si>
  <si>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</si>
  <si>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</si>
  <si>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</si>
  <si>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</si>
  <si>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</si>
  <si>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</si>
  <si>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</si>
  <si>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</si>
  <si>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</si>
  <si>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</si>
  <si>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</si>
  <si>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</si>
  <si>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</si>
  <si>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</si>
  <si>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</si>
  <si>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</si>
  <si>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</si>
  <si>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</si>
  <si>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</si>
  <si>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</si>
  <si>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</si>
  <si>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</si>
  <si>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</si>
  <si>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</si>
  <si>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</si>
  <si>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</si>
  <si>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</si>
  <si>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</si>
  <si>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</si>
  <si>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</si>
  <si>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</si>
  <si>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</si>
  <si>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</si>
  <si>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</si>
  <si>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</si>
  <si>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</si>
  <si>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</si>
  <si>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</si>
  <si>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</si>
  <si>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</si>
  <si>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</si>
  <si>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</si>
  <si>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</si>
  <si>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</si>
  <si>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</si>
  <si>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</si>
  <si>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</si>
  <si>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</si>
  <si>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</si>
  <si>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</si>
  <si>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</si>
  <si>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</si>
  <si>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</si>
  <si>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</si>
  <si>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</si>
  <si>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</si>
  <si>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</si>
  <si>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</si>
  <si>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</si>
  <si>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</si>
  <si>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</si>
  <si>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</si>
  <si>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</si>
  <si>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</si>
  <si>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</si>
  <si>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</si>
  <si>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</si>
  <si>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</si>
  <si>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</si>
  <si>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</si>
  <si>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</si>
  <si>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</si>
  <si>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</si>
  <si>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</si>
  <si>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</si>
  <si>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</si>
  <si>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</si>
  <si>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</si>
  <si>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</si>
  <si>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</si>
  <si>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</si>
  <si>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</si>
  <si>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</si>
  <si>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</si>
  <si>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</si>
  <si>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</si>
  <si>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</si>
  <si>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</si>
  <si>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</si>
  <si>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</si>
  <si>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</si>
  <si>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</si>
  <si>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</si>
  <si>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</si>
  <si>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</si>
  <si>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</si>
  <si>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</si>
  <si>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</si>
  <si>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</si>
  <si>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</si>
  <si>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</si>
  <si>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</si>
  <si>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</si>
  <si>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</si>
  <si>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</si>
  <si>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</si>
  <si>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</si>
  <si>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</si>
  <si>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</si>
  <si>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</si>
  <si>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</si>
  <si>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</si>
  <si>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</si>
  <si>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</si>
  <si>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</si>
  <si>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</si>
  <si>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</si>
  <si>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</si>
  <si>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</si>
  <si>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</si>
  <si>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</si>
  <si>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</si>
  <si>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</si>
  <si>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</si>
  <si>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</si>
  <si>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</si>
  <si>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</si>
  <si>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</si>
  <si>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</si>
  <si>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</si>
  <si>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</si>
  <si>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</si>
  <si>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</si>
  <si>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</si>
  <si>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</si>
  <si>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</si>
  <si>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</si>
  <si>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</si>
  <si>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</si>
  <si>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</si>
  <si>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</si>
  <si>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</si>
  <si>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</si>
  <si>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</si>
  <si>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</si>
  <si>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</si>
  <si>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</si>
  <si>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</si>
  <si>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</si>
  <si>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</si>
  <si>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</si>
  <si>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</si>
  <si>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</si>
  <si>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</si>
  <si>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</si>
  <si>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</si>
  <si>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</si>
  <si>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</si>
  <si>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</si>
  <si>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</si>
  <si>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</si>
  <si>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</si>
  <si>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</si>
  <si>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</si>
  <si>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</si>
  <si>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</si>
  <si>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</si>
  <si>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</si>
  <si>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</si>
  <si>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</si>
  <si>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</si>
  <si>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</si>
  <si>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</si>
  <si>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</si>
  <si>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</si>
  <si>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</si>
  <si>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</si>
  <si>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</si>
  <si>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</si>
  <si>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</si>
  <si>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</si>
  <si>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</si>
  <si>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</si>
  <si>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</si>
  <si>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</si>
  <si>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</si>
  <si>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</si>
  <si>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</si>
  <si>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</si>
  <si>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</si>
  <si>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</si>
  <si>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</si>
  <si>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</si>
  <si>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</si>
  <si>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</si>
  <si>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</si>
  <si>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</si>
  <si>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</si>
  <si>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</si>
  <si>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</si>
  <si>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</si>
  <si>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</si>
  <si>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</si>
  <si>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</si>
  <si>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</si>
  <si>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</si>
  <si>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</si>
  <si>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</si>
  <si>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</si>
  <si>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</si>
  <si>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</si>
  <si>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</si>
  <si>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</si>
  <si>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</si>
  <si>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</si>
  <si>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</si>
  <si>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</si>
  <si>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</si>
  <si>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</si>
  <si>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</si>
  <si>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</si>
  <si>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</si>
  <si>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</si>
  <si>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</si>
  <si>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</si>
  <si>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</si>
  <si>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</si>
  <si>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</si>
  <si>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</si>
  <si>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</si>
  <si>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</si>
  <si>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</si>
  <si>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</si>
  <si>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</si>
  <si>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</si>
  <si>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</si>
  <si>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</si>
  <si>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</si>
  <si>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</si>
  <si>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</si>
  <si>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</si>
  <si>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</si>
  <si>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</si>
  <si>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</si>
  <si>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</si>
  <si>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</si>
  <si>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</si>
  <si>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</si>
  <si>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</si>
  <si>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</si>
  <si>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</si>
  <si>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</si>
  <si>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</si>
  <si>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</si>
  <si>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</si>
  <si>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</si>
  <si>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</si>
  <si>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</si>
  <si>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</si>
  <si>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</si>
  <si>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</si>
  <si>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</si>
  <si>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</si>
  <si>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</si>
  <si>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</si>
  <si>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</si>
  <si>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</si>
  <si>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</si>
  <si>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</si>
  <si>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</si>
  <si>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</si>
  <si>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</si>
  <si>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</si>
  <si>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</si>
  <si>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</si>
  <si>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</si>
  <si>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</si>
  <si>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</si>
  <si>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</si>
  <si>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</si>
  <si>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</si>
  <si>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</si>
  <si>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</si>
  <si>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</si>
  <si>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</si>
  <si>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</si>
  <si>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</si>
  <si>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</si>
  <si>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</si>
  <si>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</si>
  <si>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</si>
  <si>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</si>
  <si>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</si>
  <si>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</si>
  <si>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</si>
  <si>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</si>
  <si>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</si>
  <si>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</si>
  <si>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</si>
  <si>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</si>
  <si>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</si>
  <si>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</si>
  <si>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</si>
  <si>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</si>
  <si>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</si>
  <si>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</si>
  <si>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</si>
  <si>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</si>
  <si>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</si>
  <si>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</si>
  <si>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</si>
  <si>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</si>
  <si>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</si>
  <si>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</si>
  <si>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</si>
  <si>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</si>
  <si>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</si>
  <si>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</si>
  <si>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</si>
  <si>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</si>
  <si>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</si>
  <si>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</si>
  <si>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</si>
  <si>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</si>
  <si>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</si>
  <si>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</si>
  <si>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</si>
  <si>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</si>
  <si>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</si>
  <si>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</si>
  <si>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</si>
  <si>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</si>
  <si>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</si>
  <si>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</si>
  <si>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</si>
  <si>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</si>
  <si>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</si>
  <si>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</si>
  <si>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</si>
  <si>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</si>
  <si>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</si>
  <si>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</si>
  <si>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</si>
  <si>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</si>
  <si>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</si>
  <si>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</si>
  <si>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</si>
  <si>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</si>
  <si>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</si>
  <si>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</si>
  <si>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</si>
  <si>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</si>
  <si>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</si>
  <si>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</si>
  <si>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</si>
  <si>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</si>
  <si>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</si>
  <si>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</si>
  <si>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</si>
  <si>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</si>
  <si>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</si>
  <si>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</si>
  <si>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</si>
  <si>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</si>
  <si>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</si>
  <si>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</si>
  <si>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</si>
  <si>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</si>
  <si>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</si>
  <si>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</si>
  <si>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</si>
  <si>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</si>
  <si>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</si>
  <si>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</si>
  <si>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</si>
  <si>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</si>
  <si>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</si>
  <si>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</si>
  <si>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</si>
  <si>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</si>
  <si>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</si>
  <si>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</si>
  <si>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</si>
  <si>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</si>
  <si>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</si>
  <si>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</si>
  <si>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</si>
  <si>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</si>
  <si>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</si>
  <si>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</si>
  <si>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</si>
  <si>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</si>
  <si>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</si>
  <si>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</si>
  <si>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</si>
  <si>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</si>
  <si>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</si>
  <si>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</si>
  <si>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</si>
  <si>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</si>
  <si>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</si>
  <si>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</si>
  <si>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</si>
  <si>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</si>
  <si>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</si>
  <si>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</si>
  <si>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</si>
  <si>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</si>
  <si>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</si>
  <si>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</si>
  <si>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</si>
  <si>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</si>
  <si>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</si>
  <si>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</si>
  <si>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</si>
  <si>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</si>
  <si>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</si>
  <si>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</si>
  <si>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</si>
  <si>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</si>
  <si>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</si>
  <si>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</si>
  <si>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</si>
  <si>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</si>
  <si>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</si>
  <si>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</si>
  <si>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</si>
  <si>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</si>
  <si>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</si>
  <si>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</si>
  <si>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</si>
  <si>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</si>
  <si>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</si>
  <si>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</si>
  <si>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</si>
  <si>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</si>
  <si>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</si>
  <si>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</si>
  <si>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</si>
  <si>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</si>
  <si>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</si>
  <si>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</si>
  <si>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</si>
  <si>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</si>
  <si>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</si>
  <si>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</si>
  <si>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</si>
  <si>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</si>
  <si>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</si>
  <si>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</si>
  <si>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</si>
  <si>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</si>
  <si>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</si>
  <si>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</si>
  <si>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</si>
  <si>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</si>
  <si>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</si>
  <si>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</si>
  <si>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</si>
  <si>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</si>
  <si>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</si>
  <si>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</si>
  <si>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</si>
  <si>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</si>
  <si>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</si>
  <si>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</si>
  <si>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</si>
  <si>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</si>
  <si>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</si>
  <si>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</si>
  <si>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</si>
  <si>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</si>
  <si>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</si>
  <si>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</si>
  <si>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</si>
  <si>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</si>
  <si>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</si>
  <si>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</si>
  <si>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</si>
  <si>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</si>
  <si>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</si>
  <si>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</si>
  <si>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</si>
  <si>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</si>
  <si>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</si>
  <si>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</si>
  <si>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</si>
  <si>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</si>
  <si>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</si>
  <si>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</si>
  <si>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</si>
  <si>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</si>
  <si>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</si>
  <si>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</si>
  <si>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</si>
  <si>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</si>
  <si>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</si>
  <si>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</si>
  <si>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</si>
  <si>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</si>
  <si>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</si>
  <si>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</si>
  <si>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</si>
  <si>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</si>
  <si>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</si>
  <si>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</si>
  <si>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</si>
  <si>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</si>
  <si>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</si>
  <si>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</si>
  <si>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</si>
  <si>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</si>
  <si>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</si>
  <si>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</si>
  <si>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</si>
  <si>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</si>
  <si>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</si>
  <si>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</si>
  <si>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</si>
  <si>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</si>
  <si>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</si>
  <si>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</si>
  <si>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</si>
  <si>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</si>
  <si>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</si>
  <si>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</si>
  <si>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</si>
  <si>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</si>
  <si>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</si>
  <si>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</si>
  <si>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</si>
  <si>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</si>
  <si>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</si>
  <si>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</si>
  <si>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</si>
  <si>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</si>
  <si>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</si>
  <si>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</si>
  <si>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</si>
  <si>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</si>
  <si>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</si>
  <si>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</si>
  <si>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</si>
  <si>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</si>
  <si>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</si>
  <si>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</si>
  <si>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</si>
  <si>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</si>
  <si>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</si>
  <si>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</si>
  <si>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</si>
  <si>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</si>
  <si>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</si>
  <si>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</si>
  <si>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</si>
  <si>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</si>
  <si>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</si>
  <si>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</si>
  <si>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</si>
  <si>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</si>
  <si>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</si>
  <si>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</si>
  <si>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</si>
  <si>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</si>
  <si>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</si>
  <si>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</si>
  <si>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</si>
  <si>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</si>
  <si>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</si>
  <si>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</si>
  <si>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</si>
  <si>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</si>
  <si>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</si>
  <si>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</si>
  <si>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</si>
  <si>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</si>
  <si>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</si>
  <si>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</si>
  <si>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</si>
  <si>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</si>
  <si>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</si>
  <si>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</si>
  <si>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</si>
  <si>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</si>
  <si>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</si>
  <si>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</si>
  <si>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</si>
  <si>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</si>
  <si>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</si>
  <si>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</si>
  <si>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</si>
  <si>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</si>
  <si>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</si>
  <si>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</si>
  <si>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</si>
  <si>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</si>
  <si>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</si>
  <si>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</si>
  <si>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</si>
  <si>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</si>
  <si>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</si>
  <si>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</si>
  <si>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</si>
  <si>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</si>
  <si>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</si>
  <si>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</si>
  <si>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</si>
  <si>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</si>
  <si>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</si>
  <si>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</si>
  <si>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</si>
  <si>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</si>
  <si>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</si>
  <si>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</si>
  <si>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</si>
  <si>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</si>
  <si>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</si>
  <si>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</si>
  <si>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</si>
  <si>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</si>
  <si>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</si>
  <si>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</si>
  <si>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</si>
  <si>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</si>
  <si>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</si>
  <si>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</si>
  <si>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</si>
  <si>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</si>
  <si>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</si>
  <si>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</si>
  <si>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</si>
  <si>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</si>
  <si>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</si>
  <si>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</si>
  <si>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</si>
  <si>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</si>
  <si>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</si>
  <si>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</si>
  <si>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</si>
  <si>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</si>
  <si>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</si>
  <si>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</si>
  <si>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</si>
  <si>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</si>
  <si>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</si>
  <si>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</si>
  <si>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</si>
  <si>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</si>
  <si>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</si>
  <si>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</si>
  <si>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</si>
  <si>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</si>
  <si>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</si>
  <si>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</si>
  <si>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</si>
  <si>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</si>
  <si>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</si>
  <si>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</si>
  <si>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</si>
  <si>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</si>
  <si>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</si>
  <si>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</si>
  <si>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</si>
  <si>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</si>
  <si>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</si>
  <si>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</si>
  <si>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</si>
  <si>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</si>
  <si>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</si>
  <si>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</si>
  <si>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</si>
  <si>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</si>
  <si>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</si>
  <si>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</si>
  <si>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</si>
  <si>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</si>
  <si>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</si>
  <si>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</si>
  <si>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</si>
  <si>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</si>
  <si>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</si>
  <si>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</si>
  <si>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</si>
  <si>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</si>
  <si>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</si>
  <si>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</si>
  <si>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</si>
  <si>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</si>
  <si>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</si>
  <si>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</si>
  <si>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</si>
  <si>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</si>
  <si>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</si>
  <si>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</si>
  <si>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</si>
  <si>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</si>
  <si>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</si>
  <si>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</si>
  <si>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</si>
  <si>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</si>
  <si>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</si>
  <si>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</si>
  <si>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</si>
  <si>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</si>
  <si>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</si>
  <si>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</si>
  <si>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</si>
  <si>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</si>
  <si>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</si>
  <si>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</si>
  <si>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</si>
  <si>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</si>
  <si>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</si>
  <si>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</si>
  <si>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</si>
  <si>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</si>
  <si>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</si>
  <si>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</si>
  <si>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</si>
  <si>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</si>
  <si>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</si>
  <si>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</si>
  <si>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</si>
  <si>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</si>
  <si>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</si>
  <si>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</si>
  <si>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</si>
  <si>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</si>
  <si>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</si>
  <si>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</si>
  <si>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</si>
  <si>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</si>
  <si>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</si>
  <si>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</si>
  <si>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</si>
  <si>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</si>
  <si>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</si>
  <si>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</si>
  <si>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</si>
  <si>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</si>
  <si>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</si>
  <si>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</si>
  <si>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</si>
  <si>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</si>
  <si>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</si>
  <si>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</si>
  <si>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</si>
  <si>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</si>
  <si>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</si>
  <si>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</si>
  <si>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</si>
  <si>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</si>
  <si>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</si>
  <si>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</si>
  <si>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</si>
  <si>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</si>
  <si>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</si>
  <si>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</si>
  <si>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</si>
  <si>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</si>
  <si>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</si>
  <si>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</si>
  <si>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</si>
  <si>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</si>
  <si>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</si>
  <si>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</si>
  <si>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</si>
  <si>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</si>
  <si>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</si>
  <si>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</si>
  <si>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</si>
  <si>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</si>
  <si>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</si>
  <si>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</si>
  <si>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</si>
  <si>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</si>
  <si>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</si>
  <si>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</si>
  <si>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</si>
  <si>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</si>
  <si>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</si>
  <si>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</si>
  <si>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</si>
  <si>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</si>
  <si>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</si>
  <si>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</si>
  <si>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</si>
  <si>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</si>
  <si>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</si>
  <si>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</si>
  <si>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</si>
  <si>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</si>
  <si>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</si>
  <si>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</si>
  <si>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</si>
  <si>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</si>
  <si>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</si>
  <si>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</si>
  <si>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</si>
  <si>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</si>
  <si>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</si>
  <si>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</si>
  <si>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</si>
  <si>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</si>
  <si>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</si>
  <si>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</si>
  <si>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</si>
  <si>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</si>
  <si>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</si>
  <si>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</si>
  <si>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</si>
  <si>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</si>
  <si>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</si>
  <si>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</si>
  <si>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</si>
  <si>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</si>
  <si>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</si>
  <si>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</si>
  <si>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</si>
  <si>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</si>
  <si>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</si>
  <si>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</si>
  <si>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</si>
  <si>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</si>
  <si>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</si>
  <si>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</si>
  <si>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</si>
  <si>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</si>
  <si>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</si>
  <si>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</si>
  <si>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</si>
  <si>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Princesa do Ivaí</t>
  </si>
  <si>
    <t>SÃO PAULO - RODOVIÁRIA BARRA FUNDA-SP</t>
  </si>
  <si>
    <t>OSASCO-SP</t>
  </si>
  <si>
    <t>CORNELIO PROCOPIO-PR</t>
  </si>
  <si>
    <t>BANDEIRANTES-PR</t>
  </si>
  <si>
    <t>22:15</t>
  </si>
  <si>
    <t>pix</t>
  </si>
  <si>
    <t>Data Emissão BPE</t>
  </si>
  <si>
    <t>Data cancelamento BPE</t>
  </si>
  <si>
    <t>credit_card</t>
  </si>
  <si>
    <t>Lucas bruno martins de Souza</t>
  </si>
  <si>
    <t>12042438910</t>
  </si>
  <si>
    <t>00:15</t>
  </si>
  <si>
    <t>06980919903</t>
  </si>
  <si>
    <t>07322843924</t>
  </si>
  <si>
    <t>01749143933</t>
  </si>
  <si>
    <t>20542930838</t>
  </si>
  <si>
    <t>Pamela Mayumi Silva Aoyagui</t>
  </si>
  <si>
    <t>45856933869</t>
  </si>
  <si>
    <t>04791734947</t>
  </si>
  <si>
    <t xml:space="preserve">Isabelle carpi zambone </t>
  </si>
  <si>
    <t>08915168917</t>
  </si>
  <si>
    <t>04480114920</t>
  </si>
  <si>
    <t>05325431900</t>
  </si>
  <si>
    <t>Rafael Mitsuo Bueno Ebara</t>
  </si>
  <si>
    <t>08646671917</t>
  </si>
  <si>
    <t>Fabiano dos Santos</t>
  </si>
  <si>
    <t>03822059951</t>
  </si>
  <si>
    <t xml:space="preserve">Lanay Pereira de Oliveira </t>
  </si>
  <si>
    <t>45964926894</t>
  </si>
  <si>
    <t xml:space="preserve">Giselandia Barbosa Pereira </t>
  </si>
  <si>
    <t>16819740883</t>
  </si>
  <si>
    <t>Alexis Liasch Tavares</t>
  </si>
  <si>
    <t>36192609829</t>
  </si>
  <si>
    <t>Maria Ignez Tonon Ishikawa</t>
  </si>
  <si>
    <t>05873484880</t>
  </si>
  <si>
    <t xml:space="preserve">Gustavo de Campos Scardoeli Kecioris </t>
  </si>
  <si>
    <t>41448236878</t>
  </si>
  <si>
    <t>Jaqueline dos Santos</t>
  </si>
  <si>
    <t>JOÃO CARLOS DE O MONTEIRO DA SILVA</t>
  </si>
  <si>
    <t>50144719860</t>
  </si>
  <si>
    <t xml:space="preserve">Edelcio Lemes de Souza </t>
  </si>
  <si>
    <t>02125258919</t>
  </si>
  <si>
    <t>31401672884</t>
  </si>
  <si>
    <t>Carlos Henrique Reghin Dias</t>
  </si>
  <si>
    <t>08600515955</t>
  </si>
  <si>
    <t>22575897858</t>
  </si>
  <si>
    <t xml:space="preserve">Alef Eduardo Rosa dos Santos </t>
  </si>
  <si>
    <t>09642586924</t>
  </si>
  <si>
    <t>João Pedro Vaciloto Montilha</t>
  </si>
  <si>
    <t>48932788863</t>
  </si>
  <si>
    <t>Eliane Vicari</t>
  </si>
  <si>
    <t>26383679821</t>
  </si>
  <si>
    <t>Matheus Almeida da Silva</t>
  </si>
  <si>
    <t>40614915805</t>
  </si>
  <si>
    <t xml:space="preserve">Karen Kaneko Moreira da Silva </t>
  </si>
  <si>
    <t>08914619907</t>
  </si>
  <si>
    <t>José Gabriel de Melo Alcântara</t>
  </si>
  <si>
    <t>10537470980</t>
  </si>
  <si>
    <t xml:space="preserve">Pablo Peccora Lima Santos </t>
  </si>
  <si>
    <t>54359187823</t>
  </si>
  <si>
    <t>10000067426156.0</t>
  </si>
  <si>
    <t>10000068517066.0</t>
  </si>
  <si>
    <t>10000068673072.0</t>
  </si>
  <si>
    <t>10000068386070.0</t>
  </si>
  <si>
    <t>10000068386069.0</t>
  </si>
  <si>
    <t>10000068386068.0</t>
  </si>
  <si>
    <t>10000068386085.0</t>
  </si>
  <si>
    <t>10000068386084.0</t>
  </si>
  <si>
    <t>10000068386080.0</t>
  </si>
  <si>
    <t>10000067498461.0</t>
  </si>
  <si>
    <t>10000067625111.0</t>
  </si>
  <si>
    <t>10000067625115.0</t>
  </si>
  <si>
    <t>10000067625106.0</t>
  </si>
  <si>
    <t>10000068672382.0</t>
  </si>
  <si>
    <t>10000068544524.0</t>
  </si>
  <si>
    <t>10000068448181.0</t>
  </si>
  <si>
    <t>10000067502531.0</t>
  </si>
  <si>
    <t>10000068561290.0</t>
  </si>
  <si>
    <t>10000067458133.0</t>
  </si>
  <si>
    <t>10000067417241.0</t>
  </si>
  <si>
    <t>10000068637301.0</t>
  </si>
  <si>
    <t>10000068522303.0</t>
  </si>
  <si>
    <t>10000068522302.0</t>
  </si>
  <si>
    <t>10000068522293.0</t>
  </si>
  <si>
    <t>10000068522294.0</t>
  </si>
  <si>
    <t>10000065671784.0</t>
  </si>
  <si>
    <t>10000067416929.0</t>
  </si>
  <si>
    <t>10000067416844.0</t>
  </si>
  <si>
    <t>10000067340295.0</t>
  </si>
  <si>
    <t>10000068515734.0</t>
  </si>
  <si>
    <t>10000068528164.0</t>
  </si>
  <si>
    <t>10000066581768.0</t>
  </si>
  <si>
    <t>10000066581770.0</t>
  </si>
  <si>
    <t>10000066581780.0</t>
  </si>
  <si>
    <t>10000066581783.0</t>
  </si>
  <si>
    <t>10000067526397.0</t>
  </si>
  <si>
    <t>10000067528524.0</t>
  </si>
  <si>
    <t>10000067528529.0</t>
  </si>
  <si>
    <t>10000067528518.0</t>
  </si>
  <si>
    <t>10000068515762.0</t>
  </si>
  <si>
    <t>10000067405498.0</t>
  </si>
  <si>
    <t>10000065751911.0</t>
  </si>
  <si>
    <t>10000068357156.0</t>
  </si>
  <si>
    <t>10000068546740.0</t>
  </si>
  <si>
    <t>10000066609031.0</t>
  </si>
  <si>
    <t>10000067496073.0</t>
  </si>
  <si>
    <t>10000067496066.0</t>
  </si>
  <si>
    <t>10000068324094.0</t>
  </si>
  <si>
    <t>10000068632471.0</t>
  </si>
  <si>
    <t>10000066639465.0</t>
  </si>
  <si>
    <t>10000066639464.0</t>
  </si>
  <si>
    <t>10000068415927.0</t>
  </si>
  <si>
    <t>10000067525126.0</t>
  </si>
  <si>
    <t>10000067525123.0</t>
  </si>
  <si>
    <t>10000068507823.0</t>
  </si>
  <si>
    <t>10000065761622.0</t>
  </si>
  <si>
    <t>10000065761635.0</t>
  </si>
  <si>
    <t>10000068479109.0</t>
  </si>
  <si>
    <t>10000068566834.0</t>
  </si>
  <si>
    <t>10000067421664.0</t>
  </si>
  <si>
    <t>10000067421666.0</t>
  </si>
  <si>
    <t>10000068513925.0</t>
  </si>
  <si>
    <t>10000068575993.0</t>
  </si>
  <si>
    <t>10000067618569.0</t>
  </si>
  <si>
    <t>10000068473256.0</t>
  </si>
  <si>
    <t>10000068542258.0</t>
  </si>
  <si>
    <t>10000068605083.0</t>
  </si>
  <si>
    <t>10000068361400.0</t>
  </si>
  <si>
    <t>10000068361445.0</t>
  </si>
  <si>
    <t>10000068633054.0</t>
  </si>
  <si>
    <t>10000064816858.0</t>
  </si>
  <si>
    <t>10000064816860.0</t>
  </si>
  <si>
    <t>10000066567376.0</t>
  </si>
  <si>
    <t>10000066567374.0</t>
  </si>
  <si>
    <t>10000068424399.0</t>
  </si>
  <si>
    <t>10000067358809.0</t>
  </si>
  <si>
    <t>10000067358783.0</t>
  </si>
  <si>
    <t>10000067437553.0</t>
  </si>
  <si>
    <t>10000068570217.0</t>
  </si>
  <si>
    <t>10000068437784.0</t>
  </si>
  <si>
    <t>10000068511949.0</t>
  </si>
  <si>
    <t>10000064703966.0</t>
  </si>
  <si>
    <t>10000064703961.0</t>
  </si>
  <si>
    <t>10000067578301.0</t>
  </si>
  <si>
    <t>10000068603582.0</t>
  </si>
  <si>
    <t>10000068437702.0</t>
  </si>
  <si>
    <t>10000067365619.0</t>
  </si>
  <si>
    <t>10000068540152.0</t>
  </si>
  <si>
    <t>10000068543802.0</t>
  </si>
  <si>
    <t>10000068561523.0</t>
  </si>
  <si>
    <t>10000067414484.0</t>
  </si>
  <si>
    <t>10000068522010.0</t>
  </si>
  <si>
    <t>10000068579349.0</t>
  </si>
  <si>
    <t>10000068579360.0</t>
  </si>
  <si>
    <t>10000068673879.0</t>
  </si>
  <si>
    <t>10000068673902.0</t>
  </si>
  <si>
    <t>10000065673841.0</t>
  </si>
  <si>
    <t>10000068433230.0</t>
  </si>
  <si>
    <t>10000066596350.0</t>
  </si>
  <si>
    <t>10000066596347.0</t>
  </si>
  <si>
    <t>10000066596317.0</t>
  </si>
  <si>
    <t>10000066596314.0</t>
  </si>
  <si>
    <t>10000068560583.0</t>
  </si>
  <si>
    <t>10000066566303.0</t>
  </si>
  <si>
    <t>10000068540960.0</t>
  </si>
  <si>
    <t>10000067519319.0</t>
  </si>
  <si>
    <t>10000067519321.0</t>
  </si>
  <si>
    <t>10000067519317.0</t>
  </si>
  <si>
    <t>10000067519331.0</t>
  </si>
  <si>
    <t>10000067430267.0</t>
  </si>
  <si>
    <t>10000068465318.0</t>
  </si>
  <si>
    <t>10000068470919.0</t>
  </si>
  <si>
    <t>10000068470917.0</t>
  </si>
  <si>
    <t>10000068470906.0</t>
  </si>
  <si>
    <t>10000068470907.0</t>
  </si>
  <si>
    <t>10000068512257.0</t>
  </si>
  <si>
    <t>10000066664594.0</t>
  </si>
  <si>
    <t>10000066523041.0</t>
  </si>
  <si>
    <t>10000067477424.0</t>
  </si>
  <si>
    <t>10000067552829.0</t>
  </si>
  <si>
    <t>10000067552772.0</t>
  </si>
  <si>
    <t>10000068454998.0</t>
  </si>
  <si>
    <t>10000067384926.0</t>
  </si>
  <si>
    <t>10000067385001.0</t>
  </si>
  <si>
    <t>10000067416250.0</t>
  </si>
  <si>
    <t>10000068663156.0</t>
  </si>
  <si>
    <t>10000065677998.0</t>
  </si>
  <si>
    <t>10000067428062.0</t>
  </si>
  <si>
    <t>10000068376459.0</t>
  </si>
  <si>
    <t>10000068376463.0</t>
  </si>
  <si>
    <t>10000068376543.0</t>
  </si>
  <si>
    <t>10000068376546.0</t>
  </si>
  <si>
    <t>10000068521650.0</t>
  </si>
  <si>
    <t>10000068545176.0</t>
  </si>
  <si>
    <t>10000067365121.0</t>
  </si>
  <si>
    <t>10000067468222.0</t>
  </si>
  <si>
    <t>10000068512809.0</t>
  </si>
  <si>
    <t>10000066479135.0</t>
  </si>
  <si>
    <t>10000068550707.0</t>
  </si>
  <si>
    <t>10000068550698.0</t>
  </si>
  <si>
    <t>10000067485365.0</t>
  </si>
  <si>
    <t>10000067485370.0</t>
  </si>
  <si>
    <t>10000068561314.0</t>
  </si>
  <si>
    <t>10000067508443.0</t>
  </si>
  <si>
    <t>10000068515486.0</t>
  </si>
  <si>
    <t>10000068515481.0</t>
  </si>
  <si>
    <t>10000068515558.0</t>
  </si>
  <si>
    <t>10000067498710.0</t>
  </si>
  <si>
    <t>10000067498711.0</t>
  </si>
  <si>
    <t>10000068436377.0</t>
  </si>
  <si>
    <t>10000067467304.0</t>
  </si>
  <si>
    <t>10000067467264.0</t>
  </si>
  <si>
    <t>10000067467255.0</t>
  </si>
  <si>
    <t>10000067467253.0</t>
  </si>
  <si>
    <t>10000067588057.0</t>
  </si>
  <si>
    <t>10000064841975.0</t>
  </si>
  <si>
    <t>10000064842017.0</t>
  </si>
  <si>
    <t>10000068570849.0</t>
  </si>
  <si>
    <t>10000067456830.0</t>
  </si>
  <si>
    <t>10000067491423.0</t>
  </si>
  <si>
    <t>10000067491406.0</t>
  </si>
  <si>
    <t>10000067495957.0</t>
  </si>
  <si>
    <t>10000068632761.0</t>
  </si>
  <si>
    <t>10000065678012.0</t>
  </si>
  <si>
    <t>10000068603248.0</t>
  </si>
  <si>
    <t>10000068603262.0</t>
  </si>
  <si>
    <t>10000068577610.0</t>
  </si>
  <si>
    <t>10000068603212.0</t>
  </si>
  <si>
    <t>10000068653607.0</t>
  </si>
  <si>
    <t>10000067525529.0</t>
  </si>
  <si>
    <t>10000067525498.0</t>
  </si>
  <si>
    <t>10000067358362.0</t>
  </si>
  <si>
    <t>10000068423705.0</t>
  </si>
  <si>
    <t>10000067529344.0</t>
  </si>
  <si>
    <t>10000068462424.0</t>
  </si>
  <si>
    <t>10000067587659.0</t>
  </si>
  <si>
    <t>10000067587658.0</t>
  </si>
  <si>
    <t>10000068529093.0</t>
  </si>
  <si>
    <t>10000068529094.0</t>
  </si>
  <si>
    <t>10000068655656.0</t>
  </si>
  <si>
    <t>10000067486008.0</t>
  </si>
  <si>
    <t>10000068572704.0</t>
  </si>
  <si>
    <t>10000068572706.0</t>
  </si>
  <si>
    <t>10000068652586.0</t>
  </si>
  <si>
    <t>10000067392124.0</t>
  </si>
  <si>
    <t>10000067512721.0</t>
  </si>
  <si>
    <t>10000068539023.0</t>
  </si>
  <si>
    <t>10000066500448.0</t>
  </si>
  <si>
    <t>10000066500576.0</t>
  </si>
  <si>
    <t>10000067340097.0</t>
  </si>
  <si>
    <t>10000068378676.0</t>
  </si>
  <si>
    <t>10000068571381.0</t>
  </si>
  <si>
    <t>10000067503259.0</t>
  </si>
  <si>
    <t>10000067503263.0</t>
  </si>
  <si>
    <t>10000067421392.0</t>
  </si>
  <si>
    <t>10000067421396.0</t>
  </si>
  <si>
    <t>10000067550559.0</t>
  </si>
  <si>
    <t>10000068554363.0</t>
  </si>
  <si>
    <t>10000068554404.0</t>
  </si>
  <si>
    <t>10000068617773.0</t>
  </si>
  <si>
    <t>10000067340265.0</t>
  </si>
  <si>
    <t>10000066481960.0</t>
  </si>
  <si>
    <t>10000066481961.0</t>
  </si>
  <si>
    <t>10000067517036.0</t>
  </si>
  <si>
    <t>10000067518244.0</t>
  </si>
  <si>
    <t>10000067593560.0</t>
  </si>
  <si>
    <t>10000068663078.0</t>
  </si>
  <si>
    <t>10000067342072.0</t>
  </si>
  <si>
    <t>10000067342071.0</t>
  </si>
  <si>
    <t>10000067535069.0</t>
  </si>
  <si>
    <t>10000067535071.0</t>
  </si>
  <si>
    <t>10000067577012.0</t>
  </si>
  <si>
    <t>10000068563850.0</t>
  </si>
  <si>
    <t>10000067361760.0</t>
  </si>
  <si>
    <t>10000067428615.0</t>
  </si>
  <si>
    <t>10000067428650.0</t>
  </si>
  <si>
    <t>10000067475771.0</t>
  </si>
  <si>
    <t>10000068433174.0</t>
  </si>
  <si>
    <t>10000067355861.0</t>
  </si>
  <si>
    <t>10000068481373.0</t>
  </si>
  <si>
    <t>10000068481427.0</t>
  </si>
  <si>
    <t>10000068543987.0</t>
  </si>
  <si>
    <t>10000068543973.0</t>
  </si>
  <si>
    <t>10000068508073.0</t>
  </si>
  <si>
    <t>10000068373896.0</t>
  </si>
  <si>
    <t>10000068650565.0</t>
  </si>
  <si>
    <t>10000067407493.0</t>
  </si>
  <si>
    <t>10000067487989.0</t>
  </si>
  <si>
    <t>10000068491744.0</t>
  </si>
  <si>
    <t>10000068549540.0</t>
  </si>
  <si>
    <t>10000066557278.0</t>
  </si>
  <si>
    <t>10000066557280.0</t>
  </si>
  <si>
    <t>10000066597701.0</t>
  </si>
  <si>
    <t>10000066597608.0</t>
  </si>
  <si>
    <t>10000067501134.0</t>
  </si>
  <si>
    <t>10000067501133.0</t>
  </si>
  <si>
    <t>10000066563649.0</t>
  </si>
  <si>
    <t>10000066563651.0</t>
  </si>
  <si>
    <t>10000066563653.0</t>
  </si>
  <si>
    <t>10000068550304.0</t>
  </si>
  <si>
    <t>10000068550305.0</t>
  </si>
  <si>
    <t>10000068591059.0</t>
  </si>
  <si>
    <t>10000068526877.0</t>
  </si>
  <si>
    <t>10000068639210.0</t>
  </si>
  <si>
    <t>10000067529285.0</t>
  </si>
  <si>
    <t>10000067360736.0</t>
  </si>
  <si>
    <t>10000068658034.0</t>
  </si>
  <si>
    <t>10000067515575.0</t>
  </si>
  <si>
    <t>10000067550614.0</t>
  </si>
  <si>
    <t>10000067457807.0</t>
  </si>
  <si>
    <t>10000067457867.0</t>
  </si>
  <si>
    <t>10000068556721.0</t>
  </si>
  <si>
    <t>10000068391859.0</t>
  </si>
  <si>
    <t>10000068391884.0</t>
  </si>
  <si>
    <t>10000067349548.0</t>
  </si>
  <si>
    <t>10000068490577.0</t>
  </si>
  <si>
    <t>10000067587811.0</t>
  </si>
  <si>
    <t>10000068437733.0</t>
  </si>
  <si>
    <t>10000068633169.0</t>
  </si>
  <si>
    <t>65h5dzv9</t>
  </si>
  <si>
    <t xml:space="preserve">cleuza maria rotter </t>
  </si>
  <si>
    <t>44435053934</t>
  </si>
  <si>
    <t>reynaldo kimura</t>
  </si>
  <si>
    <t>02588175937</t>
  </si>
  <si>
    <t xml:space="preserve">Ricardo Mendes </t>
  </si>
  <si>
    <t>25760325833</t>
  </si>
  <si>
    <t>2600a079-9018-4e0e-aa92-b2bf8689d49f</t>
  </si>
  <si>
    <t>ch_QmxDW3hp5S7rD1l4</t>
  </si>
  <si>
    <t xml:space="preserve">Arthur Valsezia dos Santos biagi </t>
  </si>
  <si>
    <t>08118314936</t>
  </si>
  <si>
    <t>jxyvsgam</t>
  </si>
  <si>
    <t>Nicolly Fernanda reliquia bastos</t>
  </si>
  <si>
    <t>60804272816</t>
  </si>
  <si>
    <t>Maria Ribeiro da silva</t>
  </si>
  <si>
    <t>07906337875</t>
  </si>
  <si>
    <t xml:space="preserve">Beatriz Ribeiro Belarmino </t>
  </si>
  <si>
    <t>49299809844</t>
  </si>
  <si>
    <t>Nicolly Fernanda Reliquia Bastos</t>
  </si>
  <si>
    <t>Maria Ribeiro da Silva</t>
  </si>
  <si>
    <t>nbtgv88v</t>
  </si>
  <si>
    <t>Marcelo Ferreira de Santiago</t>
  </si>
  <si>
    <t>10774774819</t>
  </si>
  <si>
    <t>qw6xwfrp</t>
  </si>
  <si>
    <t>Heloysa Amazonas gasbara</t>
  </si>
  <si>
    <t>47242622816</t>
  </si>
  <si>
    <t>Miguel Amazonas fukuti gasbara</t>
  </si>
  <si>
    <t>12951060947</t>
  </si>
  <si>
    <t>Angela ferreira amazonas</t>
  </si>
  <si>
    <t>33415726860</t>
  </si>
  <si>
    <t>ch_jY5kKb5hZCk3NEwW</t>
  </si>
  <si>
    <t>Alessandro Luiz</t>
  </si>
  <si>
    <t>95394184968</t>
  </si>
  <si>
    <t>2bda4209-fbcb-49a3-b356-1dc33d1fde99</t>
  </si>
  <si>
    <t>Arthur Vinícius Fogaça de Andrade</t>
  </si>
  <si>
    <t>10902489976</t>
  </si>
  <si>
    <t>4gv5mq4e</t>
  </si>
  <si>
    <t>Vinícius Capellini dos Santos</t>
  </si>
  <si>
    <t>14781827926</t>
  </si>
  <si>
    <t>5bhpddw4</t>
  </si>
  <si>
    <t>Felipe issamu de melo kamimura</t>
  </si>
  <si>
    <t>36191488807</t>
  </si>
  <si>
    <t>251db620-ab65-4cd6-80a4-c1ead941997a</t>
  </si>
  <si>
    <t>1665xy41</t>
  </si>
  <si>
    <t>Rafael Leme Paduan</t>
  </si>
  <si>
    <t>10295069902</t>
  </si>
  <si>
    <t>643cbtmz</t>
  </si>
  <si>
    <t xml:space="preserve">Elisangela Fukuhara da Silva </t>
  </si>
  <si>
    <t>01498310990</t>
  </si>
  <si>
    <t>c5dee8fe-66cd-45d9-8356-10a1664d0361</t>
  </si>
  <si>
    <t>João Antônio Sartori Junior</t>
  </si>
  <si>
    <t>02426364971</t>
  </si>
  <si>
    <t>qqh6vncf</t>
  </si>
  <si>
    <t>Simone Miyashiro da Silva</t>
  </si>
  <si>
    <t>44095992832</t>
  </si>
  <si>
    <t>Felipe Soares Sa</t>
  </si>
  <si>
    <t>07498694964</t>
  </si>
  <si>
    <t>2sbqypeh</t>
  </si>
  <si>
    <t xml:space="preserve">Ana maria da silva </t>
  </si>
  <si>
    <t>22775231861</t>
  </si>
  <si>
    <t>8ndgwf48</t>
  </si>
  <si>
    <t>Eliziany Veloso</t>
  </si>
  <si>
    <t>05232930974</t>
  </si>
  <si>
    <t>mzykk2q0</t>
  </si>
  <si>
    <t xml:space="preserve">Monica Neves Siqueira </t>
  </si>
  <si>
    <t>47454216803</t>
  </si>
  <si>
    <t>066d8a51-82c4-4348-ad78-d3e7e6784203</t>
  </si>
  <si>
    <t>Marcela Aparecida Alvarez Ferraz</t>
  </si>
  <si>
    <t>38135902832</t>
  </si>
  <si>
    <t>5aa404de-0236-46f7-a394-75a713c0998a</t>
  </si>
  <si>
    <t>Ana Lucia batistela</t>
  </si>
  <si>
    <t>22653649837</t>
  </si>
  <si>
    <t>kmg656ev</t>
  </si>
  <si>
    <t>João Vitor Hidalgo</t>
  </si>
  <si>
    <t>11781139903</t>
  </si>
  <si>
    <t xml:space="preserve">João Victor Guidorizi da Silva </t>
  </si>
  <si>
    <t>12628674955</t>
  </si>
  <si>
    <t>gd4vkjhy</t>
  </si>
  <si>
    <t xml:space="preserve">Maiky Quiem de Carvalho Silva </t>
  </si>
  <si>
    <t>42887278800</t>
  </si>
  <si>
    <t>rhzxg56g</t>
  </si>
  <si>
    <t xml:space="preserve">lian fernandes </t>
  </si>
  <si>
    <t>13798096902</t>
  </si>
  <si>
    <t>livia fernandes</t>
  </si>
  <si>
    <t>14803384940</t>
  </si>
  <si>
    <t xml:space="preserve">Lilian Fernandes </t>
  </si>
  <si>
    <t>33142281800</t>
  </si>
  <si>
    <t>b3ytw0tm</t>
  </si>
  <si>
    <t>Douglas Borin de Jesus</t>
  </si>
  <si>
    <t>rrm8gfng</t>
  </si>
  <si>
    <t xml:space="preserve">João Vitor de Oliveira Correia </t>
  </si>
  <si>
    <t>50388255838</t>
  </si>
  <si>
    <t>7xjpgc90</t>
  </si>
  <si>
    <t>Wellington Ataíde Neves</t>
  </si>
  <si>
    <t>00974723959</t>
  </si>
  <si>
    <t>5xqbmc85</t>
  </si>
  <si>
    <t>Barbara Giovana Betoni Bessa</t>
  </si>
  <si>
    <t>11032246979</t>
  </si>
  <si>
    <t>5fskfgsr</t>
  </si>
  <si>
    <t>qefzspb3</t>
  </si>
  <si>
    <t>Nathalia Gabriele Manso Guedes</t>
  </si>
  <si>
    <t>44568025885</t>
  </si>
  <si>
    <t>k803k0gh</t>
  </si>
  <si>
    <t>José Carlos de Araujo</t>
  </si>
  <si>
    <t>06595953897</t>
  </si>
  <si>
    <t>Gilmara Nunes Silva de Araujo</t>
  </si>
  <si>
    <t>10437895882</t>
  </si>
  <si>
    <t>fg18t4cz</t>
  </si>
  <si>
    <t xml:space="preserve">Cyntia de Oliveira Malta </t>
  </si>
  <si>
    <t>10554803666</t>
  </si>
  <si>
    <t>09118564984</t>
  </si>
  <si>
    <t>Francisca maria Ferreira Leonardi</t>
  </si>
  <si>
    <t>fefb23b4-3671-4b83-93a0-092817530d48</t>
  </si>
  <si>
    <t>Vinicius Souza Dias</t>
  </si>
  <si>
    <t>50628051808</t>
  </si>
  <si>
    <t>4ymre70e</t>
  </si>
  <si>
    <t>Cláudio Honda Filho</t>
  </si>
  <si>
    <t>60807676357</t>
  </si>
  <si>
    <t>Karina Coelho</t>
  </si>
  <si>
    <t>60547673302</t>
  </si>
  <si>
    <t>ezgss2z0</t>
  </si>
  <si>
    <t>d3q5afqn</t>
  </si>
  <si>
    <t>Rafael Hoffmann de Sa</t>
  </si>
  <si>
    <t>04153100919</t>
  </si>
  <si>
    <t>Lucilene de sa</t>
  </si>
  <si>
    <t>bf9f49b4-cde1-475c-885d-5701ada131e8</t>
  </si>
  <si>
    <t>Luiz Gustavo Santos Vieira</t>
  </si>
  <si>
    <t>15221379988</t>
  </si>
  <si>
    <t>7wscsm7m</t>
  </si>
  <si>
    <t>Isabela Caroline Miranda</t>
  </si>
  <si>
    <t>138249808</t>
  </si>
  <si>
    <t>293699e9-a116-4ae0-a9c4-e80c4107a0fc</t>
  </si>
  <si>
    <t>Lais Aparecida Borges</t>
  </si>
  <si>
    <t>47667843830</t>
  </si>
  <si>
    <t>bkmhnvef</t>
  </si>
  <si>
    <t>Lázara Aparecida da Silva</t>
  </si>
  <si>
    <t>07278875803</t>
  </si>
  <si>
    <t>pzaxepd3</t>
  </si>
  <si>
    <t>Felipe Prestes MInato</t>
  </si>
  <si>
    <t>Karime Passos Prestes MInato</t>
  </si>
  <si>
    <t>a75b80e0-ed06-4b9f-ba2a-d6f8ab2df78e</t>
  </si>
  <si>
    <t>Matheus Weslley Canedo do Nascimento</t>
  </si>
  <si>
    <t>09027813914</t>
  </si>
  <si>
    <t>p0kvhsqb</t>
  </si>
  <si>
    <t>Iracildo José Bezerra</t>
  </si>
  <si>
    <t>55689515868</t>
  </si>
  <si>
    <t>jybeb0ak</t>
  </si>
  <si>
    <t>Bruno Kenzo Kawano</t>
  </si>
  <si>
    <t>50121253805</t>
  </si>
  <si>
    <t>1e4aa4dc-5a04-49c4-8377-07305b44ef63</t>
  </si>
  <si>
    <t>KARIN RODRIGUES SALUN RETT</t>
  </si>
  <si>
    <t>29162975889</t>
  </si>
  <si>
    <t>13r4cq1e</t>
  </si>
  <si>
    <t xml:space="preserve">Luiz Manoel da Silva </t>
  </si>
  <si>
    <t>62462709487</t>
  </si>
  <si>
    <t>bc1202e8-19ec-4286-bc77-4bb42037289f</t>
  </si>
  <si>
    <t xml:space="preserve">Denilson Santos </t>
  </si>
  <si>
    <t>11841330850</t>
  </si>
  <si>
    <t>8rc0mhdk</t>
  </si>
  <si>
    <t>Wilson Elias Gross</t>
  </si>
  <si>
    <t>e7da89ff-7383-45e2-9236-1721a20dfdb1</t>
  </si>
  <si>
    <t>Gustavo Nino Mariano</t>
  </si>
  <si>
    <t>57583605890</t>
  </si>
  <si>
    <t>msrax5v4</t>
  </si>
  <si>
    <t xml:space="preserve">Samuel Filipe Novais dos Santos </t>
  </si>
  <si>
    <t>11842546996</t>
  </si>
  <si>
    <t xml:space="preserve">Daniel Luiz Novais dos Santos </t>
  </si>
  <si>
    <t>11842535951</t>
  </si>
  <si>
    <t>7v8rndqn</t>
  </si>
  <si>
    <t xml:space="preserve">Selma Bezerra Lisboa </t>
  </si>
  <si>
    <t>545442680</t>
  </si>
  <si>
    <t xml:space="preserve">José Cicero P. da S. </t>
  </si>
  <si>
    <t>588316052</t>
  </si>
  <si>
    <t>c634s41v</t>
  </si>
  <si>
    <t xml:space="preserve">Fabiana araujo de oliveira </t>
  </si>
  <si>
    <t>31328404838</t>
  </si>
  <si>
    <t>5hc6jq6t</t>
  </si>
  <si>
    <t>ana paula monteiro</t>
  </si>
  <si>
    <t>10390458988</t>
  </si>
  <si>
    <t>Ana Paula monteiro</t>
  </si>
  <si>
    <t>cebqdte0</t>
  </si>
  <si>
    <t>Lucas Souza da Silva</t>
  </si>
  <si>
    <t>08679625930</t>
  </si>
  <si>
    <t>3c2df65a-fe90-4b13-a409-79315f49a128</t>
  </si>
  <si>
    <t>Rafael Pantaliao Lionardo</t>
  </si>
  <si>
    <t>06776187940</t>
  </si>
  <si>
    <t>38287660807</t>
  </si>
  <si>
    <t>Beatriz Mariane de Paula</t>
  </si>
  <si>
    <t>04986957945</t>
  </si>
  <si>
    <t>7gv5bwym</t>
  </si>
  <si>
    <t>ANDREIA YUKARI FUKUDA</t>
  </si>
  <si>
    <t>07629118910</t>
  </si>
  <si>
    <t>8141056c-0836-4667-b445-a55c05c2fabc</t>
  </si>
  <si>
    <t>Jean Ricardo dos Santos</t>
  </si>
  <si>
    <t>97355275100</t>
  </si>
  <si>
    <t>qv944pbd</t>
  </si>
  <si>
    <t>qkkgqm0r</t>
  </si>
  <si>
    <t>Marcello Lauro Duarte</t>
  </si>
  <si>
    <t>51574645846</t>
  </si>
  <si>
    <t>42976710-1234-480f-99ab-119b6b0b491f</t>
  </si>
  <si>
    <t>Pedro Coppo Silva</t>
  </si>
  <si>
    <t>47370560813</t>
  </si>
  <si>
    <t>30330511890</t>
  </si>
  <si>
    <t>1h8j6was</t>
  </si>
  <si>
    <t>0y80tfy4</t>
  </si>
  <si>
    <t>9779b1ab-5b9a-4a24-aa47-c24693e39f8e</t>
  </si>
  <si>
    <t>Julia Helena Gomes Bellini</t>
  </si>
  <si>
    <t>56464642855</t>
  </si>
  <si>
    <t>13e5f573-898e-4784-8d3e-6850ab579bc3</t>
  </si>
  <si>
    <t>h8r4fzjv</t>
  </si>
  <si>
    <t>Saulo jeferson Araújo da silva</t>
  </si>
  <si>
    <t>28950009803</t>
  </si>
  <si>
    <t>9fjj35rn</t>
  </si>
  <si>
    <t>dfb08cd3-42b3-4a14-af2f-5ab859bbfc01</t>
  </si>
  <si>
    <t>Karin Rodrigues Salun Rett</t>
  </si>
  <si>
    <t>7919da3e-d666-43d8-aab3-583d2ff42ada</t>
  </si>
  <si>
    <t xml:space="preserve">Edson Biage </t>
  </si>
  <si>
    <t>02997152992</t>
  </si>
  <si>
    <t xml:space="preserve">Edson Leandro Biage </t>
  </si>
  <si>
    <t>ch_851MdmmulhMd4JDq</t>
  </si>
  <si>
    <t xml:space="preserve">Paulo Ricardo Martinelli Medina </t>
  </si>
  <si>
    <t>08173870993</t>
  </si>
  <si>
    <t>19s9x90z</t>
  </si>
  <si>
    <t>fatima fonseca ribeiro</t>
  </si>
  <si>
    <t>03181864978</t>
  </si>
  <si>
    <t>hfn4at8c</t>
  </si>
  <si>
    <t xml:space="preserve">Adriana Cristine Dias Locatelli </t>
  </si>
  <si>
    <t>76272761953</t>
  </si>
  <si>
    <t>qzh83ggy</t>
  </si>
  <si>
    <t>Geraldo de Jesus Espindola Jr</t>
  </si>
  <si>
    <t>02149209179</t>
  </si>
  <si>
    <t>Monise Carla Bueno Pinto</t>
  </si>
  <si>
    <t>06413308982</t>
  </si>
  <si>
    <t>e7a1667d-18f7-4cf5-8946-a8c59e88866e</t>
  </si>
  <si>
    <t xml:space="preserve">Andressa Aparecida Mangolin Rosa </t>
  </si>
  <si>
    <t>07493325901</t>
  </si>
  <si>
    <t>q274vd60</t>
  </si>
  <si>
    <t xml:space="preserve">Amanda  Negrão de Araujo </t>
  </si>
  <si>
    <t>a25e9823-10a1-464d-8eca-ef4fb435dead</t>
  </si>
  <si>
    <t>Fernando Cordeiro de Queiroz</t>
  </si>
  <si>
    <t>04866028939</t>
  </si>
  <si>
    <t>j77e3bg6</t>
  </si>
  <si>
    <t xml:space="preserve">Janaina Mayara Silva </t>
  </si>
  <si>
    <t>42251004807</t>
  </si>
  <si>
    <t xml:space="preserve">Pietro Silva Mattos </t>
  </si>
  <si>
    <t>54533129803</t>
  </si>
  <si>
    <t>MARLUCE DA SILVA JANUARIO</t>
  </si>
  <si>
    <t>14082473807</t>
  </si>
  <si>
    <t xml:space="preserve">Julio Cesar Aparecido Vieira </t>
  </si>
  <si>
    <t>39492431866</t>
  </si>
  <si>
    <t>k30aqkxa</t>
  </si>
  <si>
    <t>Giovanna Cristine Crepaldi</t>
  </si>
  <si>
    <t>47620176802</t>
  </si>
  <si>
    <t>h8rg992w</t>
  </si>
  <si>
    <t>Milena Mahadri de Matos</t>
  </si>
  <si>
    <t>08489078920</t>
  </si>
  <si>
    <t xml:space="preserve">Jorgina Azevedo </t>
  </si>
  <si>
    <t>19983336987</t>
  </si>
  <si>
    <t>6wgtgwq1</t>
  </si>
  <si>
    <t xml:space="preserve">Julia Mendonça Scarabel </t>
  </si>
  <si>
    <t>10292707916</t>
  </si>
  <si>
    <t xml:space="preserve">Danieli Mendonça Scarabel </t>
  </si>
  <si>
    <t>03825768961</t>
  </si>
  <si>
    <t>pn3c95jq</t>
  </si>
  <si>
    <t xml:space="preserve">Isabella de Oliveira Justino </t>
  </si>
  <si>
    <t>48523280804</t>
  </si>
  <si>
    <t>j30212r1</t>
  </si>
  <si>
    <t>Samadi Coelho Santana</t>
  </si>
  <si>
    <t>q3873bk8</t>
  </si>
  <si>
    <t>luiz fellipe de melo</t>
  </si>
  <si>
    <t>q2t8nert</t>
  </si>
  <si>
    <t>nx51mzjk</t>
  </si>
  <si>
    <t>Michael Douglas da Silva Santos</t>
  </si>
  <si>
    <t>14623361756</t>
  </si>
  <si>
    <t>kryh0r9n</t>
  </si>
  <si>
    <t xml:space="preserve">Vera Lúcia Afonso de Almeida </t>
  </si>
  <si>
    <t>29015959870</t>
  </si>
  <si>
    <t>h049ydet</t>
  </si>
  <si>
    <t>Sabryna de Castro Almenida</t>
  </si>
  <si>
    <t>52672575835</t>
  </si>
  <si>
    <t>hxsfe0qn</t>
  </si>
  <si>
    <t xml:space="preserve">Thales Kohki Hasegawa </t>
  </si>
  <si>
    <t>45801252827</t>
  </si>
  <si>
    <t>65d1721b-9e0d-4e58-adfe-7d9bffbd810d</t>
  </si>
  <si>
    <t>h59xmenx</t>
  </si>
  <si>
    <t>Thales Kohki Hasegawa</t>
  </si>
  <si>
    <t>q4p8ehsz</t>
  </si>
  <si>
    <t>0zk4zdd2</t>
  </si>
  <si>
    <t>Felipe c s oliveira</t>
  </si>
  <si>
    <t>38709661816</t>
  </si>
  <si>
    <t xml:space="preserve">Paula salvia Gomes </t>
  </si>
  <si>
    <t>46309076884</t>
  </si>
  <si>
    <t>Paula salvia gomes</t>
  </si>
  <si>
    <t>Eduardo Fabiano Damasceno</t>
  </si>
  <si>
    <t>51185648836</t>
  </si>
  <si>
    <t>79fgv6qa</t>
  </si>
  <si>
    <t xml:space="preserve">Maria Augusta da Silva Souza </t>
  </si>
  <si>
    <t>23268539890</t>
  </si>
  <si>
    <t>4f8e63cb-9161-456b-ac7a-779c2f9472c4</t>
  </si>
  <si>
    <t>Michelli Aparecida Daros</t>
  </si>
  <si>
    <t>06134169960</t>
  </si>
  <si>
    <t>q5g1ag0b</t>
  </si>
  <si>
    <t xml:space="preserve">Fernando Cordeiro de Queiroz </t>
  </si>
  <si>
    <t>a5gv53vm</t>
  </si>
  <si>
    <t>c11ya77e</t>
  </si>
  <si>
    <t>byzc2wy0</t>
  </si>
  <si>
    <t xml:space="preserve">Dora Aparecida de Paula </t>
  </si>
  <si>
    <t>06592684852</t>
  </si>
  <si>
    <t>f38caaa7-48eb-4e4c-9e92-37a551b25568</t>
  </si>
  <si>
    <t xml:space="preserve">Darwin Rafael cabeza Noriega </t>
  </si>
  <si>
    <t>70787656216</t>
  </si>
  <si>
    <t xml:space="preserve">Juancarlos jonayther Viamonte sanoja </t>
  </si>
  <si>
    <t>10991614283</t>
  </si>
  <si>
    <t>4gzfdcj4</t>
  </si>
  <si>
    <t>Leonardo Fasano Almeida Souza</t>
  </si>
  <si>
    <t>50437675882</t>
  </si>
  <si>
    <t>Silvana Fasano de Almeida Souza</t>
  </si>
  <si>
    <t>24811985818</t>
  </si>
  <si>
    <t>b0fc9ea6-3714-480d-a86a-8ba6982b555d</t>
  </si>
  <si>
    <t>3axagdv5</t>
  </si>
  <si>
    <t>guilherme coutinho</t>
  </si>
  <si>
    <t>34125215820</t>
  </si>
  <si>
    <t>rkwb6ezb</t>
  </si>
  <si>
    <t>neusa da silva</t>
  </si>
  <si>
    <t>21118590953</t>
  </si>
  <si>
    <t xml:space="preserve">Sandra cristina Dias </t>
  </si>
  <si>
    <t>10053040848</t>
  </si>
  <si>
    <t xml:space="preserve">sandra cristina Dias </t>
  </si>
  <si>
    <t>64r6rwwr</t>
  </si>
  <si>
    <t>Cícera ferreira dos Santos</t>
  </si>
  <si>
    <t>33776945877</t>
  </si>
  <si>
    <t>José Orlando pereira de Meneses Junior</t>
  </si>
  <si>
    <t>37389404809</t>
  </si>
  <si>
    <t>b95dac4j</t>
  </si>
  <si>
    <t xml:space="preserve">Guilherme Fernandes de Souza </t>
  </si>
  <si>
    <t>44748179821</t>
  </si>
  <si>
    <t>qjnxka7h</t>
  </si>
  <si>
    <t xml:space="preserve">Kaue Moraes Zagnolo </t>
  </si>
  <si>
    <t>Laís Christine Ortiz Coca</t>
  </si>
  <si>
    <t>51480070874</t>
  </si>
  <si>
    <t>kwq06jmy</t>
  </si>
  <si>
    <t>Jan Gamerschlag</t>
  </si>
  <si>
    <t>06920001942</t>
  </si>
  <si>
    <t>9sx9m5hy</t>
  </si>
  <si>
    <t>marcia tsuyako asano</t>
  </si>
  <si>
    <t>17008408862</t>
  </si>
  <si>
    <t>6298bdb3-5b51-44bf-8e6c-9e5774b03f36</t>
  </si>
  <si>
    <t>6at7mhde</t>
  </si>
  <si>
    <t>William Roger da Silva Souza</t>
  </si>
  <si>
    <t>07415033957</t>
  </si>
  <si>
    <t>5kjs8yvc</t>
  </si>
  <si>
    <t xml:space="preserve">Marcelo Oliveira de Alencar </t>
  </si>
  <si>
    <t>08078444974</t>
  </si>
  <si>
    <t>9ry722se</t>
  </si>
  <si>
    <t>Lucinea Maria de Oliveira</t>
  </si>
  <si>
    <t>27158811859</t>
  </si>
  <si>
    <t>c3dbd247-485a-41a5-ae38-288d71615843</t>
  </si>
  <si>
    <t xml:space="preserve">LUCAS MIRANDA COSTA </t>
  </si>
  <si>
    <t>09528840973</t>
  </si>
  <si>
    <t>mv2ytcj9</t>
  </si>
  <si>
    <t>59e239f4-7ddf-4a5e-9d7d-33e820cbf158</t>
  </si>
  <si>
    <t>Odirlei Ferreira da Silva</t>
  </si>
  <si>
    <t>29814164801</t>
  </si>
  <si>
    <t>4bfa3f0a-4096-410b-9249-a2931208fe2a</t>
  </si>
  <si>
    <t xml:space="preserve">Alzira da Costa galo </t>
  </si>
  <si>
    <t>04203460905</t>
  </si>
  <si>
    <t>a8dade45-a927-4496-afb3-94054bed70a1</t>
  </si>
  <si>
    <t>Rodrigo Martins Gonzalez Cenizo</t>
  </si>
  <si>
    <t>03198703913</t>
  </si>
  <si>
    <t>2b0af34d-a835-4f38-8db2-f270b00a4da4</t>
  </si>
  <si>
    <t>GIOVANA OUTUKI</t>
  </si>
  <si>
    <t>09085730902</t>
  </si>
  <si>
    <t>4vrzxgmr</t>
  </si>
  <si>
    <t>6z9020jg</t>
  </si>
  <si>
    <t>k1apacvc</t>
  </si>
  <si>
    <t xml:space="preserve">Vithoria cabreira </t>
  </si>
  <si>
    <t>51021094803</t>
  </si>
  <si>
    <t>bcjhpjkv</t>
  </si>
  <si>
    <t>0m3ynwqk</t>
  </si>
  <si>
    <t>Madalena Pereira de Matos</t>
  </si>
  <si>
    <t>04907343914</t>
  </si>
  <si>
    <t>9mded6ct</t>
  </si>
  <si>
    <t>Carolina Haberbeck Brandão</t>
  </si>
  <si>
    <t>44190020850</t>
  </si>
  <si>
    <t>c6b272e3-12ba-4381-aab3-f58641293e79</t>
  </si>
  <si>
    <t>Juancarlos jonayther Viamonte sanoja</t>
  </si>
  <si>
    <t>1463e95c-2e3d-4cd0-b853-93ca0b157d2f</t>
  </si>
  <si>
    <t xml:space="preserve">Luis Fernando Galonetti </t>
  </si>
  <si>
    <t>07954950999</t>
  </si>
  <si>
    <t>g732krqk</t>
  </si>
  <si>
    <t>KALVIN KOITI ISHII</t>
  </si>
  <si>
    <t>50411593862</t>
  </si>
  <si>
    <t>mkg0x1w0</t>
  </si>
  <si>
    <t>José Roberto dos Reis</t>
  </si>
  <si>
    <t>07362379846</t>
  </si>
  <si>
    <t>Lucilene Ribeiro dos Santos Reis</t>
  </si>
  <si>
    <t>09035927893</t>
  </si>
  <si>
    <t>a4c0b327-c48f-473d-961f-a3e892e9cc76</t>
  </si>
  <si>
    <t>nebsmbpm</t>
  </si>
  <si>
    <t>1njk1pna</t>
  </si>
  <si>
    <t>Maria Eduardo Ribeiro Zerbin</t>
  </si>
  <si>
    <t>10262904900</t>
  </si>
  <si>
    <t>7cabadc3-5be4-4b6c-b741-e04a13bcbc78</t>
  </si>
  <si>
    <t xml:space="preserve">Leonardo Vinícius Duarte de Araújo </t>
  </si>
  <si>
    <t>53111314898</t>
  </si>
  <si>
    <t>3prkbbry</t>
  </si>
  <si>
    <t>Claudineia Celi Barbosa</t>
  </si>
  <si>
    <t>76833909687</t>
  </si>
  <si>
    <t>7yex7kgp</t>
  </si>
  <si>
    <t>mq2dq84m</t>
  </si>
  <si>
    <t>94af465c-57b5-4319-a438-cd38c8bb2aee</t>
  </si>
  <si>
    <t>Luiz dos Santos Gomes</t>
  </si>
  <si>
    <t>82327823404</t>
  </si>
  <si>
    <t>9ve0ad81</t>
  </si>
  <si>
    <t>Lisiane Cristina Marcolino Brinholi</t>
  </si>
  <si>
    <t>05841122975</t>
  </si>
  <si>
    <t>5118nh7p</t>
  </si>
  <si>
    <t>5tvg09n9</t>
  </si>
  <si>
    <t xml:space="preserve">Matheus Colusso Tardivo </t>
  </si>
  <si>
    <t>52791290893</t>
  </si>
  <si>
    <t>a4vpn33q</t>
  </si>
  <si>
    <t xml:space="preserve">ELISA DOS SANTOS </t>
  </si>
  <si>
    <t>15551399818</t>
  </si>
  <si>
    <t>0dc6ca51-d229-4655-863e-5af9bfa70433</t>
  </si>
  <si>
    <t xml:space="preserve">Carlos Monteiro </t>
  </si>
  <si>
    <t>39309409819</t>
  </si>
  <si>
    <t>kr85k5gh</t>
  </si>
  <si>
    <t>Carolina da Silva Luiz Cavalcanti</t>
  </si>
  <si>
    <t>587849976</t>
  </si>
  <si>
    <t>ak3r6cnj</t>
  </si>
  <si>
    <t>mg0cd8wg</t>
  </si>
  <si>
    <t>06723gzh</t>
  </si>
  <si>
    <t>Aline Lima da silva</t>
  </si>
  <si>
    <t>aft6affg</t>
  </si>
  <si>
    <t>Gustavo Oliveira Pacheco Rocha</t>
  </si>
  <si>
    <t>47617072830</t>
  </si>
  <si>
    <t>52d4a8ba-679e-4e78-9b63-1c679ecb1474</t>
  </si>
  <si>
    <t>Marlene Fagundes de Oliveira</t>
  </si>
  <si>
    <t>33167990953</t>
  </si>
  <si>
    <t>7ksja9n4</t>
  </si>
  <si>
    <t>Géssica Carneiro Moreira</t>
  </si>
  <si>
    <t>40725804220</t>
  </si>
  <si>
    <t>Wellington Tadeu Salvador</t>
  </si>
  <si>
    <t>33295491810</t>
  </si>
  <si>
    <t>fnecywsy</t>
  </si>
  <si>
    <t>Creusa Francisca Mello dos santos</t>
  </si>
  <si>
    <t>31736656864</t>
  </si>
  <si>
    <t>Mirella Fonseca Mello</t>
  </si>
  <si>
    <t>57631954852</t>
  </si>
  <si>
    <t>9m6c4ncx</t>
  </si>
  <si>
    <t xml:space="preserve">Conceição aparecida da Silva Santos </t>
  </si>
  <si>
    <t>17488839846</t>
  </si>
  <si>
    <t>fed3e44b-60f4-47fb-b0d5-48afbb053e2f</t>
  </si>
  <si>
    <t>Maria Ferreira amazonas</t>
  </si>
  <si>
    <t>82667090906</t>
  </si>
  <si>
    <t>rax5r73b</t>
  </si>
  <si>
    <t xml:space="preserve">Matheus Shiune Murasaki </t>
  </si>
  <si>
    <t>41943743800</t>
  </si>
  <si>
    <t>1ff0vs2w</t>
  </si>
  <si>
    <t>p5tcz05c</t>
  </si>
  <si>
    <t>Michel volcof</t>
  </si>
  <si>
    <t>aha9c9rp</t>
  </si>
  <si>
    <t xml:space="preserve">Maria José Fukuhara </t>
  </si>
  <si>
    <t>82224110987</t>
  </si>
  <si>
    <t>nyg2ra64</t>
  </si>
  <si>
    <t>e19ddbc9-843d-4a69-8be3-8ac353dfc272</t>
  </si>
  <si>
    <t>Paulo Paz da Silva</t>
  </si>
  <si>
    <t>02495831788</t>
  </si>
  <si>
    <t>ggdesdxj</t>
  </si>
  <si>
    <t>Cecilia Emiko Kimura</t>
  </si>
  <si>
    <t>76376486991</t>
  </si>
  <si>
    <t>76376496991</t>
  </si>
  <si>
    <t xml:space="preserve">Anna Maria Pelissari Silveira </t>
  </si>
  <si>
    <t>14089979918</t>
  </si>
  <si>
    <t>623c31b2-aeb1-4dd4-b3c1-19c8d738696c</t>
  </si>
  <si>
    <t>91eqvzes</t>
  </si>
  <si>
    <t xml:space="preserve">Natália Aparecida Santos </t>
  </si>
  <si>
    <t>42635559880</t>
  </si>
  <si>
    <t>8ffbf1ef-32cd-4f94-8112-9d625232768b</t>
  </si>
  <si>
    <t xml:space="preserve">Nilda Aparecida Pinto </t>
  </si>
  <si>
    <t>12887819895</t>
  </si>
  <si>
    <t>cjk9ftyf</t>
  </si>
  <si>
    <t>q5b34jnw</t>
  </si>
  <si>
    <t>Rivaldo Severino de Lima</t>
  </si>
  <si>
    <t>9907972</t>
  </si>
  <si>
    <t>dhg96vh8</t>
  </si>
  <si>
    <t>Gustavo Henrique Tavares de Avilla</t>
  </si>
  <si>
    <t>10333792980</t>
  </si>
  <si>
    <t>aacbc342-158c-4bff-bde0-c8beac16c640</t>
  </si>
  <si>
    <t>Taylon Gomes Landgraf</t>
  </si>
  <si>
    <t>07278197988</t>
  </si>
  <si>
    <t>85rkmav0</t>
  </si>
  <si>
    <t>Marcilio Alves da Silva</t>
  </si>
  <si>
    <t>52063704872</t>
  </si>
  <si>
    <t xml:space="preserve">Vera Lucia Tereza Gonçalves </t>
  </si>
  <si>
    <t>50261770691</t>
  </si>
  <si>
    <t>80mysejx</t>
  </si>
  <si>
    <t xml:space="preserve">Lisiane Cristina Marcolino Brinholi </t>
  </si>
  <si>
    <t>0sgg3g24</t>
  </si>
  <si>
    <t>Daniel Vac Abubakir</t>
  </si>
  <si>
    <t>52066774855</t>
  </si>
  <si>
    <t>Joyce Silva</t>
  </si>
  <si>
    <t>04931688908</t>
  </si>
  <si>
    <t>d66s4peq</t>
  </si>
  <si>
    <t xml:space="preserve">Bruna Luiza de Andrade </t>
  </si>
  <si>
    <t>04800677912</t>
  </si>
  <si>
    <t>Maria José Sarggin</t>
  </si>
  <si>
    <t>43001300949</t>
  </si>
  <si>
    <t xml:space="preserve">Adejairo José Flavio de Carvalho  </t>
  </si>
  <si>
    <t>14024424831</t>
  </si>
  <si>
    <t>32f4e7cb-b76c-47fa-a283-6fa02c4fead9</t>
  </si>
  <si>
    <t>maria Rita Ferrarini Bigareli</t>
  </si>
  <si>
    <t>09687716967</t>
  </si>
  <si>
    <t>MARLENE APARECIDA FERRARINI BIGARELI</t>
  </si>
  <si>
    <t>66940184953</t>
  </si>
  <si>
    <t>a76afed1-aa7e-4e9a-9371-e88c650c2c4b</t>
  </si>
  <si>
    <t>aq964g77</t>
  </si>
  <si>
    <t>gabriella Rodrigues manabe</t>
  </si>
  <si>
    <t>b73ef4a7-21f3-40d9-aebf-8d88edfded24</t>
  </si>
  <si>
    <t>7j74rc28</t>
  </si>
  <si>
    <t>João Vitor Vieira Ribeiro Doneda</t>
  </si>
  <si>
    <t>387076979</t>
  </si>
  <si>
    <t>0an548pc</t>
  </si>
  <si>
    <t>vithoria cabreira</t>
  </si>
  <si>
    <t>0fb98c6b-7f7e-49b3-834d-228fc202e7c0</t>
  </si>
  <si>
    <t xml:space="preserve">Vinicius Barros Lara Faria </t>
  </si>
  <si>
    <t>31656497850</t>
  </si>
  <si>
    <t>1qk1qp1q</t>
  </si>
  <si>
    <t>p89tvkbp</t>
  </si>
  <si>
    <t>e2b2dgp2</t>
  </si>
  <si>
    <t>4d821842-fbef-4ae3-871b-c9d136be8336</t>
  </si>
  <si>
    <t xml:space="preserve">Gabriel Greick da Silva Oliveira </t>
  </si>
  <si>
    <t>47377904860</t>
  </si>
  <si>
    <t>qpg2q2vx</t>
  </si>
  <si>
    <t>05632414973</t>
  </si>
  <si>
    <t>4rfyt716</t>
  </si>
  <si>
    <t>Rosana da Silva Mira</t>
  </si>
  <si>
    <t>30497793814</t>
  </si>
  <si>
    <t>56cb76f5-1787-4e16-8e05-12b764c4a36a</t>
  </si>
  <si>
    <t>Samuel Alves</t>
  </si>
  <si>
    <t>97907413915</t>
  </si>
  <si>
    <t>83fskqf5</t>
  </si>
  <si>
    <t>2eghfcng</t>
  </si>
  <si>
    <t>908ebd4b-4ae6-44df-b40c-c853f7c82c0d</t>
  </si>
  <si>
    <t>https://bpe.fazenda.sp.gov.br/BPe/qrcode?chBPe=35250778352663002106630010000486391101744750&amp;tpAmb=1</t>
  </si>
  <si>
    <t>https://bpe.fazenda.sp.gov.br/BPe/qrcode?chBPe=35250778352663002106630010000487611260799113&amp;tpAmb=1</t>
  </si>
  <si>
    <t>https://bpe.fazenda.sp.gov.br/BPe/qrcode?chBPe=35250778352663002106630010000489481598441369&amp;tpAmb=1</t>
  </si>
  <si>
    <t>https://www.fazenda.pr.gov.br/bpe/qrcode?chBPe=41250778352663000162630010001135501994155352&amp;tpAmb=1</t>
  </si>
  <si>
    <t>https://www.fazenda.pr.gov.br/bpe/qrcode?chBPe=41250778352663000162630010001134781813514369&amp;tpAmb=1</t>
  </si>
  <si>
    <t>https://bpe.fazenda.sp.gov.br/BPe/qrcode?chBPe=35250778352663002106630010000486191318944529&amp;tpAmb=1</t>
  </si>
  <si>
    <t>https://bpe.fazenda.sp.gov.br/BPe/qrcode?chBPe=35250778352663002106630010000486181736353944&amp;tpAmb=1</t>
  </si>
  <si>
    <t>https://www.fazenda.pr.gov.br/bpe/qrcode?chBPe=41250778352663000162630010001135891218342394&amp;tpAmb=1</t>
  </si>
  <si>
    <t>https://www.fazenda.pr.gov.br/bpe/qrcode?chBPe=41250778352663000162630010001135991530572444&amp;tpAmb=1</t>
  </si>
  <si>
    <t>https://www.fazenda.pr.gov.br/bpe/qrcode?chBPe=41250778352663000162630010001134061566816420&amp;tpAmb=1</t>
  </si>
  <si>
    <t>https://www.fazenda.pr.gov.br/bpe/qrcode?chBPe=41250778352663000162630010001135391948746125&amp;tpAmb=1</t>
  </si>
  <si>
    <t>https://bpe.fazenda.sp.gov.br/BPe/qrcode?chBPe=35250778352663002106630010000487931737426155&amp;tpAmb=1</t>
  </si>
  <si>
    <t>https://www.fazenda.pr.gov.br/bpe/qrcode?chBPe=41250778352663000162630010001134281437781600&amp;tpAmb=1</t>
  </si>
  <si>
    <t>https://www.fazenda.pr.gov.br/bpe/qrcode?chBPe=41250778352663000162630010001137481738935207&amp;tpAmb=1</t>
  </si>
  <si>
    <t>https://www.fazenda.pr.gov.br/bpe/qrcode?chBPe=41250778352663000162630010001134541493579080&amp;tpAmb=1</t>
  </si>
  <si>
    <t>https://www.fazenda.pr.gov.br/bpe/qrcode?chBPe=41250778352663000162630010001136771283636121&amp;tpAmb=1</t>
  </si>
  <si>
    <t>https://www.fazenda.pr.gov.br/bpe/qrcode?chBPe=41250778352663000162630010001134161961092109&amp;tpAmb=1</t>
  </si>
  <si>
    <t>https://bpe.fazenda.sp.gov.br/BPe/qrcode?chBPe=35250778352663002106630010000487861256075318&amp;tpAmb=1</t>
  </si>
  <si>
    <t>https://www.fazenda.pr.gov.br/bpe/qrcode?chBPe=41250778352663000162630010001134491284176501&amp;tpAmb=1</t>
  </si>
  <si>
    <t>https://www.fazenda.pr.gov.br/bpe/qrcode?chBPe=41250778352663000162630010001135091278311729&amp;tpAmb=1</t>
  </si>
  <si>
    <t>https://bpe.fazenda.sp.gov.br/BPe/qrcode?chBPe=35250778352663002106630010000488321768714195&amp;tpAmb=1</t>
  </si>
  <si>
    <t>https://www.fazenda.pr.gov.br/bpe/qrcode?chBPe=41250778352663000162630010001134201975821585&amp;tpAmb=1</t>
  </si>
  <si>
    <t>https://bpe.fazenda.sp.gov.br/BPe/qrcode?chBPe=35250778352663002106630010000486431584158349&amp;tpAmb=1</t>
  </si>
  <si>
    <t>https://bpe.fazenda.sp.gov.br/BPe/qrcode?chBPe=35250778352663002106630010000487231026032161&amp;tpAmb=1</t>
  </si>
  <si>
    <t>https://www.fazenda.pr.gov.br/bpe/qrcode?chBPe=41250778352663000162630010001135181577839430&amp;tpAmb=1</t>
  </si>
  <si>
    <t>https://www.fazenda.pr.gov.br/bpe/qrcode?chBPe=41250778352663000162630010001135561161967284&amp;tpAmb=1</t>
  </si>
  <si>
    <t>https://www.fazenda.pr.gov.br/bpe/qrcode?chBPe=41250778352663000162630010001135451535327811&amp;tpAmb=1</t>
  </si>
  <si>
    <t>https://www.fazenda.pr.gov.br/bpe/qrcode?chBPe=41250778352663000162630010001134921587339602&amp;tpAmb=1</t>
  </si>
  <si>
    <t>https://www.fazenda.pr.gov.br/bpe/qrcode?chBPe=41250778352663000162630010001136991679832889&amp;tpAmb=1</t>
  </si>
  <si>
    <t>https://bpe.fazenda.sp.gov.br/BPe/qrcode?chBPe=35250778352663002106630010000486911048136037&amp;tpAmb=1</t>
  </si>
  <si>
    <t>https://bpe.fazenda.sp.gov.br/BPe/qrcode?chBPe=35250778352663002106630010000487461420035110&amp;tpAmb=1</t>
  </si>
  <si>
    <t>https://bpe.fazenda.sp.gov.br/BPe/qrcode?chBPe=35250778352663002106630010000487571527975482&amp;tpAmb=1</t>
  </si>
  <si>
    <t>https://bpe.fazenda.sp.gov.br/BPe/qrcode?chBPe=35250778352663002106630010000487951006348146&amp;tpAmb=1</t>
  </si>
  <si>
    <t>https://www.fazenda.pr.gov.br/bpe/qrcode?chBPe=41250778352663000162630010001136051956537103&amp;tpAmb=1</t>
  </si>
  <si>
    <t>https://bpe.fazenda.sp.gov.br/BPe/qrcode?chBPe=35250778352663002106630010000489031845997340&amp;tpAmb=1</t>
  </si>
  <si>
    <t>https://www.fazenda.pr.gov.br/bpe/qrcode?chBPe=41250778352663000162630010001135201553949897&amp;tpAmb=1</t>
  </si>
  <si>
    <t>https://www.fazenda.pr.gov.br/bpe/qrcode?chBPe=41250778352663000162630010001135631516558151&amp;tpAmb=1</t>
  </si>
  <si>
    <t>https://www.fazenda.pr.gov.br/bpe/qrcode?chBPe=41250778352663000162630010001135521667266326&amp;tpAmb=1</t>
  </si>
  <si>
    <t>https://bpe.fazenda.sp.gov.br/BPe/qrcode?chBPe=35250778352663002106630010000486351487373115&amp;tpAmb=1</t>
  </si>
  <si>
    <t>https://www.fazenda.pr.gov.br/bpe/qrcode?chBPe=41250778352663000162630010001136361683594830&amp;tpAmb=1</t>
  </si>
  <si>
    <t>https://www.fazenda.pr.gov.br/bpe/qrcode?chBPe=41250778352663000162630010001135671100213216&amp;tpAmb=1</t>
  </si>
  <si>
    <t>https://www.fazenda.pr.gov.br/bpe/qrcode?chBPe=41250778352663000162630010001135701870266856&amp;tpAmb=1</t>
  </si>
  <si>
    <t>https://www.fazenda.pr.gov.br/bpe/qrcode?chBPe=41250778352663000162630010001137021893461826&amp;tpAmb=1</t>
  </si>
  <si>
    <t>https://bpe.fazenda.sp.gov.br/BPe/qrcode?chBPe=35250778352663002106630010000488051029610139&amp;tpAmb=1</t>
  </si>
  <si>
    <t>https://www.fazenda.pr.gov.br/bpe/qrcode?chBPe=41250778352663000162630010001136731299601641&amp;tpAmb=1</t>
  </si>
  <si>
    <t>https://www.fazenda.pr.gov.br/bpe/qrcode?chBPe=41250778352663000162630010001134471974879982&amp;tpAmb=1</t>
  </si>
  <si>
    <t>https://www.fazenda.pr.gov.br/bpe/qrcode?chBPe=41250778352663000162630010001135051630908065&amp;tpAmb=1</t>
  </si>
  <si>
    <t>https://bpe.fazenda.sp.gov.br/BPe/qrcode?chBPe=35250778352663002106630010000486081095603758&amp;tpAmb=1</t>
  </si>
  <si>
    <t>https://www.fazenda.pr.gov.br/bpe/qrcode?chBPe=41250778352663000162630010001135241777981475&amp;tpAmb=1</t>
  </si>
  <si>
    <t>https://bpe.fazenda.sp.gov.br/BPe/qrcode?chBPe=35250778352663002106630010000487631257747536&amp;tpAmb=1</t>
  </si>
  <si>
    <t>https://www.fazenda.pr.gov.br/bpe/qrcode?chBPe=41250778352663000162630010001136041377211519&amp;tpAmb=1</t>
  </si>
  <si>
    <t>https://www.fazenda.pr.gov.br/bpe/qrcode?chBPe=41250778352663000162630010001135651055856074&amp;tpAmb=1</t>
  </si>
  <si>
    <t>https://bpe.fazenda.sp.gov.br/BPe/qrcode?chBPe=35250778352663002106630010000488241686927290&amp;tpAmb=1</t>
  </si>
  <si>
    <t>https://www.fazenda.pr.gov.br/bpe/qrcode?chBPe=41250778352663000162630010001134771170414076&amp;tpAmb=1</t>
  </si>
  <si>
    <t>https://www.fazenda.pr.gov.br/bpe/qrcode?chBPe=41250778352663000162630010001136971912389054&amp;tpAmb=1</t>
  </si>
  <si>
    <t>https://passagens.embarca.ai/api/v1/orders/4PLc3d9nmSPpR8jD2rYZAN4z/pdf/public</t>
  </si>
  <si>
    <t>https://passagens.embarca.ai/api/v1/orders/UA5EvzvPgJ6q3vV7gfH1nKbw/pdf/public</t>
  </si>
  <si>
    <t>https://passagens.embarca.ai/api/v1/orders/rewyJo3jC7oFQq5KgAedVzzf/pdf/public</t>
  </si>
  <si>
    <t>https://passagens.embarca.ai/api/v1/orders/tMV4kmy7r3vQwyc8jM2E3Hpd/pdf/public</t>
  </si>
  <si>
    <t>https://passagens.embarca.ai/api/v1/orders/6bejbBMWMdTff4i9UQ2eAxG5/pdf/public</t>
  </si>
  <si>
    <t>https://passagens.embarca.ai/api/v1/orders/sf9AYp3oEsij1xk2qtXBD5BQ/pdf/public</t>
  </si>
  <si>
    <t>https://passagens.embarca.ai/api/v1/orders/o6o6dhfeSfdkFWDZ6pvhJd9j/pdf/public</t>
  </si>
  <si>
    <t>https://passagens.embarca.ai/api/v1/orders/XABnTMEQDsgaByZBiupBacem/pdf/public</t>
  </si>
  <si>
    <t>https://passagens.embarca.ai/api/v1/orders/GddkuEA7iVJJUCaDtFsxoyN7/pdf/public</t>
  </si>
  <si>
    <t>https://passagens.embarca.ai/api/v1/orders/ZLkhdLkaU1XcACDCKzRxCryq/pdf/public</t>
  </si>
  <si>
    <t>https://passagens.embarca.ai/api/v1/orders/z7w51a35W3Lw7YV8ibY3ncg6/pdf/public</t>
  </si>
  <si>
    <t>https://passagens.embarca.ai/api/v1/orders/tBDKDMw4DAfAkTF3KzEa4WFG/pdf/public</t>
  </si>
  <si>
    <t>https://passagens.embarca.ai/api/v1/orders/THtiJ8tGceNtGkpdHP77QdCe/pdf/public</t>
  </si>
  <si>
    <t>https://passagens.embarca.ai/api/v1/orders/Pw7VAuyRP6oEAqFtm2hiVRYN/pdf/public</t>
  </si>
  <si>
    <t>https://passagens.embarca.ai/api/v1/orders/wtj4MRBaJvzSqBb3W9modxr8/pdf/public</t>
  </si>
  <si>
    <t>https://passagens.embarca.ai/api/v1/orders/9gKw71ffNkRr5UPsNmgEXbpV/pdf/public</t>
  </si>
  <si>
    <t>https://passagens.embarca.ai/api/v1/orders/ZiNtanMYQvWkEHKTWpJP4eBT/pdf/public</t>
  </si>
  <si>
    <t>https://passagens.embarca.ai/api/v1/orders/5d6Wpa7Zar7E8np2VYbuqSG6/pdf/public</t>
  </si>
  <si>
    <t>https://passagens.embarca.ai/api/v1/orders/KF9pYSBJ6DYthmNLzFL96KJ1/pdf/public</t>
  </si>
  <si>
    <t>https://passagens.embarca.ai/api/v1/orders/WbUrAcUn1fMXv7PPaK7EVm59/pdf/public</t>
  </si>
  <si>
    <t>https://passagens.embarca.ai/api/v1/orders/p86nyuChub3457tXsgTESsfQ/pdf/public</t>
  </si>
  <si>
    <t>https://passagens.embarca.ai/api/v1/orders/eegfMfHTVt2WGJZhaHyTpyYR/pdf/public</t>
  </si>
  <si>
    <t>https://passagens.embarca.ai/api/v1/orders/F1EjXUN3z4jVQCMfMZ4Wk6pD/pdf/public</t>
  </si>
  <si>
    <t>https://passagens.embarca.ai/api/v1/orders/Vj1J1hfK3XUZfBs65EiNcwSJ/pdf/public</t>
  </si>
  <si>
    <t>https://passagens.embarca.ai/api/v1/orders/vxL3RP7mCmgau57H4FxVQDNJ/pdf/public</t>
  </si>
  <si>
    <t>https://passagens.embarca.ai/api/v1/orders/Ptgn3g4Yu6wktpjxxnPMvnCe/pdf/public</t>
  </si>
  <si>
    <t>https://passagens.embarca.ai/api/v1/orders/AmsiPKstfYhcCDTqmH8vzwT1/pdf/public</t>
  </si>
  <si>
    <t>https://passagens.embarca.ai/api/v1/orders/13ZanMbVHdtgAWLCvGQdnRwB/pdf/public</t>
  </si>
  <si>
    <t>https://passagens.embarca.ai/api/v1/orders/Femnn3rHpxkhCmvxnTbeMBVX/pdf/public</t>
  </si>
  <si>
    <t>https://passagens.embarca.ai/api/v1/orders/YUk9XCrKMTvcXLZm1rFZ8NND/pdf/public</t>
  </si>
  <si>
    <t>https://passagens.embarca.ai/api/v1/orders/sb3AMfjPJySH9jH7tYn1kK2V/pdf/public</t>
  </si>
  <si>
    <t>https://passagens.embarca.ai/api/v1/orders/s8fNn3p9bHJRzLDyNRXSYn6J/pdf/public</t>
  </si>
  <si>
    <t>https://passagens.embarca.ai/api/v1/orders/y9r8rknXG4UULZxgiX7K3Bze/pdf/public</t>
  </si>
  <si>
    <t>https://passagens.embarca.ai/api/v1/orders/qo4Xt5VogEVrP5YMxxL8Fiwi/pdf/public</t>
  </si>
  <si>
    <t>https://passagens.embarca.ai/api/v1/orders/M4iGm6tDPshKsUV27HpCFsxh/pdf/public</t>
  </si>
  <si>
    <t>https://passagens.embarca.ai/api/v1/orders/xBHAfFVbPdeYUxQKYBq5nNHA/pdf/public</t>
  </si>
  <si>
    <t>https://passagens.embarca.ai/api/v1/orders/MeKEBJTPdkYziowhkodv3uhe/pdf/public</t>
  </si>
  <si>
    <t>https://passagens.embarca.ai/api/v1/orders/fahGuR9HvYXgcx94qwqyeRbf/pdf/public</t>
  </si>
  <si>
    <t>https://passagens.embarca.ai/api/v1/orders/7f7r1L3QygEF5mqrchHsn2e3/pdf/public</t>
  </si>
  <si>
    <t>https://passagens.embarca.ai/api/v1/orders/xQmBSmbd6kQzFv2zvUN7uMUQ/pdf/public</t>
  </si>
  <si>
    <t>https://passagens.embarca.ai/api/v1/orders/LSGso7FTGiFyG9Se2JLrVZjm/pdf/public</t>
  </si>
  <si>
    <t>https://passagens.embarca.ai/api/v1/orders/VppQW4U8fqUPV9d9JG79JDeP/pdf/public</t>
  </si>
  <si>
    <t>https://passagens.embarca.ai/api/v1/orders/22JDd4kg6CVruGexDrNSgp6R/pdf/public</t>
  </si>
  <si>
    <t>https://passagens.embarca.ai/api/v1/orders/sDoHPEqSiRrGeiyHt53p8HwH/pdf/public</t>
  </si>
  <si>
    <t>https://passagens.embarca.ai/api/v1/orders/BiA7KuVsHN422Pb7iRuhXTrK/pdf/public</t>
  </si>
  <si>
    <t>https://passagens.embarca.ai/api/v1/orders/Nm3puYPDN3N7KvaFZJymcCM8/pdf/public</t>
  </si>
  <si>
    <t>https://passagens.embarca.ai/api/v1/orders/6F7eePbdgAVnwSyECedgs2qd/pdf/public</t>
  </si>
  <si>
    <t>https://passagens.embarca.ai/api/v1/orders/pUB66rZN9GFLBTxLoSrkRaex/pdf/public</t>
  </si>
  <si>
    <t>https://passagens.embarca.ai/api/v1/orders/J2apRhEdV1pTSUwfG8yH4px1/pdf/public</t>
  </si>
  <si>
    <t>https://passagens.embarca.ai/api/v1/orders/LwQuyzizXkz4nnt6RpiUcdYj/pdf/public</t>
  </si>
  <si>
    <t>https://passagens.embarca.ai/api/v1/orders/yyvefiWvsRpc8BDv16kbjDhV/pdf/public</t>
  </si>
  <si>
    <t>https://passagens.embarca.ai/api/v1/orders/B3zzjUkCoAxrG3csshJGquF1/pdf/public</t>
  </si>
  <si>
    <t>https://passagens.embarca.ai/api/v1/orders/YYc2bpBBV2hdbcjmp9bwTLFN/pdf/public</t>
  </si>
  <si>
    <t>https://passagens.embarca.ai/api/v1/orders/tP54MBr3zkE7dEu6JD9rY2Ft/pdf/public</t>
  </si>
  <si>
    <t>https://passagens.embarca.ai/api/v1/orders/ZJXmuVUeGF5MdC66xswXQVTK/pdf/public</t>
  </si>
  <si>
    <t>https://passagens.embarca.ai/api/v1/orders/5nkbMQ1i4beFFq2dq8y3CV6R/pdf/public</t>
  </si>
  <si>
    <t>https://www.fazenda.pr.gov.br/bpe/qrcode?chBPe=41250878352663000162630010001153641744512538&amp;tpAmb=1</t>
  </si>
  <si>
    <t>https://passagens.embarca.ai/api/v1/orders/j4XC1Ro2rcGqW6RHKd4rJRva/pdf/public</t>
  </si>
  <si>
    <t>https://www.fazenda.pr.gov.br/bpe/qrcode?chBPe=41250878352663000162630010001151621951754000&amp;tpAmb=1</t>
  </si>
  <si>
    <t>https://passagens.embarca.ai/api/v1/orders/38iyZktHV1Y3YV4t4sSDuF4H/pdf/public</t>
  </si>
  <si>
    <t>https://bpe.fazenda.sp.gov.br/BPe/qrcode?chBPe=35250478352663002106630010000463481312740250&amp;tpAmb=1</t>
  </si>
  <si>
    <t>https://passagens.embarca.ai/api/v1/orders/U17KnjwGEr5DFiJgHCvszxdg/pdf/public</t>
  </si>
  <si>
    <t>https://www.fazenda.pr.gov.br/bpe/qrcode?chBPe=41250678352663000162630010001133251972009917&amp;tpAmb=1</t>
  </si>
  <si>
    <t>https://passagens.embarca.ai/api/v1/orders/dTL31NDLijGL2tn29JVQ4J9b/pdf/public</t>
  </si>
  <si>
    <t>https://www.fazenda.pr.gov.br/bpe/qrcode?chBPe=41250878352663000162630010001151491951892339&amp;tpAmb=1</t>
  </si>
  <si>
    <t>https://passagens.embarca.ai/api/v1/orders/i6SvY6RvxWPoyCKT8JKihCGU/pdf/public</t>
  </si>
  <si>
    <t>https://www.fazenda.pr.gov.br/bpe/qrcode?chBPe=41250878352663000162630010001151691551076723&amp;tpAmb=1</t>
  </si>
  <si>
    <t>https://passagens.embarca.ai/api/v1/orders/HsZYQwTnPo5hdViHVB8vrQvU/pdf/public</t>
  </si>
  <si>
    <t>https://www.fazenda.pr.gov.br/bpe/qrcode?chBPe=41250678352663000162630010001122061891310379&amp;tpAmb=1</t>
  </si>
  <si>
    <t>https://passagens.embarca.ai/api/v1/orders/uHD25fd1T3R6Qechsv4CpR8k/pdf/public</t>
  </si>
  <si>
    <t>https://www.fazenda.pr.gov.br/bpe/qrcode?chBPe=41250878352663000162630010001151501603218670&amp;tpAmb=1</t>
  </si>
  <si>
    <t>https://passagens.embarca.ai/api/v1/orders/VxoG66ugfkQhe3dBqVs3rQht/pdf/public</t>
  </si>
  <si>
    <t>https://bpe.fazenda.sp.gov.br/BPe/qrcode?chBPe=35250878352663002106630010000501081991224159&amp;tpAmb=1</t>
  </si>
  <si>
    <t>https://bpe.fazenda.sp.gov.br/BPe/qrcode?chBPe=35250878352663002106630010000503221841014868&amp;tpAmb=1</t>
  </si>
  <si>
    <t>https://bpe.fazenda.sp.gov.br/BPe/qrcode?chBPe=35250778352663002106630010000499481908056829&amp;tpAmb=1</t>
  </si>
  <si>
    <t>https://bpe.fazenda.sp.gov.br/BPe/qrcode?chBPe=35250878352663002106630010000501431778221155&amp;tpAmb=1</t>
  </si>
  <si>
    <t>https://bpe.fazenda.sp.gov.br/BPe/qrcode?chBPe=35250778352663002106630010000500231297599604&amp;tpAmb=1</t>
  </si>
  <si>
    <t>https://www.fazenda.pr.gov.br/bpe/qrcode?chBPe=41250878352663000162630010001152131504790369&amp;tpAmb=1</t>
  </si>
  <si>
    <t>https://www.fazenda.pr.gov.br/bpe/qrcode?chBPe=41250878352663000162630010001153221035246100&amp;tpAmb=1</t>
  </si>
  <si>
    <t>https://passagens.embarca.ai/api/v1/orders/S6NeyVD4AcX69B1XExVwekJZ/pdf/public</t>
  </si>
  <si>
    <t>https://passagens.embarca.ai/api/v1/orders/XV9yd2eWNA6GxkcAjHMWssv7/pdf/public</t>
  </si>
  <si>
    <t>https://passagens.embarca.ai/api/v1/orders/7Df5vGwckz7epbtH4gUsNqdS/pdf/public</t>
  </si>
  <si>
    <t>https://passagens.embarca.ai/api/v1/orders/PbFyDtvPbbyM3yEJTfHkfxp8/pdf/public</t>
  </si>
  <si>
    <t>https://passagens.embarca.ai/api/v1/orders/TUPUka8Fv8mvw34ktqrg5L1g/pdf/public</t>
  </si>
  <si>
    <t>https://passagens.embarca.ai/api/v1/orders/53iLnNpTGnMpx33hxUZn9hc5/pdf/public</t>
  </si>
  <si>
    <t>https://www.fazenda.pr.gov.br/bpe/qrcode?chBPe=41250578352663000162630010001109301532811257&amp;tpAmb=1</t>
  </si>
  <si>
    <t>https://passagens.embarca.ai/api/v1/orders/Nsdewvna1tytSd6eSbc9hCiP/pdf/public</t>
  </si>
  <si>
    <t>https://www.fazenda.pr.gov.br/bpe/qrcode?chBPe=41250778352663000162630010001149201775411407&amp;tpAmb=1</t>
  </si>
  <si>
    <t>https://passagens.embarca.ai/api/v1/orders/HPenbTz9nA72ZBei2riPvh2M/pdf/public</t>
  </si>
  <si>
    <t>https://bpe.fazenda.sp.gov.br/BPe/qrcode?chBPe=35250878352663002106630010000501461446419975&amp;tpAmb=1</t>
  </si>
  <si>
    <t>https://passagens.embarca.ai/api/v1/orders/CTYf2zxJAn3PWJtktjiMzqKK/pdf/public</t>
  </si>
  <si>
    <t>https://bpe.fazenda.sp.gov.br/BPe/qrcode?chBPe=35250678352663002106630010000475281104832431&amp;tpAmb=1</t>
  </si>
  <si>
    <t>https://passagens.embarca.ai/api/v1/orders/a1DZrL59HM3Ge2s47nAKZHKT/pdf/public</t>
  </si>
  <si>
    <t>https://bpe.fazenda.sp.gov.br/BPe/qrcode?chBPe=35250778352663002106630010000498781330658286&amp;tpAmb=1</t>
  </si>
  <si>
    <t>https://passagens.embarca.ai/api/v1/orders/Ar3tDFwWZZH9fAVdMHLwhQnE/pdf/public</t>
  </si>
  <si>
    <t>https://bpe.fazenda.sp.gov.br/BPe/qrcode?chBPe=35250878352663002106630010000502621369024346&amp;tpAmb=1</t>
  </si>
  <si>
    <t>https://passagens.embarca.ai/api/v1/orders/DvrHYCbeaDkWXDjFmD3K7MP1/pdf/public</t>
  </si>
  <si>
    <t>https://bpe.fazenda.sp.gov.br/BPe/qrcode?chBPe=35250678352663002106630010000475682648118265&amp;tpAmb=1&amp;sign=r/6njRZKA9AXgAEPnv2F+umHd67jAfU16pV7JH2KkeBe9jEwnm2mRLtnay01lFwybWwRZGxgkh6p7fviv7rd1uTLK6/mEKNSO49ECuoZPds3uPJDoc0JgnuIXjhOy29GTqyrJi/Tj9c74JOTUjU4nUd6rrSBNi0IPvo972irui3kdbe7Lhp+mwzvV7rAFJDlgzSZS2iSKhm8lYlGSGCgpj4+h7Xi057Z/b/i8E4JVxNb1OJfOzfNhV8Cmt0tRWKUGcrMgoYIf2hQVmnbeVZHhax24JVndUSppXKmH0pgIoZN44i6hwwLtZtzBKUKcxBwqdxA51QuBG8w66h7innA6w==</t>
  </si>
  <si>
    <t>https://passagens.embarca.ai/api/v1/orders/5aEdPoJ3BcNmGR7EvKQQ8cug/pdf/public</t>
  </si>
  <si>
    <t>https://bpe.fazenda.sp.gov.br/BPe/qrcode?chBPe=35250778352663002106630010000499211741099003&amp;tpAmb=1</t>
  </si>
  <si>
    <t>https://passagens.embarca.ai/api/v1/orders/Rhae98JRRzpi7NYgdZXCJpoo/pdf/public</t>
  </si>
  <si>
    <t>https://bpe.fazenda.sp.gov.br/BPe/qrcode?chBPe=35250878352663002106630010000502641243377503&amp;tpAmb=1</t>
  </si>
  <si>
    <t>https://passagens.embarca.ai/api/v1/orders/NtoLMMJUbzGsJMLYWTHAdP9R/pdf/public</t>
  </si>
  <si>
    <t>https://passagens.embarca.ai/api/v1/orders/PJ4dGTE1nDeR1hwgSaG4RTv1/pdf/public</t>
  </si>
  <si>
    <t>https://passagens.embarca.ai/api/v1/orders/aLnR9mTDAmSiZjsDUdcjDP62/pdf/public</t>
  </si>
  <si>
    <t>https://passagens.embarca.ai/api/v1/orders/upzUm5rBJ8cv1VgXFJhJq5Lp/pdf/public</t>
  </si>
  <si>
    <t>https://www.fazenda.pr.gov.br/bpe/qrcode?chBPe=41250778352663000162630010001150391626723307&amp;tpAmb=1</t>
  </si>
  <si>
    <t>https://passagens.embarca.ai/api/v1/orders/1UAC8f5RdgzWkqR4KjGQoREx/pdf/public</t>
  </si>
  <si>
    <t>https://www.fazenda.pr.gov.br/bpe/qrcode?chBPe=41250878352663000162630010001151401668760154&amp;tpAmb=1</t>
  </si>
  <si>
    <t>https://passagens.embarca.ai/api/v1/orders/DHqjMpweBesQMbwnuShNYpV1/pdf/public</t>
  </si>
  <si>
    <t>https://passagens.embarca.ai/api/v1/orders/UTMdYKqpujsB154DzuS19Qfm/pdf/public</t>
  </si>
  <si>
    <t>https://bpe.fazenda.sp.gov.br/BPe/qrcode?chBPe=35250878352663002106630010000503261791556173&amp;tpAmb=1</t>
  </si>
  <si>
    <t>https://passagens.embarca.ai/api/v1/orders/zrmHHmNqhjHxVruP7vxaxjFR/pdf/public</t>
  </si>
  <si>
    <t>https://bpe.fazenda.sp.gov.br/BPe/qrcode?chBPe=35250778352663002106630010000499891440920510&amp;tpAmb=1</t>
  </si>
  <si>
    <t>https://bpe.fazenda.sp.gov.br/BPe/qrcode?chBPe=35250878352663002106630010000500971804897152&amp;tpAmb=1</t>
  </si>
  <si>
    <t>https://bpe.fazenda.sp.gov.br/BPe/qrcode?chBPe=35250578352663002106630010000464531530337732&amp;tpAmb=1</t>
  </si>
  <si>
    <t>https://bpe.fazenda.sp.gov.br/BPe/qrcode?chBPe=35250878352663002106630010000500611846934142&amp;tpAmb=1</t>
  </si>
  <si>
    <t>https://bpe.fazenda.sp.gov.br/BPe/qrcode?chBPe=35250878352663002106630010000501731026568304&amp;tpAmb=1</t>
  </si>
  <si>
    <t>https://www.fazenda.pr.gov.br/bpe/qrcode?chBPe=41250878352663000162630010001151451680485598&amp;tpAmb=1</t>
  </si>
  <si>
    <t>https://www.fazenda.pr.gov.br/bpe/qrcode?chBPe=41250878352663000162630010001152501106820180&amp;tpAmb=1</t>
  </si>
  <si>
    <t>https://www.fazenda.pr.gov.br/bpe/qrcode?chBPe=41250878352663000162630010001150891073971693&amp;tpAmb=1</t>
  </si>
  <si>
    <t>https://bpe.fazenda.sp.gov.br/BPe/qrcode?chBPe=35250878352663002106630010000501391739435341&amp;tpAmb=1</t>
  </si>
  <si>
    <t>https://bpe.fazenda.sp.gov.br/BPe/qrcode?chBPe=35250878352663002106630010000502311623469778&amp;tpAmb=1</t>
  </si>
  <si>
    <t>https://www.fazenda.pr.gov.br/bpe/qrcode?chBPe=41250478352663000162630010001095001599401061&amp;tpAmb=1</t>
  </si>
  <si>
    <t>https://www.fazenda.pr.gov.br/bpe/qrcode?chBPe=41250678352663000162630010001121781756240248&amp;tpAmb=1</t>
  </si>
  <si>
    <t>https://bpe.fazenda.sp.gov.br/BPe/qrcode?chBPe=35250778352663002106630010000500001482123535&amp;tpAmb=1</t>
  </si>
  <si>
    <t>https://bpe.fazenda.sp.gov.br/BPe/qrcode?chBPe=35250678352663002106630010000485571481447921&amp;tpAmb=1</t>
  </si>
  <si>
    <t>https://www.fazenda.pr.gov.br/bpe/qrcode?chBPe=41250878352663000162630010001152311066299102&amp;tpAmb=1</t>
  </si>
  <si>
    <t>https://bpe.fazenda.sp.gov.br/BPe/qrcode?chBPe=35250378352663002106630010000449951065387169&amp;tpAmb=1</t>
  </si>
  <si>
    <t>https://bpe.fazenda.sp.gov.br/BPe/qrcode?chBPe=35250878352663002106630010000502291430474950&amp;tpAmb=1</t>
  </si>
  <si>
    <t>https://www.fazenda.pr.gov.br/bpe/qrcode?chBPe=41250778352663000162630010001150381481996025&amp;tpAmb=1</t>
  </si>
  <si>
    <t>https://bpe.fazenda.sp.gov.br/BPe/qrcode?chBPe=35250678352663002106630010000485611155277639&amp;tpAmb=1</t>
  </si>
  <si>
    <t>https://bpe.fazenda.sp.gov.br/BPe/qrcode?chBPe=35250878352663002106630010000501371097645216&amp;tpAmb=1</t>
  </si>
  <si>
    <t>https://www.fazenda.pr.gov.br/bpe/qrcode?chBPe=41250878352663000162630010001151851557684893&amp;tpAmb=1</t>
  </si>
  <si>
    <t>https://www.fazenda.pr.gov.br/bpe/qrcode?chBPe=41250878352663000162630010001152141734704569&amp;tpAmb=1</t>
  </si>
  <si>
    <t>https://bpe.fazenda.sp.gov.br/BPe/qrcode?chBPe=35250878352663002106630010000501161956553755&amp;tpAmb=1</t>
  </si>
  <si>
    <t>https://bpe.fazenda.sp.gov.br/BPe/qrcode?chBPe=35250878352663002106630010000501911188679738&amp;tpAmb=1</t>
  </si>
  <si>
    <t>https://bpe.fazenda.sp.gov.br/BPe/qrcode?chBPe=35250478352663002106630010000463531880373305&amp;tpAmb=1</t>
  </si>
  <si>
    <t>https://bpe.fazenda.sp.gov.br/BPe/qrcode?chBPe=35250778352663002106630010000500121842754893&amp;tpAmb=1</t>
  </si>
  <si>
    <t>https://passagens.embarca.ai/api/v1/orders/A4TavHW9fsiU23LaH9ztodGz/pdf/public</t>
  </si>
  <si>
    <t>https://passagens.embarca.ai/api/v1/orders/PX7qyS85nzcueSotr441aDA6/pdf/public</t>
  </si>
  <si>
    <t>https://passagens.embarca.ai/api/v1/orders/uNMQvfRq399cahJSaeTdrYs8/pdf/public</t>
  </si>
  <si>
    <t>https://passagens.embarca.ai/api/v1/orders/bCiKxpSrJZiYx4uFaPk8ufd9/pdf/public</t>
  </si>
  <si>
    <t>https://passagens.embarca.ai/api/v1/orders/EffFYfASud3cp4vNkw5kEiJJ/pdf/public</t>
  </si>
  <si>
    <t>https://passagens.embarca.ai/api/v1/orders/opKV4Zdqyrjj3nhWcpy9agWn/pdf/public</t>
  </si>
  <si>
    <t>https://passagens.embarca.ai/api/v1/orders/zRGVsGiP3vwACUTqfLvhhzQg/pdf/public</t>
  </si>
  <si>
    <t>https://passagens.embarca.ai/api/v1/orders/sB9inH5JNDqawr9y7eivGydi/pdf/public</t>
  </si>
  <si>
    <t>https://passagens.embarca.ai/api/v1/orders/yfTHYef89DASdFTjo7wbHnr4/pdf/public</t>
  </si>
  <si>
    <t>https://passagens.embarca.ai/api/v1/orders/fc3y1Ywtj6xA76Me5igXnGXL/pdf/public</t>
  </si>
  <si>
    <t>https://passagens.embarca.ai/api/v1/orders/uJYtSo4X8WxtobSeBY6HuCoM/pdf/public</t>
  </si>
  <si>
    <t>https://passagens.embarca.ai/api/v1/orders/KeQXgxrMWvYYi5qkYYco3p8S/pdf/public</t>
  </si>
  <si>
    <t>https://passagens.embarca.ai/api/v1/orders/PTGBH1Dq4Y4353XwcZD8Zkps/pdf/public</t>
  </si>
  <si>
    <t>https://passagens.embarca.ai/api/v1/orders/UDAPxfZZkk6LgwBUVjykmqEa/pdf/public</t>
  </si>
  <si>
    <t>https://passagens.embarca.ai/api/v1/orders/gwkxjV2XNVU1Ry6iKret9QXt/pdf/public</t>
  </si>
  <si>
    <t>https://passagens.embarca.ai/api/v1/orders/fUpVW4pgAMFaG7mMaRj7w18n/pdf/public</t>
  </si>
  <si>
    <t>https://passagens.embarca.ai/api/v1/orders/k5ihVZPj8FDduYwGyG51kDXt/pdf/public</t>
  </si>
  <si>
    <t>https://passagens.embarca.ai/api/v1/orders/KR7kNgFUoYA8cSzcHXii22fs/pdf/public</t>
  </si>
  <si>
    <t>https://passagens.embarca.ai/api/v1/orders/RbNPJGF2jVkmfunfcbBCGNdw/pdf/public</t>
  </si>
  <si>
    <t>https://passagens.embarca.ai/api/v1/orders/CbGaGaKnrnG8tyCk1B9JRz9G/pdf/public</t>
  </si>
  <si>
    <t>https://passagens.embarca.ai/api/v1/orders/bWD8m3ecyMXrvDajQ8GBEbiG/pdf/public</t>
  </si>
  <si>
    <t>https://passagens.embarca.ai/api/v1/orders/QKaW2Y2L7UJRaZ49agcF3VUs/pdf/public</t>
  </si>
  <si>
    <t>https://passagens.embarca.ai/api/v1/orders/3jaiJjVWvaaztG9vik7NPpY2/pdf/public</t>
  </si>
  <si>
    <t>https://www.fazenda.pr.gov.br/bpe/qrcode?chBPe=41250878352663000162630010001152331002754261&amp;tpAmb=1</t>
  </si>
  <si>
    <t>https://passagens.embarca.ai/api/v1/orders/drzR3AwP3EEnWfXgNB44nx9S/pdf/public</t>
  </si>
  <si>
    <t>https://bpe.fazenda.sp.gov.br/BPe/qrcode?chBPe=35250878352663002106630010000502281141065611&amp;tpAmb=1</t>
  </si>
  <si>
    <t>https://passagens.embarca.ai/api/v1/orders/7jeFJrN2Fqx7ajR6ShYrRASi/pdf/public</t>
  </si>
  <si>
    <t>https://passagens.embarca.ai/api/v1/orders/gr8i1He8XZiQMwMacWf8Pzvs/pdf/public</t>
  </si>
  <si>
    <t>https://bpe.fazenda.sp.gov.br/BPe/qrcode?chBPe=35250778352663002106630010000499981530725732&amp;tpAmb=1</t>
  </si>
  <si>
    <t>https://passagens.embarca.ai/api/v1/orders/cQ9EP3jearEcR85yy6chPWb3/pdf/public</t>
  </si>
  <si>
    <t>https://www.fazenda.pr.gov.br/bpe/qrcode?chBPe=41250878352663000162630010001152361577642470&amp;tpAmb=1</t>
  </si>
  <si>
    <t>https://passagens.embarca.ai/api/v1/orders/6KM5ufDpv18jFAr2bX2Rfvm9/pdf/public</t>
  </si>
  <si>
    <t>https://www.fazenda.pr.gov.br/bpe/qrcode?chBPe=41250878352663000162630010001153361046250673&amp;tpAmb=1</t>
  </si>
  <si>
    <t>https://passagens.embarca.ai/api/v1/orders/e6cP9RmiudVnyTT32pUukmAc/pdf/public</t>
  </si>
  <si>
    <t>https://www.fazenda.pr.gov.br/bpe/qrcode?chBPe=41250678352663000162630010001133931791763040&amp;tpAmb=1</t>
  </si>
  <si>
    <t>https://passagens.embarca.ai/api/v1/orders/RksvYTo9CWVY9pG5idtZ75qy/pdf/public</t>
  </si>
  <si>
    <t>https://www.fazenda.pr.gov.br/bpe/qrcode?chBPe=41250878352663000162630010001151801243709064&amp;tpAmb=1</t>
  </si>
  <si>
    <t>https://passagens.embarca.ai/api/v1/orders/Bwo16K317gYa1fJ13RxP4ese/pdf/public</t>
  </si>
  <si>
    <t>https://www.fazenda.pr.gov.br/bpe/qrcode?chBPe=41250578352663000162630010001120781353393799&amp;tpAmb=1</t>
  </si>
  <si>
    <t>https://passagens.embarca.ai/api/v1/orders/zF2d2VwuednyjTQrLEZm2n3G/pdf/public</t>
  </si>
  <si>
    <t>https://bpe.fazenda.sp.gov.br/BPe/qrcode?chBPe=35250678352663002106630010000485321859322516&amp;tpAmb=1</t>
  </si>
  <si>
    <t>https://passagens.embarca.ai/api/v1/orders/NvoD8R12rrnFyLNTqA5sTTYB/pdf/public</t>
  </si>
  <si>
    <t>https://www.fazenda.pr.gov.br/bpe/qrcode?chBPe=41250478352663000162630010001095351895621050&amp;tpAmb=1</t>
  </si>
  <si>
    <t>https://www.fazenda.pr.gov.br/bpe/qrcode?chBPe=41250878586674000107630010161596671664690867&amp;tpAmb=1</t>
  </si>
  <si>
    <t>https://bpe.fazenda.sp.gov.br/BPe/qrcode?chBPe=35250478352663002106630010000463551707009421&amp;tpAmb=1</t>
  </si>
  <si>
    <t>https://bpe.fazenda.sp.gov.br/BPe/qrcode?chBPe=35250878352663002106630010000502251130545135&amp;tpAmb=1</t>
  </si>
  <si>
    <t>https://bpe.fazenda.sp.gov.br/BPe/qrcode?chBPe=35250878352663002106630010000501901223962138&amp;tpAmb=1</t>
  </si>
  <si>
    <t>https://bpe.fazenda.sp.gov.br/BPe/qrcode?chBPe=35250878352663002106630010000502851987663679&amp;tpAmb=1</t>
  </si>
  <si>
    <t>https://www.fazenda.pr.gov.br/bpe/qrcode?chBPe=41250678352663000162630010001133521765391414&amp;tpAmb=1</t>
  </si>
  <si>
    <t>https://bpe.fazenda.sp.gov.br/BPe/qrcode?chBPe=35250778352663002106630010000500451891385414&amp;tpAmb=1</t>
  </si>
  <si>
    <t>https://www.fazenda.pr.gov.br/bpe/qrcode?chBPe=41250878352663000162630010001151751127500880&amp;tpAmb=1</t>
  </si>
  <si>
    <t>https://bpe.fazenda.sp.gov.br/BPe/qrcode?chBPe=35250878352663002106630010000502881495036850&amp;tpAmb=1</t>
  </si>
  <si>
    <t>https://passagens.embarca.ai/api/v1/orders/HyhuNBNS1GPdWgGTLqFR4Cp6/pdf/public</t>
  </si>
  <si>
    <t>https://passagens.embarca.ai/api/v1/orders/6JN3R1UJr9VFzAPxMaeU5Sgs/pdf/public</t>
  </si>
  <si>
    <t>https://passagens.embarca.ai/api/v1/orders/2WXkY2ejYq9n41AnUqsJA4PJ/pdf/public</t>
  </si>
  <si>
    <t>https://passagens.embarca.ai/api/v1/orders/KLGeWLvf6PZWAH4LsDmzMghy/pdf/public</t>
  </si>
  <si>
    <t>https://passagens.embarca.ai/api/v1/orders/cS18cqycAZtPRqMsXApGozjE/pdf/public</t>
  </si>
  <si>
    <t>https://passagens.embarca.ai/api/v1/orders/NTgzZTr8B3rVvnq93FNRuaC2/pdf/public</t>
  </si>
  <si>
    <t>https://passagens.embarca.ai/api/v1/orders/MyWH35EM4Jttkm6aw8pkACy3/pdf/public</t>
  </si>
  <si>
    <t>https://passagens.embarca.ai/api/v1/orders/njDeDkW8X3LbUUyePXs4Jmgt/pdf/public</t>
  </si>
  <si>
    <t>https://www.fazenda.pr.gov.br/bpe/qrcode?chBPe=41250778352663000162630010001149591463162996&amp;tpAmb=1</t>
  </si>
  <si>
    <t>https://passagens.embarca.ai/api/v1/orders/F8fGCkgarRXoZTTjKh61kK8Z/pdf/public</t>
  </si>
  <si>
    <t>https://bpe.fazenda.sp.gov.br/BPe/qrcode?chBPe=35250878352663002106630010000501791532543434&amp;tpAmb=1</t>
  </si>
  <si>
    <t>https://passagens.embarca.ai/api/v1/orders/wSk34vfp1N7txX9JjsvEBWx7/pdf/public</t>
  </si>
  <si>
    <t>https://www.fazenda.pr.gov.br/bpe/qrcode?chBPe=41250878586674000107630010161437091205765655&amp;tpAmb=1</t>
  </si>
  <si>
    <t>https://passagens.embarca.ai/api/v1/orders/6Y4DbuMsRCVJexHVJUXn18MQ/pdf/public</t>
  </si>
  <si>
    <t>https://bpe.fazenda.sp.gov.br/BPe/qrcode?chBPe=35250878352663002106630010000502421533723920&amp;tpAmb=1</t>
  </si>
  <si>
    <t>https://passagens.embarca.ai/api/v1/orders/7SYqyGnZoDo8ZP1swFTqZARB/pdf/public</t>
  </si>
  <si>
    <t>https://bpe.fazenda.sp.gov.br/BPe/qrcode?chBPe=35250678352663002106630010000485361371137774&amp;tpAmb=1</t>
  </si>
  <si>
    <t>https://passagens.embarca.ai/api/v1/orders/UG6ACsia7AT6yLGppWz85nWU/pdf/public</t>
  </si>
  <si>
    <t>https://bpe.fazenda.sp.gov.br/BPe/qrcode?chBPe=35250578352663002106630010000473661757369270&amp;tpAmb=1</t>
  </si>
  <si>
    <t>https://passagens.embarca.ai/api/v1/orders/mu98zhAeNLbRaKVjtBu3ahY6/pdf/public</t>
  </si>
  <si>
    <t>https://passagens.embarca.ai/api/v1/orders/E7Qe6z2KPko25DLrqSxvW7cX/pdf/public</t>
  </si>
  <si>
    <t>https://www.fazenda.pr.gov.br/bpe/qrcode?chBPe=41250678352663000162630010001133591933485248&amp;tpAmb=1</t>
  </si>
  <si>
    <t>https://passagens.embarca.ai/api/v1/orders/aZkBeMgEpPpvvo5YpphgwQWJ/pdf/public</t>
  </si>
  <si>
    <t>https://passagens.embarca.ai/api/v1/orders/6V9sqsFqD8wMitFsHqgkR5xz/pdf/public</t>
  </si>
  <si>
    <t>https://bpe.fazenda.sp.gov.br/BPe/qrcode?chBPe=35250878352663002106630010000500661652292230&amp;tpAmb=1</t>
  </si>
  <si>
    <t>https://passagens.embarca.ai/api/v1/orders/6tom8uLozq7zM6cTqNFzHRwQ/pdf/public</t>
  </si>
  <si>
    <t>https://bpe.fazenda.sp.gov.br/BPe/qrcode?chBPe=35250878352663002106630010000501421289455393&amp;tpAmb=1</t>
  </si>
  <si>
    <t>https://passagens.embarca.ai/api/v1/orders/W6J3EC6KHQfz5LWLVF3NQ6wP/pdf/public</t>
  </si>
  <si>
    <t>https://bpe.fazenda.sp.gov.br/BPe/qrcode?chBPe=35250878352663002106630010000500771681769892&amp;tpAmb=1</t>
  </si>
  <si>
    <t>https://passagens.embarca.ai/api/v1/orders/Qgk2gqSrJP2ijv68iG6YGYWc/pdf/public</t>
  </si>
  <si>
    <t>https://www.fazenda.pr.gov.br/bpe/qrcode?chBPe=41250878352663000162630010001151961950193321&amp;tpAmb=1</t>
  </si>
  <si>
    <t>https://passagens.embarca.ai/api/v1/orders/u59h1PepNP8mAkWgerNHQRYo/pdf/public</t>
  </si>
  <si>
    <t>https://bpe.fazenda.sp.gov.br/BPe/qrcode?chBPe=35250578352663002106630010000474531483211710&amp;tpAmb=1</t>
  </si>
  <si>
    <t>https://passagens.embarca.ai/api/v1/orders/PfYbJdZ4hQB4xtLt6L8W8BS2/pdf/public</t>
  </si>
  <si>
    <t>https://bpe.fazenda.sp.gov.br/BPe/qrcode?chBPe=35250678352663002106630010000475151977296579&amp;tpAmb=1</t>
  </si>
  <si>
    <t>https://passagens.embarca.ai/api/v1/orders/8tMYRg6L6HfJx8zky8JxQMZ5/pdf/public</t>
  </si>
  <si>
    <t>https://passagens.embarca.ai/api/v1/orders/sJrL37L45A1NvvuRoVChTxKP/pdf/public</t>
  </si>
  <si>
    <t>https://www.fazenda.pr.gov.br/bpe/qrcode?chBPe=41250878352663000162630010001153251713405421&amp;tpAmb=1</t>
  </si>
  <si>
    <t>https://passagens.embarca.ai/api/v1/orders/fGZ3yQM3TxkLNeEEw3ceshwK/pdf/public</t>
  </si>
  <si>
    <t>https://passagens.embarca.ai/api/v1/orders/zyVuL8wawNQYZZboPqB1u4jw/pdf/public</t>
  </si>
  <si>
    <t>https://passagens.embarca.ai/api/v1/orders/47KqtMC3oxAyCVrS9dv5vUxb/pdf/public</t>
  </si>
  <si>
    <t>https://www.fazenda.pr.gov.br/bpe/qrcode?chBPe=41250878352663000162630010001151131093006982&amp;tpAmb=1</t>
  </si>
  <si>
    <t>https://passagens.embarca.ai/api/v1/orders/how5QuRHkzdKNSS8agtAeB4u/pdf/public</t>
  </si>
  <si>
    <t>https://bpe.fazenda.sp.gov.br/BPe/qrcode?chBPe=35250878352663002106630010000503001522023099&amp;tpAmb=1</t>
  </si>
  <si>
    <t>https://www.fazenda.pr.gov.br/bpe/qrcode?chBPe=41250678352663000162630010001133281967490795&amp;tpAmb=1</t>
  </si>
  <si>
    <t>https://bpe.fazenda.sp.gov.br/BPe/qrcode?chBPe=35250878352663002106630010000501651523603122&amp;tpAmb=1</t>
  </si>
  <si>
    <t>https://bpe.fazenda.sp.gov.br/BPe/qrcode?chBPe=35250778352663002106630010000500131297703383&amp;tpAmb=1</t>
  </si>
  <si>
    <t>https://bpe.fazenda.sp.gov.br/BPe/qrcode?chBPe=35250678352663002106630010000485551052348021&amp;tpAmb=1</t>
  </si>
  <si>
    <t>https://www.fazenda.pr.gov.br/bpe/qrcode?chBPe=41250878352663000162630010001151321683152052&amp;tpAmb=1</t>
  </si>
  <si>
    <t>https://www.fazenda.pr.gov.br/bpe/qrcode?chBPe=41250778352663000162630010001149461722595410&amp;tpAmb=1</t>
  </si>
  <si>
    <t>https://www.fazenda.pr.gov.br/bpe/qrcode?chBPe=41250878352663000162630010001153331335172726&amp;tpAmb=1</t>
  </si>
  <si>
    <t>https://bpe.fazenda.sp.gov.br/BPe/qrcode?chBPe=35250578352663002106630010000474571669742129&amp;tpAmb=1</t>
  </si>
  <si>
    <t>https://bpe.fazenda.sp.gov.br/BPe/qrcode?chBPe=35250878352663002106630010000501481797199069&amp;tpAmb=1</t>
  </si>
  <si>
    <t>https://www.fazenda.pr.gov.br/bpe/qrcode?chBPe=41250878352663000162630010001152641750303257&amp;tpAmb=1</t>
  </si>
  <si>
    <t>https://bpe.fazenda.sp.gov.br/BPe/qrcode?chBPe=35250878352663002106630010000501231091226305&amp;tpAmb=1</t>
  </si>
  <si>
    <t>https://www.fazenda.pr.gov.br/bpe/qrcode?chBPe=41250678352663000162630010001133561865099587&amp;tpAmb=1</t>
  </si>
  <si>
    <t>https://bpe.fazenda.sp.gov.br/BPe/qrcode?chBPe=35250878352663002106630010000502921779319787&amp;tpAmb=1</t>
  </si>
  <si>
    <t>https://www.fazenda.pr.gov.br/bpe/qrcode?chBPe=41250878352663000162630010001152061846809042&amp;tpAmb=1</t>
  </si>
  <si>
    <t>https://www.fazenda.pr.gov.br/bpe/qrcode?chBPe=41250778352663000162630010001149731036325393&amp;tpAmb=1</t>
  </si>
  <si>
    <t>https://bpe.fazenda.sp.gov.br/BPe/qrcode?chBPe=35250678352663002106630010000485481234163294&amp;tpAmb=1</t>
  </si>
  <si>
    <t>https://bpe.fazenda.sp.gov.br/BPe/qrcode?chBPe=35250778352663002106630010000500161738977376&amp;tpAmb=1</t>
  </si>
  <si>
    <t>https://bpe.fazenda.sp.gov.br/BPe/qrcode?chBPe=35250878352663002106630010000502651172733997&amp;tpAmb=1</t>
  </si>
  <si>
    <t>https://passagens.embarca.ai/api/v1/orders/GcUBoqGcbxSBSPm83p26RRj3/pdf/public</t>
  </si>
  <si>
    <t>https://passagens.embarca.ai/api/v1/orders/pDFYCLiNLsqKZAxUG5cdE3LC/pdf/public</t>
  </si>
  <si>
    <t>https://passagens.embarca.ai/api/v1/orders/xnxhhQvEfEfjC4sCxSDgH4Ld/pdf/public</t>
  </si>
  <si>
    <t>https://passagens.embarca.ai/api/v1/orders/H4UGdtxr88VoLYDnWoQLYKta/pdf/public</t>
  </si>
  <si>
    <t>https://passagens.embarca.ai/api/v1/orders/wAiNPKfsk2geE1SFQnhibS1P/pdf/public</t>
  </si>
  <si>
    <t>https://passagens.embarca.ai/api/v1/orders/LjaEFesA42RjdDfxj27ToGx8/pdf/public</t>
  </si>
  <si>
    <t>https://passagens.embarca.ai/api/v1/orders/XMPJhJLuPG42Wj3xjwu7hdVh/pdf/public</t>
  </si>
  <si>
    <t>https://passagens.embarca.ai/api/v1/orders/EsWXicRr1btaFjm6FWkg9CPJ/pdf/public</t>
  </si>
  <si>
    <t>https://passagens.embarca.ai/api/v1/orders/wBYevca1o6Q3zAWWruy1SYKU/pdf/public</t>
  </si>
  <si>
    <t>https://passagens.embarca.ai/api/v1/orders/eh14qbJw88uXhdmmZrUyHqW4/pdf/public</t>
  </si>
  <si>
    <t>https://passagens.embarca.ai/api/v1/orders/MuBAEDMaoAMZvdkFToJGG2hG/pdf/public</t>
  </si>
  <si>
    <t>https://passagens.embarca.ai/api/v1/orders/gK3X3HaJHj9mMxtii1mjFwk2/pdf/public</t>
  </si>
  <si>
    <t>https://passagens.embarca.ai/api/v1/orders/xgMXV65yavMVRpvSJHzH1HbA/pdf/public</t>
  </si>
  <si>
    <t>https://passagens.embarca.ai/api/v1/orders/gvk7A4ZsmSfH44xjZNkqpcEV/pdf/public</t>
  </si>
  <si>
    <t>https://passagens.embarca.ai/api/v1/orders/JtTASQLsi8iXrqMqYz6dHpZ3/pdf/public</t>
  </si>
  <si>
    <t>https://passagens.embarca.ai/api/v1/orders/3H7p1pfC4xDRtNVAxqZDCG2V/pdf/public</t>
  </si>
  <si>
    <t>https://passagens.embarca.ai/api/v1/orders/CHcq9JCe8hUSGypFzDjCuNrQ/pdf/public</t>
  </si>
  <si>
    <t>https://bpe.fazenda.sp.gov.br/BPe/qrcode?chBPe=35250878352663002106630010000500531802555110&amp;tpAmb=1</t>
  </si>
  <si>
    <t>https://passagens.embarca.ai/api/v1/orders/A23Rq7b8pttaz5Eta3LmRwL2/pdf/public</t>
  </si>
  <si>
    <t>https://bpe.fazenda.sp.gov.br/BPe/qrcode?chBPe=35250878352663002106630010000501031029811086&amp;tpAmb=1</t>
  </si>
  <si>
    <t>https://passagens.embarca.ai/api/v1/orders/SjyuNvuo1m4HSJEZ7Ud6X83h/pdf/public</t>
  </si>
  <si>
    <t>https://bpe.fazenda.sp.gov.br/BPe/qrcode?chBPe=35250678352663002106630010000476172496642796&amp;tpAmb=1&amp;sign=IV2ozjaVs5bEOGHyMDR0oa99mzhhQ4phCFTU1V10HONXc2d7padqm7G2QXsoir5lAC7WuCuLKldIqsqHh+U3DjKj+1jhHQhQixuIGjbbg7Dt31XzBEqKQY6Vo8mYx3lq4cx14NRrtwqeA3mBfExVEQcvr+9l1JuVzb3oV7sq/OyUZJehdTeDk+T/UmAtq6nmr4VTXbcLXD4ZdD6dZuAk2auiLynANCvqGuVZvoE99Q/pb/t6UL5NmB79uiQaLS6llVeiVNXemoIQwDpZwzJsPGNeElQPTzxfT3iHMIwRdFDyqjblLvxuOEZYNwrFlMFXCJ6/jBk0E/SvXBRu3zC//w==</t>
  </si>
  <si>
    <t>https://passagens.embarca.ai/api/v1/orders/GQnQP8eVetX8Xuism2WVZTZy/pdf/public</t>
  </si>
  <si>
    <t>https://www.fazenda.pr.gov.br/bpe/qrcode?chBPe=41250578352663000162630010001121121826596768&amp;tpAmb=1</t>
  </si>
  <si>
    <t>https://passagens.embarca.ai/api/v1/orders/RnAYftSRK6122tvp4ppzdhwg/pdf/public</t>
  </si>
  <si>
    <t>https://passagens.embarca.ai/api/v1/orders/UdipZubdnxrGXiqw7Bi6xfUb/pdf/public</t>
  </si>
  <si>
    <t>https://passagens.embarca.ai/api/v1/orders/rrU4s1VS1jJEHS1ZLmw9ZYQc/pdf/public</t>
  </si>
  <si>
    <t>https://www.fazenda.pr.gov.br/bpe/qrcode?chBPe=41250478352663000162630010001108191975447892&amp;tpAmb=1</t>
  </si>
  <si>
    <t>https://passagens.embarca.ai/api/v1/orders/QhTQhNGQxrXNABhJ8kDvXeUD/pdf/public</t>
  </si>
  <si>
    <t>https://passagens.embarca.ai/api/v1/orders/6H1STrB2Pw2ZhkF26e77ehXh/pdf/public</t>
  </si>
  <si>
    <t>https://passagens.embarca.ai/api/v1/orders/uZnZcabgvVDmpixqz47ZfLBj/pdf/public</t>
  </si>
  <si>
    <t>https://passagens.embarca.ai/api/v1/orders/EP7eB2q6TNpPUoV2kzo3tY2x/pdf/public</t>
  </si>
  <si>
    <t>https://passagens.embarca.ai/api/v1/orders/s4HPmvhaS37kzgVvwUVxMigV/pdf/public</t>
  </si>
  <si>
    <t>https://www.fazenda.pr.gov.br/bpe/qrcode?chBPe=41250878352663000162630010001151431757185173&amp;tpAmb=1</t>
  </si>
  <si>
    <t>https://passagens.embarca.ai/api/v1/orders/bpM5Jt4scYEJjpcFTcjgZuUR/pdf/public</t>
  </si>
  <si>
    <t>https://bpe.fazenda.sp.gov.br/BPe/qrcode?chBPe=35250578352663002106630010000473581995832188&amp;tpAmb=1</t>
  </si>
  <si>
    <t>https://passagens.embarca.ai/api/v1/orders/44edpmcLZoQsb26fC1bc89ah/pdf/public</t>
  </si>
  <si>
    <t>https://passagens.embarca.ai/api/v1/orders/coRxzC3YmwTkVozELJB8pqWV/pdf/public</t>
  </si>
  <si>
    <t>https://www.fazenda.pr.gov.br/bpe/qrcode?chBPe=41250878352663000162630010001152121700331749&amp;tpAmb=1</t>
  </si>
  <si>
    <t>https://passagens.embarca.ai/api/v1/orders/7haky3LEZGeenP1Mv8RypqF1/pdf/public</t>
  </si>
  <si>
    <t>https://bpe.fazenda.sp.gov.br/BPe/qrcode?chBPe=35250678352663002106630010000475101625866860&amp;tpAmb=1</t>
  </si>
  <si>
    <t>https://bpe.fazenda.sp.gov.br/BPe/qrcode?chBPe=35250878352663002106630010000501611148144109&amp;tpAmb=1</t>
  </si>
  <si>
    <t>https://www.fazenda.pr.gov.br/bpe/qrcode?chBPe=41250678352663000162630010001121751759130034&amp;tpAmb=1</t>
  </si>
  <si>
    <t>https://bpe.fazenda.sp.gov.br/BPe/qrcode?chBPe=35250878352663002106630010000501381314134467&amp;tpAmb=1</t>
  </si>
  <si>
    <t>https://bpe.fazenda.sp.gov.br/BPe/qrcode?chBPe=35250778352663002106630010000500491081288070&amp;tpAmb=1</t>
  </si>
  <si>
    <t>https://www.fazenda.pr.gov.br/bpe/qrcode?chBPe=41250778352663000162630010001150571943041620&amp;tpAmb=1</t>
  </si>
  <si>
    <t>https://bpe.fazenda.sp.gov.br/BPe/qrcode?chBPe=35250678352663002106630010000485881768344261&amp;tpAmb=1</t>
  </si>
  <si>
    <t>https://www.fazenda.pr.gov.br/bpe/qrcode?chBPe=41250878352663000162630010001153541094972274&amp;tpAmb=1</t>
  </si>
  <si>
    <t>https://bpe.fazenda.sp.gov.br/BPe/qrcode?chBPe=35250778352663002106630010000499391697605527&amp;tpAmb=1</t>
  </si>
  <si>
    <t>https://www.fazenda.pr.gov.br/bpe/qrcode?chBPe=41250878352663000162630010001151601635679229&amp;tpAmb=1</t>
  </si>
  <si>
    <t>https://www.fazenda.pr.gov.br/bpe/qrcode?chBPe=41250878352663000162630010001151901721308984&amp;tpAmb=1</t>
  </si>
  <si>
    <t>https://bpe.fazenda.sp.gov.br/BPe/qrcode?chBPe=35250678352663002106630010000485601932527296&amp;tpAmb=1</t>
  </si>
  <si>
    <t>https://bpe.fazenda.sp.gov.br/BPe/qrcode?chBPe=35250878352663002106630010000501491795948797&amp;tpAmb=1</t>
  </si>
  <si>
    <t>https://www.fazenda.pr.gov.br/bpe/qrcode?chBPe=41250878352663000162630010001151471123307762&amp;tpAmb=1</t>
  </si>
  <si>
    <t>https://bpe.fazenda.sp.gov.br/BPe/qrcode?chBPe=35250778352663002106630010000500141256472562&amp;tpAmb=1</t>
  </si>
  <si>
    <t>https://passagens.embarca.ai/api/v1/orders/uk72rvGPuSAt76WZ7Nk7eKjd/pdf/public</t>
  </si>
  <si>
    <t>https://passagens.embarca.ai/api/v1/orders/Rra3xpmiHKaptqxx1aVdfdzT/pdf/public</t>
  </si>
  <si>
    <t>https://passagens.embarca.ai/api/v1/orders/iaurjKZijqCCzaAqXSUZAfdP/pdf/public</t>
  </si>
  <si>
    <t>https://passagens.embarca.ai/api/v1/orders/Fii7gUaPFtiYQVK1zou5VTdG/pdf/public</t>
  </si>
  <si>
    <t>https://passagens.embarca.ai/api/v1/orders/gSbjZg2cdLEu32qP763d9jUx/pdf/public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</si>
</sst>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/>
    <xf numFmtId="0" fontId="4" fillId="0" borderId="0"/>
    <xf numFmtId="43" fontId="1" fillId="0" borderId="0"/>
  </cellStyleXfs>
  <cellXfs count="41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1" fontId="5" fillId="4" borderId="5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5" fillId="5" borderId="8" xfId="0" applyNumberFormat="1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44" fontId="0" fillId="0" borderId="0" xfId="1" applyFont="1"/>
    <xf numFmtId="0" fontId="0" fillId="0" borderId="0" xfId="0" quotePrefix="1"/>
  </cellXfs>
  <cellStyles count="4">
    <cellStyle name="Moeda" xfId="1" builtinId="4"/>
    <cellStyle name="Normal" xfId="0" builtinId="0"/>
    <cellStyle name="Normal 2" xfId="2" xr:uid="{00000000-0005-0000-0000-000002000000}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D20" sqref="D20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tabSelected="1" workbookViewId="0"/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6384" width="9.140625" style="1"/>
  </cols>
  <sheetData>
    <row r="1" spans="1:8" x14ac:dyDescent="0.25">
      <c r="A1" s="15" t="s">
        <v>0</v>
      </c>
      <c r="D1" s="1"/>
      <c r="E1" s="1"/>
      <c r="F1" s="1"/>
      <c r="G1" s="1"/>
      <c r="H1" s="1"/>
    </row>
    <row r="2" spans="1:8" x14ac:dyDescent="0.25">
      <c r="A2" s="1" t="s">
        <v>1</v>
      </c>
      <c r="D2" s="1"/>
      <c r="E2" s="1"/>
      <c r="F2" s="1"/>
      <c r="G2" s="1"/>
      <c r="H2" s="1"/>
    </row>
    <row r="3" spans="1:8" x14ac:dyDescent="0.25">
      <c r="A3" s="1" t="s">
        <v>2</v>
      </c>
      <c r="D3" s="1"/>
      <c r="E3" s="1"/>
      <c r="F3" s="1"/>
      <c r="G3" s="1"/>
      <c r="H3" s="1"/>
    </row>
    <row r="4" spans="1:8" x14ac:dyDescent="0.25">
      <c r="A4" s="1"/>
      <c r="D4" s="1"/>
      <c r="E4" s="1"/>
      <c r="F4" s="1"/>
      <c r="G4" s="1"/>
      <c r="H4" s="1"/>
    </row>
    <row r="5" spans="1:8" x14ac:dyDescent="0.25">
      <c r="A5" s="11"/>
      <c r="D5" s="6"/>
      <c r="E5" s="12"/>
      <c r="F5" s="1"/>
      <c r="G5" s="1"/>
      <c r="H5" s="1"/>
    </row>
    <row r="6" spans="1:8" ht="1.5" hidden="1" customHeight="1" x14ac:dyDescent="0.25">
      <c r="A6" s="1"/>
      <c r="D6" s="1"/>
      <c r="E6" s="2"/>
      <c r="F6" s="2"/>
      <c r="G6" s="2"/>
      <c r="H6" s="1"/>
    </row>
    <row r="7" spans="1:8" ht="1.1499999999999999" hidden="1" customHeight="1" x14ac:dyDescent="0.25">
      <c r="A7" s="1"/>
      <c r="D7" s="1"/>
      <c r="E7" s="2"/>
      <c r="F7" s="2"/>
      <c r="G7" s="1"/>
      <c r="H7" s="1"/>
    </row>
    <row r="8" spans="1:8" ht="2.25" hidden="1" customHeight="1" x14ac:dyDescent="0.25">
      <c r="A8" s="1"/>
      <c r="D8" s="1"/>
      <c r="E8" s="1"/>
      <c r="F8" s="2"/>
      <c r="G8" s="1"/>
      <c r="H8" s="1"/>
    </row>
    <row r="9" spans="1:8" ht="1.1499999999999999" customHeight="1" x14ac:dyDescent="0.25">
      <c r="A9" s="1"/>
      <c r="D9" s="1"/>
      <c r="E9" s="2"/>
      <c r="F9" s="2"/>
      <c r="G9" s="1"/>
      <c r="H9" s="1"/>
    </row>
    <row r="10" spans="1:8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8" x14ac:dyDescent="0.25">
      <c r="A11" s="5"/>
      <c r="B11" s="5"/>
      <c r="C11" s="5"/>
      <c r="D11" s="1"/>
      <c r="E11" s="5"/>
      <c r="F11" s="5"/>
      <c r="G11" s="5"/>
      <c r="H11" s="5"/>
    </row>
    <row r="12" spans="1:8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</row>
    <row r="13" spans="1:8" x14ac:dyDescent="0.25">
      <c r="A13" s="1" t="s">
        <v>9</v>
      </c>
      <c r="B13" s="10">
        <f>COUNTIFS(Base_Aprov!R:R,"Aprovado")-COUNTIFS(Base_Canc!R:R,"Cancelado")-COUNTIFS(Base_Canc!R:R,"Cancelado Q")</f>
        <v>253</v>
      </c>
      <c r="C13" s="2">
        <f>IFERROR(SUMIFS(Base_Aprov!W:W,Base_Aprov!R:R,"Aprovado"),0)-IFERROR(SUMIFS(Base_Canc!W:W,Base_Canc!R:R,"Cancelado"),0)</f>
        <v>24592.570166666679</v>
      </c>
      <c r="D13" s="2"/>
      <c r="E13" s="1" t="s">
        <v>10</v>
      </c>
      <c r="F13" s="1"/>
      <c r="G13" s="25">
        <f>COUNTIFS(Base_Aprov!I:I,Resumo!E13,Base_Aprov!R:R,"Aprovado")-COUNTIFS(Base_Canc!I:I,Resumo!E13,Base_Canc!R:R,"Cancelado Q")-COUNTIFS(Base_Canc!I:I,Resumo!E13,Base_Canc!R:R,"Cancelado")-COUNTIFS(Base_Canc!I:I,Resumo!E13,Base_Canc!R:R,"Cancelado Q")</f>
        <v>182</v>
      </c>
      <c r="H13" s="13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16853.588191449999</v>
      </c>
    </row>
    <row r="14" spans="1:8" x14ac:dyDescent="0.25">
      <c r="A14" s="1" t="s">
        <v>11</v>
      </c>
      <c r="B14" s="10">
        <f>COUNTIFS(Base_Canc!AE:AE,"&gt;0")</f>
        <v>0</v>
      </c>
      <c r="C14" s="2">
        <f>SUM(Base_Canc!AE:AE)</f>
        <v>0</v>
      </c>
      <c r="D14" s="2"/>
      <c r="E14" s="1" t="s">
        <v>12</v>
      </c>
      <c r="F14" s="1"/>
      <c r="G14" s="25">
        <f>COUNTIFS(Base_Aprov!I:I,Resumo!E14,Base_Aprov!R:R,"Aprovado")-COUNTIFS(Base_Canc!I:I,Resumo!E14,Base_Canc!R:R,"Cancelado Q")-COUNTIFS(Base_Canc!I:I,Resumo!E14,Base_Canc!R:R,"Cancelado")-COUNTIFS(Base_Canc!I:I,Resumo!E14,Base_Canc!R:R,"Cancelado Q")</f>
        <v>16</v>
      </c>
      <c r="H14" s="13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1483.8811245833335</v>
      </c>
    </row>
    <row r="15" spans="1:8" x14ac:dyDescent="0.25">
      <c r="A15" s="23" t="s">
        <v>13</v>
      </c>
      <c r="B15" s="10"/>
      <c r="C15" s="2">
        <f>IFERROR(SUMIFS(Base_Aprov!Y:Y,Base_Aprov!R:R,"Aprovado"),0)-IFERROR(SUMIFS(Base_Canc!Y:Y,Base_Canc!R:R,"Cancelado"),0)</f>
        <v>1201.7974999999992</v>
      </c>
      <c r="D15" s="2"/>
      <c r="E15" s="1" t="s">
        <v>14</v>
      </c>
      <c r="F15" s="1"/>
      <c r="G15" s="25">
        <f>COUNTIFS(Base_Aprov!I:I,Resumo!E15,Base_Aprov!R:R,"Aprovado")-COUNTIFS(Base_Canc!I:I,Resumo!E15,Base_Canc!R:R,"Cancelado Q")-COUNTIFS(Base_Canc!I:I,Resumo!E15,Base_Canc!R:R,"Cancelado")-COUNTIFS(Base_Canc!I:I,Resumo!E15,Base_Canc!R:R,"Cancelado Q")</f>
        <v>52</v>
      </c>
      <c r="H15" s="13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5890.9323882499975</v>
      </c>
    </row>
    <row r="16" spans="1:8" x14ac:dyDescent="0.25">
      <c r="A16" s="23" t="s">
        <v>165</v>
      </c>
      <c r="C16" s="2">
        <f>IFERROR(SUMIFS(Base_Aprov!AQ:AQ,Base_Aprov!R:R,"Aprovado"),0)-IFERROR(SUMIFS(Base_Canc!AQ:AQ,Base_Canc!R:R,"Cancelado"),0)</f>
        <v>23.901791666666657</v>
      </c>
      <c r="D16" s="2"/>
      <c r="E16" s="24" t="s">
        <v>20645</v>
      </c>
      <c r="H16" s="13">
        <v>0</v>
      </c>
    </row>
    <row r="17" spans="1:9" x14ac:dyDescent="0.25">
      <c r="A17" s="1" t="s">
        <v>15</v>
      </c>
      <c r="B17" s="10">
        <f>COUNTIFS(Base_Canc!R:R,"Cancelado Q")</f>
        <v>3</v>
      </c>
      <c r="C17" s="2">
        <f>IFERROR(SUMIFS(Base_Canc!AD:AD,Base_Canc!R:R,"Cancelado Q"),0)</f>
        <v>809.84340499999996</v>
      </c>
      <c r="D17" s="2"/>
      <c r="E17" s="24" t="s">
        <v>20646</v>
      </c>
      <c r="H17" s="13"/>
    </row>
    <row r="18" spans="1:9" x14ac:dyDescent="0.25">
      <c r="A18" s="1" t="s">
        <v>16</v>
      </c>
      <c r="B18" s="10">
        <f>COUNTIFS(Base_Aprov!AH:AH,"&gt;0")-COUNTIFS(Base_Canc!AH:AH,"&gt;0")</f>
        <v>0</v>
      </c>
      <c r="C18" s="2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2"/>
      <c r="E18" s="24" t="s">
        <v>80</v>
      </c>
      <c r="H18" s="13"/>
    </row>
    <row r="19" spans="1:9" ht="15" customHeight="1" x14ac:dyDescent="0.25">
      <c r="A19" s="1" t="s">
        <v>18</v>
      </c>
      <c r="B19" s="10"/>
      <c r="C19" s="2">
        <f>IFERROR(SUMIFS(Base_Aprov!AC:AC,Base_Aprov!R:R,"Aprovado"),0)-IFERROR(SUMIFS(Base_Canc!AC:AC,Base_Canc!R:R,"Cancelado"),0)-IFERROR(SUMIFS(Base_Canc!AC:AC,Base_Canc!R:R,"Cancelado Q"),0)</f>
        <v>780.02434904999973</v>
      </c>
      <c r="D19" s="2"/>
      <c r="E19" s="4" t="s">
        <v>17</v>
      </c>
      <c r="F19" s="22"/>
      <c r="G19" s="26">
        <f>SUM(G13:G15)</f>
        <v>250</v>
      </c>
      <c r="H19" s="4">
        <f>SUM(H13:H18)</f>
        <v>24228.401704283329</v>
      </c>
    </row>
    <row r="20" spans="1:9" ht="15" customHeight="1" x14ac:dyDescent="0.25">
      <c r="A20" s="1" t="s">
        <v>20645</v>
      </c>
      <c r="B20" s="10"/>
      <c r="C20" s="2">
        <v>0</v>
      </c>
      <c r="D20" s="2"/>
      <c r="E20" s="18"/>
      <c r="F20" s="1"/>
      <c r="G20" s="13"/>
      <c r="H20" s="29"/>
    </row>
    <row r="21" spans="1:9" ht="15" customHeight="1" x14ac:dyDescent="0.25">
      <c r="A21" s="1" t="s">
        <v>20646</v>
      </c>
      <c r="B21" s="10"/>
      <c r="C21" s="39"/>
      <c r="D21" s="2"/>
      <c r="E21" s="18"/>
      <c r="F21" s="1"/>
      <c r="G21" s="13"/>
      <c r="H21" s="18"/>
    </row>
    <row r="22" spans="1:9" x14ac:dyDescent="0.25">
      <c r="A22" s="24" t="s">
        <v>80</v>
      </c>
      <c r="C22" s="39"/>
      <c r="D22" s="2"/>
      <c r="E22" s="1"/>
      <c r="F22" s="1"/>
      <c r="G22" s="1"/>
      <c r="H22" s="18"/>
    </row>
    <row r="23" spans="1:9" x14ac:dyDescent="0.25">
      <c r="A23" s="4" t="s">
        <v>8</v>
      </c>
      <c r="B23" s="22">
        <f>B13-B17</f>
        <v>250</v>
      </c>
      <c r="C23" s="4">
        <f>SUM(C13:C16)-SUM(C17:C22)</f>
        <v>24228.401704283347</v>
      </c>
      <c r="D23" s="2"/>
      <c r="E23" s="1"/>
      <c r="F23" s="1"/>
      <c r="G23" s="1"/>
      <c r="H23" s="1"/>
    </row>
    <row r="24" spans="1:9" x14ac:dyDescent="0.25">
      <c r="C24" s="29"/>
      <c r="D24" s="2"/>
      <c r="E24" s="1"/>
    </row>
    <row r="25" spans="1:9" x14ac:dyDescent="0.25">
      <c r="C25" s="29"/>
      <c r="D25" s="2"/>
    </row>
    <row r="26" spans="1:9" x14ac:dyDescent="0.25">
      <c r="C26" s="18"/>
      <c r="D26" s="2"/>
      <c r="I26" s="29"/>
    </row>
    <row r="27" spans="1:9" x14ac:dyDescent="0.25">
      <c r="C27" s="18"/>
      <c r="D27" s="2"/>
      <c r="I27" s="29"/>
    </row>
    <row r="28" spans="1:9" x14ac:dyDescent="0.25">
      <c r="C28" s="18"/>
      <c r="I28" s="29"/>
    </row>
    <row r="29" spans="1:9" x14ac:dyDescent="0.25">
      <c r="C29" s="18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T257"/>
  <sheetViews>
    <sheetView zoomScale="85" zoomScaleNormal="85"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7" width="19.5703125" customWidth="1"/>
    <col min="18" max="18" width="11.28515625" customWidth="1"/>
    <col min="19" max="20" width="19.5703125" style="14" customWidth="1"/>
    <col min="21" max="22" width="11.140625" style="29" customWidth="1"/>
    <col min="23" max="23" width="15.140625" style="14" customWidth="1"/>
    <col min="24" max="24" width="13" style="14" customWidth="1"/>
    <col min="25" max="25" width="24" customWidth="1"/>
    <col min="26" max="26" width="23.28515625" style="14" customWidth="1"/>
    <col min="27" max="27" width="14.28515625" style="14" customWidth="1"/>
    <col min="28" max="28" width="26.28515625" style="14" customWidth="1"/>
    <col min="29" max="29" width="14" customWidth="1"/>
    <col min="30" max="30" width="13" customWidth="1"/>
    <col min="31" max="31" width="11.140625" customWidth="1"/>
    <col min="32" max="32" width="20.7109375" style="14" customWidth="1"/>
    <col min="33" max="33" width="32.7109375" customWidth="1"/>
    <col min="34" max="34" width="36.28515625" customWidth="1"/>
    <col min="35" max="35" width="38.85546875" customWidth="1"/>
    <col min="36" max="36" width="35.7109375" customWidth="1"/>
    <col min="37" max="37" width="30.7109375" customWidth="1"/>
    <col min="38" max="38" width="18.42578125" style="14" customWidth="1"/>
    <col min="39" max="39" width="15.7109375" customWidth="1"/>
    <col min="40" max="40" width="51" customWidth="1"/>
    <col min="41" max="41" width="11.85546875" customWidth="1"/>
    <col min="42" max="42" width="19.28515625" customWidth="1"/>
    <col min="43" max="43" width="25.7109375" customWidth="1"/>
    <col min="44" max="44" width="9.42578125" customWidth="1"/>
    <col min="45" max="45" width="21.85546875" style="14" customWidth="1"/>
    <col min="46" max="46" width="27.7109375" style="14" bestFit="1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20654</v>
      </c>
      <c r="AT1" s="38" t="s">
        <v>20655</v>
      </c>
    </row>
    <row r="2" spans="1:46" x14ac:dyDescent="0.25">
      <c r="A2" t="s">
        <v>20647</v>
      </c>
      <c r="B2">
        <v>3245614</v>
      </c>
      <c r="C2" t="s">
        <v>20708</v>
      </c>
      <c r="D2">
        <v>65826</v>
      </c>
      <c r="E2" t="s">
        <v>20656</v>
      </c>
      <c r="F2" t="s">
        <v>20967</v>
      </c>
      <c r="G2" t="s">
        <v>89</v>
      </c>
      <c r="H2" t="s">
        <v>90</v>
      </c>
      <c r="I2" t="s">
        <v>10</v>
      </c>
      <c r="J2" t="s">
        <v>20968</v>
      </c>
      <c r="K2" t="s">
        <v>20969</v>
      </c>
      <c r="L2" t="s">
        <v>20648</v>
      </c>
      <c r="M2" t="s">
        <v>20650</v>
      </c>
      <c r="N2">
        <v>8350</v>
      </c>
      <c r="O2">
        <v>18</v>
      </c>
      <c r="P2" s="17">
        <v>45840</v>
      </c>
      <c r="Q2" s="19" t="s">
        <v>816</v>
      </c>
      <c r="R2" t="s">
        <v>24</v>
      </c>
      <c r="S2" s="17">
        <v>45839</v>
      </c>
      <c r="T2" s="27"/>
      <c r="U2" s="29">
        <v>133.83000000000001</v>
      </c>
      <c r="V2" s="29">
        <v>26.16</v>
      </c>
      <c r="W2" s="29">
        <v>159.99</v>
      </c>
      <c r="X2">
        <v>1</v>
      </c>
      <c r="Y2" s="29">
        <v>8</v>
      </c>
      <c r="Z2" s="29">
        <v>0</v>
      </c>
      <c r="AA2" s="29">
        <v>0</v>
      </c>
      <c r="AB2" s="29">
        <v>0</v>
      </c>
      <c r="AC2" s="29">
        <v>5.0396850000000004</v>
      </c>
      <c r="AD2" s="29">
        <v>162.95031499999999</v>
      </c>
      <c r="AE2" s="29">
        <v>0</v>
      </c>
      <c r="AF2" s="29"/>
      <c r="AG2" s="29">
        <v>159.99</v>
      </c>
      <c r="AH2" s="29">
        <v>0</v>
      </c>
      <c r="AI2" s="29">
        <v>8</v>
      </c>
      <c r="AJ2" s="29">
        <v>5.0396850000000004</v>
      </c>
      <c r="AK2" s="29">
        <v>162.95031499999999</v>
      </c>
      <c r="AL2" t="s">
        <v>25</v>
      </c>
      <c r="AM2" t="s">
        <v>21511</v>
      </c>
      <c r="AN2" t="s">
        <v>21566</v>
      </c>
      <c r="AO2" s="29">
        <v>0</v>
      </c>
      <c r="AP2" s="30">
        <f t="shared" ref="AP2:AP65" si="0">AO2*(45%-14.25%-2%)</f>
        <v>0</v>
      </c>
      <c r="AQ2" s="30">
        <f t="shared" ref="AQ2:AQ65" si="1">AP2/X2</f>
        <v>0</v>
      </c>
      <c r="AS2" s="36">
        <v>45839.941469166668</v>
      </c>
      <c r="AT2" s="27"/>
    </row>
    <row r="3" spans="1:46" x14ac:dyDescent="0.25">
      <c r="A3" t="s">
        <v>20647</v>
      </c>
      <c r="B3">
        <v>3390577</v>
      </c>
      <c r="C3" t="s">
        <v>20709</v>
      </c>
      <c r="D3">
        <v>67285</v>
      </c>
      <c r="E3" t="s">
        <v>20653</v>
      </c>
      <c r="F3" t="s">
        <v>20974</v>
      </c>
      <c r="G3" t="s">
        <v>89</v>
      </c>
      <c r="H3" t="s">
        <v>90</v>
      </c>
      <c r="I3" t="s">
        <v>10</v>
      </c>
      <c r="J3" t="s">
        <v>20688</v>
      </c>
      <c r="K3" t="s">
        <v>20689</v>
      </c>
      <c r="L3" t="s">
        <v>20648</v>
      </c>
      <c r="M3" t="s">
        <v>20650</v>
      </c>
      <c r="N3">
        <v>7960</v>
      </c>
      <c r="O3">
        <v>26</v>
      </c>
      <c r="P3" s="17">
        <v>45871</v>
      </c>
      <c r="Q3" s="19" t="s">
        <v>816</v>
      </c>
      <c r="R3" t="s">
        <v>24</v>
      </c>
      <c r="S3" s="17">
        <v>45871</v>
      </c>
      <c r="T3" s="27"/>
      <c r="U3" s="29">
        <v>133.85</v>
      </c>
      <c r="V3" s="29">
        <v>26.16</v>
      </c>
      <c r="W3" s="29">
        <v>160.01</v>
      </c>
      <c r="X3">
        <v>1</v>
      </c>
      <c r="Y3" s="29">
        <v>8</v>
      </c>
      <c r="Z3" s="29">
        <v>0</v>
      </c>
      <c r="AA3" s="29">
        <v>0</v>
      </c>
      <c r="AB3" s="29">
        <v>0</v>
      </c>
      <c r="AC3" s="29">
        <v>5.0403149999999997</v>
      </c>
      <c r="AD3" s="29">
        <v>162.969685</v>
      </c>
      <c r="AE3" s="29">
        <v>0</v>
      </c>
      <c r="AF3" s="29"/>
      <c r="AG3" s="29">
        <v>160.01</v>
      </c>
      <c r="AH3" s="29">
        <v>0</v>
      </c>
      <c r="AI3" s="29">
        <v>8</v>
      </c>
      <c r="AJ3" s="29">
        <v>5.0403149999999997</v>
      </c>
      <c r="AK3" s="29">
        <v>162.969685</v>
      </c>
      <c r="AL3" t="s">
        <v>25</v>
      </c>
      <c r="AM3" t="s">
        <v>21638</v>
      </c>
      <c r="AN3" t="s">
        <v>21645</v>
      </c>
      <c r="AO3" s="29">
        <v>0</v>
      </c>
      <c r="AP3" s="30">
        <f t="shared" si="0"/>
        <v>0</v>
      </c>
      <c r="AQ3" s="30">
        <f t="shared" si="1"/>
        <v>0</v>
      </c>
      <c r="AS3" s="36">
        <v>45871.843300740744</v>
      </c>
      <c r="AT3" s="27"/>
    </row>
    <row r="4" spans="1:46" x14ac:dyDescent="0.25">
      <c r="A4" t="s">
        <v>20647</v>
      </c>
      <c r="B4">
        <v>3413953</v>
      </c>
      <c r="C4" t="s">
        <v>20710</v>
      </c>
      <c r="D4">
        <v>67503</v>
      </c>
      <c r="E4" t="s">
        <v>20653</v>
      </c>
      <c r="F4" t="s">
        <v>20975</v>
      </c>
      <c r="G4" t="s">
        <v>89</v>
      </c>
      <c r="H4" t="s">
        <v>90</v>
      </c>
      <c r="I4" t="s">
        <v>14</v>
      </c>
      <c r="J4" t="s">
        <v>20976</v>
      </c>
      <c r="K4" t="s">
        <v>20977</v>
      </c>
      <c r="L4" t="s">
        <v>20648</v>
      </c>
      <c r="M4" t="s">
        <v>20650</v>
      </c>
      <c r="N4">
        <v>8350</v>
      </c>
      <c r="O4">
        <v>38</v>
      </c>
      <c r="P4" s="17">
        <v>45877</v>
      </c>
      <c r="Q4" s="19" t="s">
        <v>816</v>
      </c>
      <c r="R4" t="s">
        <v>24</v>
      </c>
      <c r="S4" s="17">
        <v>45877</v>
      </c>
      <c r="T4" s="27"/>
      <c r="U4" s="29">
        <v>147.21</v>
      </c>
      <c r="V4" s="29">
        <v>26.16</v>
      </c>
      <c r="W4" s="29">
        <v>173.37</v>
      </c>
      <c r="X4">
        <v>1</v>
      </c>
      <c r="Y4" s="29">
        <v>8.67</v>
      </c>
      <c r="Z4" s="29">
        <v>0</v>
      </c>
      <c r="AA4" s="29">
        <v>0</v>
      </c>
      <c r="AB4" s="29">
        <v>0</v>
      </c>
      <c r="AC4" s="29">
        <v>5.4611549999999998</v>
      </c>
      <c r="AD4" s="29">
        <v>176.578845</v>
      </c>
      <c r="AE4" s="29">
        <v>0</v>
      </c>
      <c r="AF4" s="29"/>
      <c r="AG4" s="29">
        <v>173.37</v>
      </c>
      <c r="AH4" s="29">
        <v>0</v>
      </c>
      <c r="AI4" s="29">
        <v>8.67</v>
      </c>
      <c r="AJ4" s="29">
        <v>5.4611549999999998</v>
      </c>
      <c r="AK4" s="29">
        <v>176.578845</v>
      </c>
      <c r="AL4" t="s">
        <v>25</v>
      </c>
      <c r="AM4" t="s">
        <v>21639</v>
      </c>
      <c r="AN4" t="s">
        <v>21646</v>
      </c>
      <c r="AO4" s="29">
        <v>0</v>
      </c>
      <c r="AP4" s="30">
        <f t="shared" si="0"/>
        <v>0</v>
      </c>
      <c r="AQ4" s="30">
        <f t="shared" si="1"/>
        <v>0</v>
      </c>
      <c r="AS4" s="36">
        <v>45877.059748310188</v>
      </c>
      <c r="AT4" s="27"/>
    </row>
    <row r="5" spans="1:46" x14ac:dyDescent="0.25">
      <c r="A5" t="s">
        <v>20647</v>
      </c>
      <c r="B5">
        <v>3372063</v>
      </c>
      <c r="C5" t="s">
        <v>20711</v>
      </c>
      <c r="D5">
        <v>67124</v>
      </c>
      <c r="E5" t="s">
        <v>20656</v>
      </c>
      <c r="F5" t="s">
        <v>20978</v>
      </c>
      <c r="G5" t="s">
        <v>89</v>
      </c>
      <c r="H5" t="s">
        <v>90</v>
      </c>
      <c r="I5" t="s">
        <v>10</v>
      </c>
      <c r="J5" t="s">
        <v>20979</v>
      </c>
      <c r="K5" t="s">
        <v>20980</v>
      </c>
      <c r="L5" t="s">
        <v>20649</v>
      </c>
      <c r="M5" t="s">
        <v>271</v>
      </c>
      <c r="N5">
        <v>8350</v>
      </c>
      <c r="O5">
        <v>11</v>
      </c>
      <c r="P5" s="17">
        <v>45869</v>
      </c>
      <c r="Q5" s="19" t="s">
        <v>20652</v>
      </c>
      <c r="R5" t="s">
        <v>24</v>
      </c>
      <c r="S5" s="17">
        <v>45867</v>
      </c>
      <c r="T5" s="27"/>
      <c r="U5" s="29">
        <v>27.308</v>
      </c>
      <c r="V5" s="29">
        <v>4.2720000000000002</v>
      </c>
      <c r="W5" s="29">
        <v>31.58</v>
      </c>
      <c r="X5">
        <v>5</v>
      </c>
      <c r="Y5" s="29">
        <v>1.58</v>
      </c>
      <c r="Z5" s="29">
        <v>0</v>
      </c>
      <c r="AA5" s="29">
        <v>0</v>
      </c>
      <c r="AB5" s="29">
        <v>0</v>
      </c>
      <c r="AC5" s="29">
        <v>0.99476999999999993</v>
      </c>
      <c r="AD5" s="29">
        <v>32.165230000000001</v>
      </c>
      <c r="AE5" s="29">
        <v>0</v>
      </c>
      <c r="AF5" s="29"/>
      <c r="AG5" s="29">
        <v>157.9</v>
      </c>
      <c r="AH5" s="29">
        <v>0</v>
      </c>
      <c r="AI5" s="29">
        <v>7.9</v>
      </c>
      <c r="AJ5" s="29">
        <v>4.9738499999999997</v>
      </c>
      <c r="AK5" s="29">
        <v>160.82615000000001</v>
      </c>
      <c r="AL5" t="s">
        <v>29</v>
      </c>
      <c r="AM5" t="s">
        <v>21640</v>
      </c>
      <c r="AN5" t="s">
        <v>21621</v>
      </c>
      <c r="AO5" s="29">
        <v>0</v>
      </c>
      <c r="AP5" s="30">
        <f t="shared" si="0"/>
        <v>0</v>
      </c>
      <c r="AQ5" s="30">
        <f t="shared" si="1"/>
        <v>0</v>
      </c>
      <c r="AS5" s="36">
        <v>45867.560967083336</v>
      </c>
      <c r="AT5" s="27"/>
    </row>
    <row r="6" spans="1:46" x14ac:dyDescent="0.25">
      <c r="A6" t="s">
        <v>20647</v>
      </c>
      <c r="B6">
        <v>3372063</v>
      </c>
      <c r="C6" t="s">
        <v>20712</v>
      </c>
      <c r="D6">
        <v>67122</v>
      </c>
      <c r="E6" t="s">
        <v>20656</v>
      </c>
      <c r="F6" t="s">
        <v>20978</v>
      </c>
      <c r="G6" t="s">
        <v>89</v>
      </c>
      <c r="H6" t="s">
        <v>90</v>
      </c>
      <c r="I6" t="s">
        <v>10</v>
      </c>
      <c r="J6" t="s">
        <v>20981</v>
      </c>
      <c r="K6" t="s">
        <v>20982</v>
      </c>
      <c r="L6" t="s">
        <v>20649</v>
      </c>
      <c r="M6" t="s">
        <v>271</v>
      </c>
      <c r="N6">
        <v>8350</v>
      </c>
      <c r="O6">
        <v>7</v>
      </c>
      <c r="P6" s="17">
        <v>45869</v>
      </c>
      <c r="Q6" s="19" t="s">
        <v>20652</v>
      </c>
      <c r="R6" t="s">
        <v>24</v>
      </c>
      <c r="S6" s="17">
        <v>45867</v>
      </c>
      <c r="T6" s="27"/>
      <c r="U6" s="29">
        <v>27.308</v>
      </c>
      <c r="V6" s="29">
        <v>4.2720000000000002</v>
      </c>
      <c r="W6" s="29">
        <v>31.58</v>
      </c>
      <c r="X6">
        <v>5</v>
      </c>
      <c r="Y6" s="29">
        <v>1.58</v>
      </c>
      <c r="Z6" s="29">
        <v>0</v>
      </c>
      <c r="AA6" s="29">
        <v>0</v>
      </c>
      <c r="AB6" s="29">
        <v>0</v>
      </c>
      <c r="AC6" s="29">
        <v>0.99476999999999993</v>
      </c>
      <c r="AD6" s="29">
        <v>32.165230000000001</v>
      </c>
      <c r="AE6" s="29">
        <v>0</v>
      </c>
      <c r="AF6" s="29"/>
      <c r="AG6" s="29">
        <v>157.9</v>
      </c>
      <c r="AH6" s="29">
        <v>0</v>
      </c>
      <c r="AI6" s="29">
        <v>7.9</v>
      </c>
      <c r="AJ6" s="29">
        <v>4.9738499999999997</v>
      </c>
      <c r="AK6" s="29">
        <v>160.82615000000001</v>
      </c>
      <c r="AL6" t="s">
        <v>29</v>
      </c>
      <c r="AM6" t="s">
        <v>21640</v>
      </c>
      <c r="AN6" t="s">
        <v>21621</v>
      </c>
      <c r="AO6" s="29">
        <v>0</v>
      </c>
      <c r="AP6" s="30">
        <f t="shared" si="0"/>
        <v>0</v>
      </c>
      <c r="AQ6" s="30">
        <f t="shared" si="1"/>
        <v>0</v>
      </c>
      <c r="AS6" s="36">
        <v>45867.560967083336</v>
      </c>
      <c r="AT6" s="27"/>
    </row>
    <row r="7" spans="1:46" x14ac:dyDescent="0.25">
      <c r="A7" t="s">
        <v>20647</v>
      </c>
      <c r="B7">
        <v>3372063</v>
      </c>
      <c r="C7" t="s">
        <v>20713</v>
      </c>
      <c r="D7">
        <v>67123</v>
      </c>
      <c r="E7" t="s">
        <v>20656</v>
      </c>
      <c r="F7" t="s">
        <v>20978</v>
      </c>
      <c r="G7" t="s">
        <v>89</v>
      </c>
      <c r="H7" t="s">
        <v>90</v>
      </c>
      <c r="I7" t="s">
        <v>10</v>
      </c>
      <c r="J7" t="s">
        <v>20983</v>
      </c>
      <c r="K7" t="s">
        <v>20984</v>
      </c>
      <c r="L7" t="s">
        <v>20649</v>
      </c>
      <c r="M7" t="s">
        <v>271</v>
      </c>
      <c r="N7">
        <v>8350</v>
      </c>
      <c r="O7">
        <v>8</v>
      </c>
      <c r="P7" s="17">
        <v>45869</v>
      </c>
      <c r="Q7" s="19" t="s">
        <v>20652</v>
      </c>
      <c r="R7" t="s">
        <v>24</v>
      </c>
      <c r="S7" s="17">
        <v>45867</v>
      </c>
      <c r="T7" s="27"/>
      <c r="U7" s="29">
        <v>27.308</v>
      </c>
      <c r="V7" s="29">
        <v>4.2720000000000002</v>
      </c>
      <c r="W7" s="29">
        <v>31.58</v>
      </c>
      <c r="X7">
        <v>5</v>
      </c>
      <c r="Y7" s="29">
        <v>1.58</v>
      </c>
      <c r="Z7" s="29">
        <v>0</v>
      </c>
      <c r="AA7" s="29">
        <v>0</v>
      </c>
      <c r="AB7" s="29">
        <v>0</v>
      </c>
      <c r="AC7" s="29">
        <v>0.99476999999999993</v>
      </c>
      <c r="AD7" s="29">
        <v>32.165230000000001</v>
      </c>
      <c r="AE7" s="29">
        <v>0</v>
      </c>
      <c r="AF7" s="29"/>
      <c r="AG7" s="29">
        <v>157.9</v>
      </c>
      <c r="AH7" s="29">
        <v>0</v>
      </c>
      <c r="AI7" s="29">
        <v>7.9</v>
      </c>
      <c r="AJ7" s="29">
        <v>4.9738499999999997</v>
      </c>
      <c r="AK7" s="29">
        <v>160.82615000000001</v>
      </c>
      <c r="AL7" t="s">
        <v>29</v>
      </c>
      <c r="AM7" t="s">
        <v>21640</v>
      </c>
      <c r="AN7" t="s">
        <v>21621</v>
      </c>
      <c r="AO7" s="29">
        <v>0</v>
      </c>
      <c r="AP7" s="30">
        <f t="shared" si="0"/>
        <v>0</v>
      </c>
      <c r="AQ7" s="30">
        <f t="shared" si="1"/>
        <v>0</v>
      </c>
      <c r="AS7" s="36">
        <v>45867.560967083336</v>
      </c>
      <c r="AT7" s="27"/>
    </row>
    <row r="8" spans="1:46" x14ac:dyDescent="0.25">
      <c r="A8" t="s">
        <v>20647</v>
      </c>
      <c r="B8">
        <v>3372063</v>
      </c>
      <c r="C8" t="s">
        <v>20714</v>
      </c>
      <c r="D8">
        <v>200319</v>
      </c>
      <c r="E8" t="s">
        <v>20656</v>
      </c>
      <c r="F8" t="s">
        <v>20978</v>
      </c>
      <c r="G8" t="s">
        <v>89</v>
      </c>
      <c r="H8" t="s">
        <v>90</v>
      </c>
      <c r="I8" t="s">
        <v>10</v>
      </c>
      <c r="J8" t="s">
        <v>20985</v>
      </c>
      <c r="K8" t="s">
        <v>20980</v>
      </c>
      <c r="L8" t="s">
        <v>271</v>
      </c>
      <c r="M8" t="s">
        <v>20649</v>
      </c>
      <c r="N8">
        <v>8345</v>
      </c>
      <c r="O8">
        <v>11</v>
      </c>
      <c r="P8" s="17">
        <v>45873</v>
      </c>
      <c r="Q8" s="19" t="s">
        <v>20652</v>
      </c>
      <c r="R8" t="s">
        <v>24</v>
      </c>
      <c r="S8" s="17">
        <v>45867</v>
      </c>
      <c r="T8" s="27"/>
      <c r="U8" s="29">
        <v>23.166</v>
      </c>
      <c r="V8" s="29">
        <v>4.3639999999999999</v>
      </c>
      <c r="W8" s="29">
        <v>27.53</v>
      </c>
      <c r="X8">
        <v>5</v>
      </c>
      <c r="Y8" s="29">
        <v>1.3759999999999999</v>
      </c>
      <c r="Z8" s="29">
        <v>0</v>
      </c>
      <c r="AA8" s="29">
        <v>0</v>
      </c>
      <c r="AB8" s="29">
        <v>0</v>
      </c>
      <c r="AC8" s="29">
        <v>0.86719500000000005</v>
      </c>
      <c r="AD8" s="29">
        <v>28.038805</v>
      </c>
      <c r="AE8" s="29">
        <v>0</v>
      </c>
      <c r="AF8" s="29"/>
      <c r="AG8" s="29">
        <v>137.65</v>
      </c>
      <c r="AH8" s="29">
        <v>0</v>
      </c>
      <c r="AI8" s="29">
        <v>6.88</v>
      </c>
      <c r="AJ8" s="29">
        <v>4.3359750000000004</v>
      </c>
      <c r="AK8" s="29">
        <v>140.19402500000001</v>
      </c>
      <c r="AL8" t="s">
        <v>29</v>
      </c>
      <c r="AM8" t="s">
        <v>21640</v>
      </c>
      <c r="AN8" t="s">
        <v>21621</v>
      </c>
      <c r="AO8" s="29">
        <v>0</v>
      </c>
      <c r="AP8" s="30">
        <f t="shared" si="0"/>
        <v>0</v>
      </c>
      <c r="AQ8" s="30">
        <f t="shared" si="1"/>
        <v>0</v>
      </c>
      <c r="AS8" s="36">
        <v>45867.560967083336</v>
      </c>
      <c r="AT8" s="27"/>
    </row>
    <row r="9" spans="1:46" x14ac:dyDescent="0.25">
      <c r="A9" t="s">
        <v>20647</v>
      </c>
      <c r="B9">
        <v>3372063</v>
      </c>
      <c r="C9" t="s">
        <v>20715</v>
      </c>
      <c r="D9">
        <v>200318</v>
      </c>
      <c r="E9" t="s">
        <v>20656</v>
      </c>
      <c r="F9" t="s">
        <v>20978</v>
      </c>
      <c r="G9" t="s">
        <v>89</v>
      </c>
      <c r="H9" t="s">
        <v>90</v>
      </c>
      <c r="I9" t="s">
        <v>10</v>
      </c>
      <c r="J9" t="s">
        <v>20986</v>
      </c>
      <c r="K9" t="s">
        <v>20982</v>
      </c>
      <c r="L9" t="s">
        <v>271</v>
      </c>
      <c r="M9" t="s">
        <v>20649</v>
      </c>
      <c r="N9">
        <v>8345</v>
      </c>
      <c r="O9">
        <v>7</v>
      </c>
      <c r="P9" s="17">
        <v>45873</v>
      </c>
      <c r="Q9" s="19" t="s">
        <v>20652</v>
      </c>
      <c r="R9" t="s">
        <v>24</v>
      </c>
      <c r="S9" s="17">
        <v>45867</v>
      </c>
      <c r="T9" s="27"/>
      <c r="U9" s="29">
        <v>23.166</v>
      </c>
      <c r="V9" s="29">
        <v>4.3639999999999999</v>
      </c>
      <c r="W9" s="29">
        <v>27.53</v>
      </c>
      <c r="X9">
        <v>5</v>
      </c>
      <c r="Y9" s="29">
        <v>1.3759999999999999</v>
      </c>
      <c r="Z9" s="29">
        <v>0</v>
      </c>
      <c r="AA9" s="29">
        <v>0</v>
      </c>
      <c r="AB9" s="29">
        <v>0</v>
      </c>
      <c r="AC9" s="29">
        <v>0.86719500000000005</v>
      </c>
      <c r="AD9" s="29">
        <v>28.038805</v>
      </c>
      <c r="AE9" s="29">
        <v>0</v>
      </c>
      <c r="AF9" s="29"/>
      <c r="AG9" s="29">
        <v>137.65</v>
      </c>
      <c r="AH9" s="29">
        <v>0</v>
      </c>
      <c r="AI9" s="29">
        <v>6.88</v>
      </c>
      <c r="AJ9" s="29">
        <v>4.3359750000000004</v>
      </c>
      <c r="AK9" s="29">
        <v>140.19402500000001</v>
      </c>
      <c r="AL9" t="s">
        <v>29</v>
      </c>
      <c r="AM9" t="s">
        <v>21640</v>
      </c>
      <c r="AN9" t="s">
        <v>21621</v>
      </c>
      <c r="AO9" s="29">
        <v>0</v>
      </c>
      <c r="AP9" s="30">
        <f t="shared" si="0"/>
        <v>0</v>
      </c>
      <c r="AQ9" s="30">
        <f t="shared" si="1"/>
        <v>0</v>
      </c>
      <c r="AS9" s="36">
        <v>45867.560967083336</v>
      </c>
      <c r="AT9" s="27"/>
    </row>
    <row r="10" spans="1:46" x14ac:dyDescent="0.25">
      <c r="A10" t="s">
        <v>20647</v>
      </c>
      <c r="B10">
        <v>3372063</v>
      </c>
      <c r="C10" t="s">
        <v>20716</v>
      </c>
      <c r="D10">
        <v>200320</v>
      </c>
      <c r="E10" t="s">
        <v>20656</v>
      </c>
      <c r="F10" t="s">
        <v>20978</v>
      </c>
      <c r="G10" t="s">
        <v>89</v>
      </c>
      <c r="H10" t="s">
        <v>90</v>
      </c>
      <c r="I10" t="s">
        <v>10</v>
      </c>
      <c r="J10" t="s">
        <v>20983</v>
      </c>
      <c r="K10" t="s">
        <v>20984</v>
      </c>
      <c r="L10" t="s">
        <v>271</v>
      </c>
      <c r="M10" t="s">
        <v>20649</v>
      </c>
      <c r="N10">
        <v>8345</v>
      </c>
      <c r="O10">
        <v>8</v>
      </c>
      <c r="P10" s="17">
        <v>45873</v>
      </c>
      <c r="Q10" s="19" t="s">
        <v>20652</v>
      </c>
      <c r="R10" t="s">
        <v>24</v>
      </c>
      <c r="S10" s="17">
        <v>45867</v>
      </c>
      <c r="T10" s="27"/>
      <c r="U10" s="29">
        <v>23.166</v>
      </c>
      <c r="V10" s="29">
        <v>4.3639999999999999</v>
      </c>
      <c r="W10" s="29">
        <v>27.53</v>
      </c>
      <c r="X10">
        <v>5</v>
      </c>
      <c r="Y10" s="29">
        <v>1.3759999999999999</v>
      </c>
      <c r="Z10" s="29">
        <v>0</v>
      </c>
      <c r="AA10" s="29">
        <v>0</v>
      </c>
      <c r="AB10" s="29">
        <v>0</v>
      </c>
      <c r="AC10" s="29">
        <v>0.86719500000000005</v>
      </c>
      <c r="AD10" s="29">
        <v>28.038805</v>
      </c>
      <c r="AE10" s="29">
        <v>0</v>
      </c>
      <c r="AF10" s="29"/>
      <c r="AG10" s="29">
        <v>137.65</v>
      </c>
      <c r="AH10" s="29">
        <v>0</v>
      </c>
      <c r="AI10" s="29">
        <v>6.88</v>
      </c>
      <c r="AJ10" s="29">
        <v>4.3359750000000004</v>
      </c>
      <c r="AK10" s="29">
        <v>140.19402500000001</v>
      </c>
      <c r="AL10" t="s">
        <v>29</v>
      </c>
      <c r="AM10" t="s">
        <v>21640</v>
      </c>
      <c r="AN10" t="s">
        <v>21621</v>
      </c>
      <c r="AO10" s="29">
        <v>0</v>
      </c>
      <c r="AP10" s="30">
        <f t="shared" si="0"/>
        <v>0</v>
      </c>
      <c r="AQ10" s="30">
        <f t="shared" si="1"/>
        <v>0</v>
      </c>
      <c r="AS10" s="36">
        <v>45867.560967083336</v>
      </c>
      <c r="AT10" s="27"/>
    </row>
    <row r="11" spans="1:46" x14ac:dyDescent="0.25">
      <c r="A11" t="s">
        <v>20647</v>
      </c>
      <c r="B11">
        <v>3254991</v>
      </c>
      <c r="C11" t="s">
        <v>20717</v>
      </c>
      <c r="D11">
        <v>65944</v>
      </c>
      <c r="E11" t="s">
        <v>20656</v>
      </c>
      <c r="F11" t="s">
        <v>20987</v>
      </c>
      <c r="G11" t="s">
        <v>89</v>
      </c>
      <c r="H11" t="s">
        <v>90</v>
      </c>
      <c r="I11" t="s">
        <v>10</v>
      </c>
      <c r="J11" t="s">
        <v>20988</v>
      </c>
      <c r="K11" t="s">
        <v>20989</v>
      </c>
      <c r="L11" t="s">
        <v>20648</v>
      </c>
      <c r="M11" t="s">
        <v>20650</v>
      </c>
      <c r="N11">
        <v>8350</v>
      </c>
      <c r="O11">
        <v>9</v>
      </c>
      <c r="P11" s="17">
        <v>45848</v>
      </c>
      <c r="Q11" s="19" t="s">
        <v>816</v>
      </c>
      <c r="R11" t="s">
        <v>24</v>
      </c>
      <c r="S11" s="17">
        <v>45841</v>
      </c>
      <c r="T11" s="27"/>
      <c r="U11" s="29">
        <v>133.83000000000001</v>
      </c>
      <c r="V11" s="29">
        <v>26.16</v>
      </c>
      <c r="W11" s="29">
        <v>159.99</v>
      </c>
      <c r="X11">
        <v>1</v>
      </c>
      <c r="Y11" s="29">
        <v>8</v>
      </c>
      <c r="Z11" s="29">
        <v>0</v>
      </c>
      <c r="AA11" s="29">
        <v>0</v>
      </c>
      <c r="AB11" s="29">
        <v>0</v>
      </c>
      <c r="AC11" s="29">
        <v>5.0396850000000004</v>
      </c>
      <c r="AD11" s="29">
        <v>162.95031499999999</v>
      </c>
      <c r="AE11" s="29">
        <v>0</v>
      </c>
      <c r="AF11" s="29"/>
      <c r="AG11" s="29">
        <v>159.99</v>
      </c>
      <c r="AH11" s="29">
        <v>0</v>
      </c>
      <c r="AI11" s="29">
        <v>8</v>
      </c>
      <c r="AJ11" s="29">
        <v>5.0396850000000004</v>
      </c>
      <c r="AK11" s="29">
        <v>162.95031499999999</v>
      </c>
      <c r="AL11" t="s">
        <v>25</v>
      </c>
      <c r="AM11" t="s">
        <v>21512</v>
      </c>
      <c r="AN11" t="s">
        <v>21567</v>
      </c>
      <c r="AO11" s="29">
        <v>0</v>
      </c>
      <c r="AP11" s="30">
        <f t="shared" si="0"/>
        <v>0</v>
      </c>
      <c r="AQ11" s="30">
        <f t="shared" si="1"/>
        <v>0</v>
      </c>
      <c r="AS11" s="36">
        <v>45841.983552534723</v>
      </c>
      <c r="AT11" s="27"/>
    </row>
    <row r="12" spans="1:46" x14ac:dyDescent="0.25">
      <c r="A12" t="s">
        <v>20647</v>
      </c>
      <c r="B12">
        <v>3271294</v>
      </c>
      <c r="C12" t="s">
        <v>20718</v>
      </c>
      <c r="D12">
        <v>66144</v>
      </c>
      <c r="E12" t="s">
        <v>20656</v>
      </c>
      <c r="F12" t="s">
        <v>20990</v>
      </c>
      <c r="G12" t="s">
        <v>89</v>
      </c>
      <c r="H12" t="s">
        <v>90</v>
      </c>
      <c r="I12" t="s">
        <v>10</v>
      </c>
      <c r="J12" t="s">
        <v>20991</v>
      </c>
      <c r="K12" t="s">
        <v>20992</v>
      </c>
      <c r="L12" t="s">
        <v>20648</v>
      </c>
      <c r="M12" t="s">
        <v>20650</v>
      </c>
      <c r="N12">
        <v>8350</v>
      </c>
      <c r="O12">
        <v>30</v>
      </c>
      <c r="P12" s="17">
        <v>45847</v>
      </c>
      <c r="Q12" s="19" t="s">
        <v>816</v>
      </c>
      <c r="R12" t="s">
        <v>24</v>
      </c>
      <c r="S12" s="17">
        <v>45845</v>
      </c>
      <c r="T12" s="27"/>
      <c r="U12" s="29">
        <v>133.83000000000001</v>
      </c>
      <c r="V12" s="29">
        <v>26.16</v>
      </c>
      <c r="W12" s="29">
        <v>159.99</v>
      </c>
      <c r="X12">
        <v>1</v>
      </c>
      <c r="Y12" s="29">
        <v>8</v>
      </c>
      <c r="Z12" s="29">
        <v>0</v>
      </c>
      <c r="AA12" s="29">
        <v>0</v>
      </c>
      <c r="AB12" s="29">
        <v>0</v>
      </c>
      <c r="AC12" s="29">
        <v>5.0396850000000004</v>
      </c>
      <c r="AD12" s="29">
        <v>162.95031499999999</v>
      </c>
      <c r="AE12" s="29">
        <v>0</v>
      </c>
      <c r="AF12" s="29"/>
      <c r="AG12" s="29">
        <v>159.99</v>
      </c>
      <c r="AH12" s="29">
        <v>0</v>
      </c>
      <c r="AI12" s="29">
        <v>8</v>
      </c>
      <c r="AJ12" s="29">
        <v>5.0396850000000004</v>
      </c>
      <c r="AK12" s="29">
        <v>162.95031499999999</v>
      </c>
      <c r="AL12" t="s">
        <v>25</v>
      </c>
      <c r="AM12" t="s">
        <v>21513</v>
      </c>
      <c r="AN12" t="s">
        <v>21568</v>
      </c>
      <c r="AO12" s="29">
        <v>0</v>
      </c>
      <c r="AP12" s="30">
        <f t="shared" si="0"/>
        <v>0</v>
      </c>
      <c r="AQ12" s="30">
        <f t="shared" si="1"/>
        <v>0</v>
      </c>
      <c r="AS12" s="36">
        <v>45845.842788379632</v>
      </c>
      <c r="AT12" s="27"/>
    </row>
    <row r="13" spans="1:46" x14ac:dyDescent="0.25">
      <c r="A13" t="s">
        <v>20647</v>
      </c>
      <c r="B13">
        <v>3271294</v>
      </c>
      <c r="C13" t="s">
        <v>20719</v>
      </c>
      <c r="D13">
        <v>66143</v>
      </c>
      <c r="E13" t="s">
        <v>20656</v>
      </c>
      <c r="F13" t="s">
        <v>20990</v>
      </c>
      <c r="G13" t="s">
        <v>89</v>
      </c>
      <c r="H13" t="s">
        <v>90</v>
      </c>
      <c r="I13" t="s">
        <v>10</v>
      </c>
      <c r="J13" t="s">
        <v>20993</v>
      </c>
      <c r="K13" t="s">
        <v>20994</v>
      </c>
      <c r="L13" t="s">
        <v>20648</v>
      </c>
      <c r="M13" t="s">
        <v>20650</v>
      </c>
      <c r="N13">
        <v>8350</v>
      </c>
      <c r="O13">
        <v>33</v>
      </c>
      <c r="P13" s="17">
        <v>45847</v>
      </c>
      <c r="Q13" s="19" t="s">
        <v>816</v>
      </c>
      <c r="R13" t="s">
        <v>24</v>
      </c>
      <c r="S13" s="17">
        <v>45845</v>
      </c>
      <c r="T13" s="27"/>
      <c r="U13" s="29">
        <v>133.83000000000001</v>
      </c>
      <c r="V13" s="29">
        <v>26.16</v>
      </c>
      <c r="W13" s="29">
        <v>159.99</v>
      </c>
      <c r="X13">
        <v>1</v>
      </c>
      <c r="Y13" s="29">
        <v>8</v>
      </c>
      <c r="Z13" s="29">
        <v>0</v>
      </c>
      <c r="AA13" s="29">
        <v>0</v>
      </c>
      <c r="AB13" s="29">
        <v>0</v>
      </c>
      <c r="AC13" s="29">
        <v>5.0396850000000004</v>
      </c>
      <c r="AD13" s="29">
        <v>162.95031499999999</v>
      </c>
      <c r="AE13" s="29">
        <v>0</v>
      </c>
      <c r="AF13" s="29"/>
      <c r="AG13" s="29">
        <v>159.99</v>
      </c>
      <c r="AH13" s="29">
        <v>0</v>
      </c>
      <c r="AI13" s="29">
        <v>8</v>
      </c>
      <c r="AJ13" s="29">
        <v>5.0396850000000004</v>
      </c>
      <c r="AK13" s="29">
        <v>162.95031499999999</v>
      </c>
      <c r="AL13" t="s">
        <v>25</v>
      </c>
      <c r="AM13" t="s">
        <v>21513</v>
      </c>
      <c r="AN13" t="s">
        <v>21568</v>
      </c>
      <c r="AO13" s="29">
        <v>0</v>
      </c>
      <c r="AP13" s="30">
        <f t="shared" si="0"/>
        <v>0</v>
      </c>
      <c r="AQ13" s="30">
        <f t="shared" si="1"/>
        <v>0</v>
      </c>
      <c r="AS13" s="36">
        <v>45845.842788379632</v>
      </c>
      <c r="AT13" s="27"/>
    </row>
    <row r="14" spans="1:46" x14ac:dyDescent="0.25">
      <c r="A14" t="s">
        <v>20647</v>
      </c>
      <c r="B14">
        <v>3271294</v>
      </c>
      <c r="C14" t="s">
        <v>20720</v>
      </c>
      <c r="D14">
        <v>66145</v>
      </c>
      <c r="E14" t="s">
        <v>20656</v>
      </c>
      <c r="F14" t="s">
        <v>20990</v>
      </c>
      <c r="G14" t="s">
        <v>89</v>
      </c>
      <c r="H14" t="s">
        <v>90</v>
      </c>
      <c r="I14" t="s">
        <v>10</v>
      </c>
      <c r="J14" t="s">
        <v>20995</v>
      </c>
      <c r="K14" t="s">
        <v>20996</v>
      </c>
      <c r="L14" t="s">
        <v>20648</v>
      </c>
      <c r="M14" t="s">
        <v>20650</v>
      </c>
      <c r="N14">
        <v>8350</v>
      </c>
      <c r="O14">
        <v>29</v>
      </c>
      <c r="P14" s="17">
        <v>45847</v>
      </c>
      <c r="Q14" s="19" t="s">
        <v>816</v>
      </c>
      <c r="R14" t="s">
        <v>24</v>
      </c>
      <c r="S14" s="17">
        <v>45845</v>
      </c>
      <c r="T14" s="27"/>
      <c r="U14" s="29">
        <v>133.83000000000001</v>
      </c>
      <c r="V14" s="29">
        <v>26.16</v>
      </c>
      <c r="W14" s="29">
        <v>159.99</v>
      </c>
      <c r="X14">
        <v>1</v>
      </c>
      <c r="Y14" s="29">
        <v>8</v>
      </c>
      <c r="Z14" s="29">
        <v>0</v>
      </c>
      <c r="AA14" s="29">
        <v>0</v>
      </c>
      <c r="AB14" s="29">
        <v>0</v>
      </c>
      <c r="AC14" s="29">
        <v>5.0396850000000004</v>
      </c>
      <c r="AD14" s="29">
        <v>162.95031499999999</v>
      </c>
      <c r="AE14" s="29">
        <v>0</v>
      </c>
      <c r="AF14" s="29"/>
      <c r="AG14" s="29">
        <v>159.99</v>
      </c>
      <c r="AH14" s="29">
        <v>0</v>
      </c>
      <c r="AI14" s="29">
        <v>8</v>
      </c>
      <c r="AJ14" s="29">
        <v>5.0396850000000004</v>
      </c>
      <c r="AK14" s="29">
        <v>162.95031499999999</v>
      </c>
      <c r="AL14" t="s">
        <v>25</v>
      </c>
      <c r="AM14" t="s">
        <v>21513</v>
      </c>
      <c r="AN14" t="s">
        <v>21568</v>
      </c>
      <c r="AO14" s="29">
        <v>0</v>
      </c>
      <c r="AP14" s="30">
        <f t="shared" si="0"/>
        <v>0</v>
      </c>
      <c r="AQ14" s="30">
        <f t="shared" si="1"/>
        <v>0</v>
      </c>
      <c r="AS14" s="36">
        <v>45845.842788379632</v>
      </c>
      <c r="AT14" s="27"/>
    </row>
    <row r="15" spans="1:46" x14ac:dyDescent="0.25">
      <c r="A15" t="s">
        <v>20647</v>
      </c>
      <c r="B15">
        <v>3413792</v>
      </c>
      <c r="C15" t="s">
        <v>20721</v>
      </c>
      <c r="D15">
        <v>200732</v>
      </c>
      <c r="E15" t="s">
        <v>20653</v>
      </c>
      <c r="F15" t="s">
        <v>20997</v>
      </c>
      <c r="G15" t="s">
        <v>89</v>
      </c>
      <c r="H15" t="s">
        <v>90</v>
      </c>
      <c r="I15" t="s">
        <v>14</v>
      </c>
      <c r="J15" t="s">
        <v>20998</v>
      </c>
      <c r="K15" t="s">
        <v>20999</v>
      </c>
      <c r="L15" t="s">
        <v>20651</v>
      </c>
      <c r="M15" t="s">
        <v>20648</v>
      </c>
      <c r="N15">
        <v>8345</v>
      </c>
      <c r="O15">
        <v>29</v>
      </c>
      <c r="P15" s="17">
        <v>45878</v>
      </c>
      <c r="Q15" s="19" t="s">
        <v>20659</v>
      </c>
      <c r="R15" t="s">
        <v>24</v>
      </c>
      <c r="S15" s="17">
        <v>45877</v>
      </c>
      <c r="T15" s="27"/>
      <c r="U15" s="29">
        <v>128.99</v>
      </c>
      <c r="V15" s="29">
        <v>16.399999999999999</v>
      </c>
      <c r="W15" s="29">
        <v>145.38999999999999</v>
      </c>
      <c r="X15">
        <v>1</v>
      </c>
      <c r="Y15" s="29">
        <v>7.27</v>
      </c>
      <c r="Z15" s="29">
        <v>0</v>
      </c>
      <c r="AA15" s="29">
        <v>0</v>
      </c>
      <c r="AB15" s="29">
        <v>0</v>
      </c>
      <c r="AC15" s="29">
        <v>4.5797850000000002</v>
      </c>
      <c r="AD15" s="29">
        <v>148.08021500000001</v>
      </c>
      <c r="AE15" s="29">
        <v>0</v>
      </c>
      <c r="AF15" s="29"/>
      <c r="AG15" s="29">
        <v>145.38999999999999</v>
      </c>
      <c r="AH15" s="29">
        <v>0</v>
      </c>
      <c r="AI15" s="29">
        <v>7.27</v>
      </c>
      <c r="AJ15" s="29">
        <v>4.5797850000000002</v>
      </c>
      <c r="AK15" s="29">
        <v>148.08021500000001</v>
      </c>
      <c r="AL15" t="s">
        <v>25</v>
      </c>
      <c r="AM15" t="s">
        <v>21622</v>
      </c>
      <c r="AN15" t="s">
        <v>21623</v>
      </c>
      <c r="AO15" s="29">
        <v>0</v>
      </c>
      <c r="AP15" s="30">
        <f t="shared" si="0"/>
        <v>0</v>
      </c>
      <c r="AQ15" s="30">
        <f t="shared" si="1"/>
        <v>0</v>
      </c>
      <c r="AS15" s="36">
        <v>45877.040012372687</v>
      </c>
      <c r="AT15" s="27"/>
    </row>
    <row r="16" spans="1:46" x14ac:dyDescent="0.25">
      <c r="A16" t="s">
        <v>20647</v>
      </c>
      <c r="B16">
        <v>3395453</v>
      </c>
      <c r="C16" t="s">
        <v>20722</v>
      </c>
      <c r="D16">
        <v>67317</v>
      </c>
      <c r="E16" t="s">
        <v>20653</v>
      </c>
      <c r="F16" t="s">
        <v>21000</v>
      </c>
      <c r="G16" t="s">
        <v>89</v>
      </c>
      <c r="H16" t="s">
        <v>90</v>
      </c>
      <c r="I16" t="s">
        <v>10</v>
      </c>
      <c r="J16" t="s">
        <v>21001</v>
      </c>
      <c r="K16" t="s">
        <v>21002</v>
      </c>
      <c r="L16" t="s">
        <v>20648</v>
      </c>
      <c r="M16" t="s">
        <v>20650</v>
      </c>
      <c r="N16">
        <v>8770</v>
      </c>
      <c r="O16">
        <v>80</v>
      </c>
      <c r="P16" s="17">
        <v>45878</v>
      </c>
      <c r="Q16" s="19" t="s">
        <v>816</v>
      </c>
      <c r="R16" t="s">
        <v>24</v>
      </c>
      <c r="S16" s="17">
        <v>45873</v>
      </c>
      <c r="T16" s="27"/>
      <c r="U16" s="29">
        <v>244.64</v>
      </c>
      <c r="V16" s="29">
        <v>21.73</v>
      </c>
      <c r="W16" s="29">
        <v>266.37</v>
      </c>
      <c r="X16">
        <v>1</v>
      </c>
      <c r="Y16" s="29">
        <v>13.32</v>
      </c>
      <c r="Z16" s="29">
        <v>0</v>
      </c>
      <c r="AA16" s="29">
        <v>0</v>
      </c>
      <c r="AB16" s="29">
        <v>0</v>
      </c>
      <c r="AC16" s="29">
        <v>8.3906550000000006</v>
      </c>
      <c r="AD16" s="29">
        <v>271.29934500000002</v>
      </c>
      <c r="AE16" s="29">
        <v>0</v>
      </c>
      <c r="AF16" s="29"/>
      <c r="AG16" s="29">
        <v>266.37</v>
      </c>
      <c r="AH16" s="29">
        <v>0</v>
      </c>
      <c r="AI16" s="29">
        <v>13.32</v>
      </c>
      <c r="AJ16" s="29">
        <v>8.3906550000000006</v>
      </c>
      <c r="AK16" s="29">
        <v>271.29934500000002</v>
      </c>
      <c r="AL16" t="s">
        <v>25</v>
      </c>
      <c r="AM16" t="s">
        <v>21641</v>
      </c>
      <c r="AN16" t="s">
        <v>21647</v>
      </c>
      <c r="AO16" s="29">
        <v>0</v>
      </c>
      <c r="AP16" s="30">
        <f t="shared" si="0"/>
        <v>0</v>
      </c>
      <c r="AQ16" s="30">
        <f t="shared" si="1"/>
        <v>0</v>
      </c>
      <c r="AS16" s="36">
        <v>45873.026197812498</v>
      </c>
      <c r="AT16" s="27"/>
    </row>
    <row r="17" spans="1:46" x14ac:dyDescent="0.25">
      <c r="A17" t="s">
        <v>20647</v>
      </c>
      <c r="B17">
        <v>3380496</v>
      </c>
      <c r="C17" t="s">
        <v>20723</v>
      </c>
      <c r="D17">
        <v>67201</v>
      </c>
      <c r="E17" t="s">
        <v>20656</v>
      </c>
      <c r="F17" t="s">
        <v>21003</v>
      </c>
      <c r="G17" t="s">
        <v>89</v>
      </c>
      <c r="H17" t="s">
        <v>90</v>
      </c>
      <c r="I17" t="s">
        <v>10</v>
      </c>
      <c r="J17" t="s">
        <v>21004</v>
      </c>
      <c r="K17" t="s">
        <v>21005</v>
      </c>
      <c r="L17" t="s">
        <v>20649</v>
      </c>
      <c r="M17" t="s">
        <v>20650</v>
      </c>
      <c r="N17">
        <v>7960</v>
      </c>
      <c r="O17">
        <v>31</v>
      </c>
      <c r="P17" s="17">
        <v>45871</v>
      </c>
      <c r="Q17" s="19" t="s">
        <v>20652</v>
      </c>
      <c r="R17" t="s">
        <v>24</v>
      </c>
      <c r="S17" s="17">
        <v>45869</v>
      </c>
      <c r="T17" s="27"/>
      <c r="U17" s="29">
        <v>56.44</v>
      </c>
      <c r="V17" s="29">
        <v>12.545</v>
      </c>
      <c r="W17" s="29">
        <v>68.984999999999999</v>
      </c>
      <c r="X17">
        <v>2</v>
      </c>
      <c r="Y17" s="29">
        <v>3.45</v>
      </c>
      <c r="Z17" s="29">
        <v>0</v>
      </c>
      <c r="AA17" s="29">
        <v>0</v>
      </c>
      <c r="AB17" s="29">
        <v>0</v>
      </c>
      <c r="AC17" s="29">
        <v>2.1730274999999999</v>
      </c>
      <c r="AD17" s="29">
        <v>70.261972499999999</v>
      </c>
      <c r="AE17" s="29">
        <v>0</v>
      </c>
      <c r="AF17" s="29"/>
      <c r="AG17" s="29">
        <v>137.97</v>
      </c>
      <c r="AH17" s="29">
        <v>0</v>
      </c>
      <c r="AI17" s="29">
        <v>6.9</v>
      </c>
      <c r="AJ17" s="29">
        <v>4.3460549999999998</v>
      </c>
      <c r="AK17" s="29">
        <v>140.523945</v>
      </c>
      <c r="AL17" t="s">
        <v>27</v>
      </c>
      <c r="AM17" t="s">
        <v>21642</v>
      </c>
      <c r="AN17" t="s">
        <v>21648</v>
      </c>
      <c r="AO17" s="29">
        <v>0</v>
      </c>
      <c r="AP17" s="30">
        <f t="shared" si="0"/>
        <v>0</v>
      </c>
      <c r="AQ17" s="30">
        <f t="shared" si="1"/>
        <v>0</v>
      </c>
      <c r="AS17" s="36">
        <v>45869.634180266206</v>
      </c>
      <c r="AT17" s="27"/>
    </row>
    <row r="18" spans="1:46" x14ac:dyDescent="0.25">
      <c r="A18" t="s">
        <v>20647</v>
      </c>
      <c r="B18">
        <v>3255666</v>
      </c>
      <c r="C18" t="s">
        <v>20724</v>
      </c>
      <c r="D18">
        <v>198898</v>
      </c>
      <c r="E18" t="s">
        <v>20656</v>
      </c>
      <c r="F18" t="s">
        <v>21006</v>
      </c>
      <c r="G18" t="s">
        <v>89</v>
      </c>
      <c r="H18" t="s">
        <v>90</v>
      </c>
      <c r="I18" t="s">
        <v>14</v>
      </c>
      <c r="J18" t="s">
        <v>21007</v>
      </c>
      <c r="K18" t="s">
        <v>21008</v>
      </c>
      <c r="L18" t="s">
        <v>20650</v>
      </c>
      <c r="M18" t="s">
        <v>20648</v>
      </c>
      <c r="N18">
        <v>8345</v>
      </c>
      <c r="O18">
        <v>41</v>
      </c>
      <c r="P18" s="17">
        <v>45842</v>
      </c>
      <c r="Q18" s="19" t="s">
        <v>123</v>
      </c>
      <c r="R18" t="s">
        <v>24</v>
      </c>
      <c r="S18" s="17">
        <v>45842</v>
      </c>
      <c r="T18" s="27"/>
      <c r="U18" s="29">
        <v>46.22</v>
      </c>
      <c r="V18" s="29">
        <v>5.916666666666667</v>
      </c>
      <c r="W18" s="29">
        <v>52.136666666666663</v>
      </c>
      <c r="X18">
        <v>3</v>
      </c>
      <c r="Y18" s="29">
        <v>2.6066666666666669</v>
      </c>
      <c r="Z18" s="29">
        <v>0</v>
      </c>
      <c r="AA18" s="29">
        <v>0</v>
      </c>
      <c r="AB18" s="29">
        <v>0</v>
      </c>
      <c r="AC18" s="29">
        <v>1.6423049999999999</v>
      </c>
      <c r="AD18" s="29">
        <v>53.101028333333318</v>
      </c>
      <c r="AE18" s="29">
        <v>0</v>
      </c>
      <c r="AF18" s="29"/>
      <c r="AG18" s="29">
        <v>156.41</v>
      </c>
      <c r="AH18" s="29">
        <v>0</v>
      </c>
      <c r="AI18" s="29">
        <v>7.82</v>
      </c>
      <c r="AJ18" s="29">
        <v>4.9269150000000002</v>
      </c>
      <c r="AK18" s="29">
        <v>159.30308500000001</v>
      </c>
      <c r="AL18" t="s">
        <v>26</v>
      </c>
      <c r="AM18" t="s">
        <v>21514</v>
      </c>
      <c r="AN18" t="s">
        <v>21569</v>
      </c>
      <c r="AO18" s="29">
        <v>0</v>
      </c>
      <c r="AP18" s="30">
        <f t="shared" si="0"/>
        <v>0</v>
      </c>
      <c r="AQ18" s="30">
        <f t="shared" si="1"/>
        <v>0</v>
      </c>
      <c r="AS18" s="36">
        <v>45842.09062865741</v>
      </c>
      <c r="AT18" s="27"/>
    </row>
    <row r="19" spans="1:46" x14ac:dyDescent="0.25">
      <c r="A19" t="s">
        <v>20647</v>
      </c>
      <c r="B19">
        <v>3397612</v>
      </c>
      <c r="C19" t="s">
        <v>20725</v>
      </c>
      <c r="D19">
        <v>200571</v>
      </c>
      <c r="E19" t="s">
        <v>20653</v>
      </c>
      <c r="F19" t="s">
        <v>21009</v>
      </c>
      <c r="G19" t="s">
        <v>89</v>
      </c>
      <c r="H19" t="s">
        <v>90</v>
      </c>
      <c r="I19" t="s">
        <v>137</v>
      </c>
      <c r="J19" t="s">
        <v>20698</v>
      </c>
      <c r="K19" t="s">
        <v>20699</v>
      </c>
      <c r="L19" t="s">
        <v>20651</v>
      </c>
      <c r="M19" t="s">
        <v>20648</v>
      </c>
      <c r="N19">
        <v>8345</v>
      </c>
      <c r="O19">
        <v>37</v>
      </c>
      <c r="P19" s="17">
        <v>45875</v>
      </c>
      <c r="Q19" s="19" t="s">
        <v>20659</v>
      </c>
      <c r="R19" t="s">
        <v>24</v>
      </c>
      <c r="S19" s="17">
        <v>45873</v>
      </c>
      <c r="T19" s="27"/>
      <c r="U19" s="29">
        <v>128.99</v>
      </c>
      <c r="V19" s="29">
        <v>16.399999999999999</v>
      </c>
      <c r="W19" s="29">
        <v>145.38999999999999</v>
      </c>
      <c r="X19">
        <v>1</v>
      </c>
      <c r="Y19" s="29">
        <v>7.27</v>
      </c>
      <c r="Z19" s="29">
        <v>0</v>
      </c>
      <c r="AA19" s="29">
        <v>0</v>
      </c>
      <c r="AB19" s="29">
        <v>0</v>
      </c>
      <c r="AC19" s="29">
        <v>7.6329750000000001</v>
      </c>
      <c r="AD19" s="29">
        <v>145.02702500000001</v>
      </c>
      <c r="AE19" s="29">
        <v>0</v>
      </c>
      <c r="AF19" s="29"/>
      <c r="AG19" s="29">
        <v>145.38999999999999</v>
      </c>
      <c r="AH19" s="29">
        <v>0</v>
      </c>
      <c r="AI19" s="29">
        <v>7.27</v>
      </c>
      <c r="AJ19" s="29">
        <v>7.6329750000000001</v>
      </c>
      <c r="AK19" s="29">
        <v>145.02702500000001</v>
      </c>
      <c r="AL19" t="s">
        <v>25</v>
      </c>
      <c r="AM19" t="s">
        <v>21643</v>
      </c>
      <c r="AN19" t="s">
        <v>21649</v>
      </c>
      <c r="AO19" s="29">
        <v>0</v>
      </c>
      <c r="AP19" s="30">
        <f t="shared" si="0"/>
        <v>0</v>
      </c>
      <c r="AQ19" s="30">
        <f t="shared" si="1"/>
        <v>0</v>
      </c>
      <c r="AS19" s="36">
        <v>45873.697454398149</v>
      </c>
      <c r="AT19" s="27"/>
    </row>
    <row r="20" spans="1:46" x14ac:dyDescent="0.25">
      <c r="A20" t="s">
        <v>20647</v>
      </c>
      <c r="B20">
        <v>3249272</v>
      </c>
      <c r="C20" t="s">
        <v>20726</v>
      </c>
      <c r="D20">
        <v>198823</v>
      </c>
      <c r="E20" t="s">
        <v>20656</v>
      </c>
      <c r="F20" t="s">
        <v>21010</v>
      </c>
      <c r="G20" t="s">
        <v>89</v>
      </c>
      <c r="H20" t="s">
        <v>90</v>
      </c>
      <c r="I20" t="s">
        <v>14</v>
      </c>
      <c r="J20" t="s">
        <v>21011</v>
      </c>
      <c r="K20" t="s">
        <v>21012</v>
      </c>
      <c r="L20" t="s">
        <v>20651</v>
      </c>
      <c r="M20" t="s">
        <v>20648</v>
      </c>
      <c r="N20">
        <v>8345</v>
      </c>
      <c r="O20">
        <v>13</v>
      </c>
      <c r="P20" s="17">
        <v>45840</v>
      </c>
      <c r="Q20" s="19" t="s">
        <v>98</v>
      </c>
      <c r="R20" t="s">
        <v>24</v>
      </c>
      <c r="S20" s="17">
        <v>45840</v>
      </c>
      <c r="T20" s="27"/>
      <c r="U20" s="29">
        <v>42.99666666666667</v>
      </c>
      <c r="V20" s="29">
        <v>5.4666666666666659</v>
      </c>
      <c r="W20" s="29">
        <v>48.463333333333331</v>
      </c>
      <c r="X20">
        <v>3</v>
      </c>
      <c r="Y20" s="29">
        <v>2.4233333333333329</v>
      </c>
      <c r="Z20" s="29">
        <v>0</v>
      </c>
      <c r="AA20" s="29">
        <v>0</v>
      </c>
      <c r="AB20" s="29">
        <v>0</v>
      </c>
      <c r="AC20" s="29">
        <v>1.5265949999999999</v>
      </c>
      <c r="AD20" s="29">
        <v>49.36007166666667</v>
      </c>
      <c r="AE20" s="29">
        <v>0</v>
      </c>
      <c r="AF20" s="29"/>
      <c r="AG20" s="29">
        <v>145.38999999999999</v>
      </c>
      <c r="AH20" s="29">
        <v>0</v>
      </c>
      <c r="AI20" s="29">
        <v>7.27</v>
      </c>
      <c r="AJ20" s="29">
        <v>4.5797850000000002</v>
      </c>
      <c r="AK20" s="29">
        <v>148.08021500000001</v>
      </c>
      <c r="AL20" t="s">
        <v>26</v>
      </c>
      <c r="AM20" t="s">
        <v>21515</v>
      </c>
      <c r="AN20" t="s">
        <v>21570</v>
      </c>
      <c r="AO20" s="29">
        <v>0</v>
      </c>
      <c r="AP20" s="30">
        <f t="shared" si="0"/>
        <v>0</v>
      </c>
      <c r="AQ20" s="30">
        <f t="shared" si="1"/>
        <v>0</v>
      </c>
      <c r="AS20" s="36">
        <v>45840.842498310187</v>
      </c>
      <c r="AT20" s="27"/>
    </row>
    <row r="21" spans="1:46" x14ac:dyDescent="0.25">
      <c r="A21" t="s">
        <v>20647</v>
      </c>
      <c r="B21">
        <v>3244659</v>
      </c>
      <c r="C21" t="s">
        <v>20727</v>
      </c>
      <c r="D21">
        <v>65806</v>
      </c>
      <c r="E21" t="s">
        <v>20656</v>
      </c>
      <c r="F21" t="s">
        <v>21013</v>
      </c>
      <c r="G21" t="s">
        <v>89</v>
      </c>
      <c r="H21" t="s">
        <v>90</v>
      </c>
      <c r="I21" t="s">
        <v>10</v>
      </c>
      <c r="J21" t="s">
        <v>21014</v>
      </c>
      <c r="K21" t="s">
        <v>21015</v>
      </c>
      <c r="L21" t="s">
        <v>20648</v>
      </c>
      <c r="M21" t="s">
        <v>20651</v>
      </c>
      <c r="N21">
        <v>8350</v>
      </c>
      <c r="O21">
        <v>1</v>
      </c>
      <c r="P21" s="17">
        <v>45847</v>
      </c>
      <c r="Q21" s="19" t="s">
        <v>816</v>
      </c>
      <c r="R21" t="s">
        <v>24</v>
      </c>
      <c r="S21" s="17">
        <v>45839</v>
      </c>
      <c r="T21" s="27"/>
      <c r="U21" s="29">
        <v>41.656666666666673</v>
      </c>
      <c r="V21" s="29">
        <v>8.7200000000000006</v>
      </c>
      <c r="W21" s="29">
        <v>50.376666666666672</v>
      </c>
      <c r="X21">
        <v>3</v>
      </c>
      <c r="Y21" s="29">
        <v>2.52</v>
      </c>
      <c r="Z21" s="29">
        <v>0</v>
      </c>
      <c r="AA21" s="29">
        <v>0</v>
      </c>
      <c r="AB21" s="29">
        <v>0</v>
      </c>
      <c r="AC21" s="29">
        <v>1.586865</v>
      </c>
      <c r="AD21" s="29">
        <v>51.309801666666672</v>
      </c>
      <c r="AE21" s="29">
        <v>0</v>
      </c>
      <c r="AF21" s="29"/>
      <c r="AG21" s="29">
        <v>151.13</v>
      </c>
      <c r="AH21" s="29">
        <v>0</v>
      </c>
      <c r="AI21" s="29">
        <v>7.56</v>
      </c>
      <c r="AJ21" s="29">
        <v>4.7605950000000004</v>
      </c>
      <c r="AK21" s="29">
        <v>153.929405</v>
      </c>
      <c r="AL21" t="s">
        <v>26</v>
      </c>
      <c r="AM21" t="s">
        <v>21516</v>
      </c>
      <c r="AN21" t="s">
        <v>21571</v>
      </c>
      <c r="AO21" s="29">
        <v>0</v>
      </c>
      <c r="AP21" s="30">
        <f t="shared" si="0"/>
        <v>0</v>
      </c>
      <c r="AQ21" s="30">
        <f t="shared" si="1"/>
        <v>0</v>
      </c>
      <c r="AS21" s="36">
        <v>45839.789149548611</v>
      </c>
      <c r="AT21" s="27"/>
    </row>
    <row r="22" spans="1:46" x14ac:dyDescent="0.25">
      <c r="A22" t="s">
        <v>20647</v>
      </c>
      <c r="B22">
        <v>3408058</v>
      </c>
      <c r="C22" t="s">
        <v>20728</v>
      </c>
      <c r="D22">
        <v>200688</v>
      </c>
      <c r="E22" t="s">
        <v>20653</v>
      </c>
      <c r="F22" t="s">
        <v>21016</v>
      </c>
      <c r="G22" t="s">
        <v>89</v>
      </c>
      <c r="H22" t="s">
        <v>90</v>
      </c>
      <c r="I22" t="s">
        <v>10</v>
      </c>
      <c r="J22" t="s">
        <v>21017</v>
      </c>
      <c r="K22" t="s">
        <v>21018</v>
      </c>
      <c r="L22" t="s">
        <v>20651</v>
      </c>
      <c r="M22" t="s">
        <v>20649</v>
      </c>
      <c r="N22">
        <v>8345</v>
      </c>
      <c r="O22">
        <v>15</v>
      </c>
      <c r="P22" s="17">
        <v>45876</v>
      </c>
      <c r="Q22" s="19" t="s">
        <v>20659</v>
      </c>
      <c r="R22" t="s">
        <v>24</v>
      </c>
      <c r="S22" s="17">
        <v>45875</v>
      </c>
      <c r="T22" s="27"/>
      <c r="U22" s="29">
        <v>122.67</v>
      </c>
      <c r="V22" s="29">
        <v>17.07</v>
      </c>
      <c r="W22" s="29">
        <v>139.74</v>
      </c>
      <c r="X22">
        <v>1</v>
      </c>
      <c r="Y22" s="29">
        <v>6.99</v>
      </c>
      <c r="Z22" s="29">
        <v>0</v>
      </c>
      <c r="AA22" s="29">
        <v>0</v>
      </c>
      <c r="AB22" s="29">
        <v>0</v>
      </c>
      <c r="AC22" s="29">
        <v>4.4018100000000002</v>
      </c>
      <c r="AD22" s="29">
        <v>142.32819000000001</v>
      </c>
      <c r="AE22" s="29">
        <v>0</v>
      </c>
      <c r="AF22" s="29"/>
      <c r="AG22" s="29">
        <v>139.74</v>
      </c>
      <c r="AH22" s="29">
        <v>0</v>
      </c>
      <c r="AI22" s="29">
        <v>6.99</v>
      </c>
      <c r="AJ22" s="29">
        <v>4.4018100000000002</v>
      </c>
      <c r="AK22" s="29">
        <v>142.32819000000001</v>
      </c>
      <c r="AL22" t="s">
        <v>25</v>
      </c>
      <c r="AM22" t="s">
        <v>21644</v>
      </c>
      <c r="AN22" t="s">
        <v>21650</v>
      </c>
      <c r="AO22" s="29">
        <v>0</v>
      </c>
      <c r="AP22" s="30">
        <f t="shared" si="0"/>
        <v>0</v>
      </c>
      <c r="AQ22" s="30">
        <f t="shared" si="1"/>
        <v>0</v>
      </c>
      <c r="AS22" s="36">
        <v>45875.974667604169</v>
      </c>
      <c r="AT22" s="27"/>
    </row>
    <row r="23" spans="1:46" x14ac:dyDescent="0.25">
      <c r="A23" t="s">
        <v>20647</v>
      </c>
      <c r="B23">
        <v>3391500</v>
      </c>
      <c r="C23" t="s">
        <v>20729</v>
      </c>
      <c r="D23">
        <v>200524</v>
      </c>
      <c r="E23" t="s">
        <v>20656</v>
      </c>
      <c r="F23" t="s">
        <v>21019</v>
      </c>
      <c r="G23" t="s">
        <v>89</v>
      </c>
      <c r="H23" t="s">
        <v>90</v>
      </c>
      <c r="I23" t="s">
        <v>10</v>
      </c>
      <c r="J23" t="s">
        <v>21020</v>
      </c>
      <c r="K23" t="s">
        <v>21021</v>
      </c>
      <c r="L23" t="s">
        <v>20650</v>
      </c>
      <c r="M23" t="s">
        <v>20649</v>
      </c>
      <c r="N23">
        <v>8345</v>
      </c>
      <c r="O23">
        <v>2</v>
      </c>
      <c r="P23" s="17">
        <v>45879</v>
      </c>
      <c r="Q23" s="19" t="s">
        <v>1139</v>
      </c>
      <c r="R23" t="s">
        <v>24</v>
      </c>
      <c r="S23" s="17">
        <v>45872</v>
      </c>
      <c r="T23" s="27"/>
      <c r="U23" s="29">
        <v>39.783333333333331</v>
      </c>
      <c r="V23" s="29">
        <v>6.206666666666667</v>
      </c>
      <c r="W23" s="29">
        <v>45.99</v>
      </c>
      <c r="X23">
        <v>3</v>
      </c>
      <c r="Y23" s="29">
        <v>2.2999999999999998</v>
      </c>
      <c r="Z23" s="29">
        <v>0</v>
      </c>
      <c r="AA23" s="29">
        <v>0</v>
      </c>
      <c r="AB23" s="29">
        <v>0</v>
      </c>
      <c r="AC23" s="29">
        <v>1.448685</v>
      </c>
      <c r="AD23" s="29">
        <v>46.841315000000002</v>
      </c>
      <c r="AE23" s="29">
        <v>0</v>
      </c>
      <c r="AF23" s="29"/>
      <c r="AG23" s="29">
        <v>137.97</v>
      </c>
      <c r="AH23" s="29">
        <v>0</v>
      </c>
      <c r="AI23" s="29">
        <v>6.9</v>
      </c>
      <c r="AJ23" s="29">
        <v>4.3460549999999998</v>
      </c>
      <c r="AK23" s="29">
        <v>140.523945</v>
      </c>
      <c r="AL23" t="s">
        <v>26</v>
      </c>
      <c r="AM23" t="s">
        <v>21624</v>
      </c>
      <c r="AN23" t="s">
        <v>21625</v>
      </c>
      <c r="AO23" s="29">
        <v>0</v>
      </c>
      <c r="AP23" s="30">
        <f t="shared" si="0"/>
        <v>0</v>
      </c>
      <c r="AQ23" s="30">
        <f t="shared" si="1"/>
        <v>0</v>
      </c>
      <c r="AS23" s="36">
        <v>45872.018482708336</v>
      </c>
      <c r="AT23" s="27"/>
    </row>
    <row r="24" spans="1:46" x14ac:dyDescent="0.25">
      <c r="A24" t="s">
        <v>20647</v>
      </c>
      <c r="B24">
        <v>3391500</v>
      </c>
      <c r="C24" t="s">
        <v>20730</v>
      </c>
      <c r="D24">
        <v>200525</v>
      </c>
      <c r="E24" t="s">
        <v>20656</v>
      </c>
      <c r="F24" t="s">
        <v>21019</v>
      </c>
      <c r="G24" t="s">
        <v>89</v>
      </c>
      <c r="H24" t="s">
        <v>90</v>
      </c>
      <c r="I24" t="s">
        <v>10</v>
      </c>
      <c r="J24" t="s">
        <v>21022</v>
      </c>
      <c r="K24" t="s">
        <v>21023</v>
      </c>
      <c r="L24" t="s">
        <v>20650</v>
      </c>
      <c r="M24" t="s">
        <v>20649</v>
      </c>
      <c r="N24">
        <v>8345</v>
      </c>
      <c r="O24">
        <v>1</v>
      </c>
      <c r="P24" s="17">
        <v>45879</v>
      </c>
      <c r="Q24" s="19" t="s">
        <v>1139</v>
      </c>
      <c r="R24" t="s">
        <v>24</v>
      </c>
      <c r="S24" s="17">
        <v>45872</v>
      </c>
      <c r="T24" s="27"/>
      <c r="U24" s="29">
        <v>39.783333333333331</v>
      </c>
      <c r="V24" s="29">
        <v>6.206666666666667</v>
      </c>
      <c r="W24" s="29">
        <v>45.99</v>
      </c>
      <c r="X24">
        <v>3</v>
      </c>
      <c r="Y24" s="29">
        <v>2.2999999999999998</v>
      </c>
      <c r="Z24" s="29">
        <v>0</v>
      </c>
      <c r="AA24" s="29">
        <v>0</v>
      </c>
      <c r="AB24" s="29">
        <v>0</v>
      </c>
      <c r="AC24" s="29">
        <v>1.448685</v>
      </c>
      <c r="AD24" s="29">
        <v>46.841315000000002</v>
      </c>
      <c r="AE24" s="29">
        <v>0</v>
      </c>
      <c r="AF24" s="29"/>
      <c r="AG24" s="29">
        <v>137.97</v>
      </c>
      <c r="AH24" s="29">
        <v>0</v>
      </c>
      <c r="AI24" s="29">
        <v>6.9</v>
      </c>
      <c r="AJ24" s="29">
        <v>4.3460549999999998</v>
      </c>
      <c r="AK24" s="29">
        <v>140.523945</v>
      </c>
      <c r="AL24" t="s">
        <v>26</v>
      </c>
      <c r="AM24" t="s">
        <v>21624</v>
      </c>
      <c r="AN24" t="s">
        <v>21625</v>
      </c>
      <c r="AO24" s="29">
        <v>0</v>
      </c>
      <c r="AP24" s="30">
        <f t="shared" si="0"/>
        <v>0</v>
      </c>
      <c r="AQ24" s="30">
        <f t="shared" si="1"/>
        <v>0</v>
      </c>
      <c r="AS24" s="36">
        <v>45872.018482708336</v>
      </c>
      <c r="AT24" s="27"/>
    </row>
    <row r="25" spans="1:46" x14ac:dyDescent="0.25">
      <c r="A25" t="s">
        <v>20647</v>
      </c>
      <c r="B25">
        <v>3391500</v>
      </c>
      <c r="C25" t="s">
        <v>20731</v>
      </c>
      <c r="D25">
        <v>67293</v>
      </c>
      <c r="E25" t="s">
        <v>20656</v>
      </c>
      <c r="F25" t="s">
        <v>21019</v>
      </c>
      <c r="G25" t="s">
        <v>89</v>
      </c>
      <c r="H25" t="s">
        <v>90</v>
      </c>
      <c r="I25" t="s">
        <v>10</v>
      </c>
      <c r="J25" t="s">
        <v>21022</v>
      </c>
      <c r="K25" t="s">
        <v>21023</v>
      </c>
      <c r="L25" t="s">
        <v>20649</v>
      </c>
      <c r="M25" t="s">
        <v>20650</v>
      </c>
      <c r="N25">
        <v>8350</v>
      </c>
      <c r="O25">
        <v>1</v>
      </c>
      <c r="P25" s="17">
        <v>45877</v>
      </c>
      <c r="Q25" s="19" t="s">
        <v>20652</v>
      </c>
      <c r="R25" t="s">
        <v>24</v>
      </c>
      <c r="S25" s="17">
        <v>45872</v>
      </c>
      <c r="T25" s="27"/>
      <c r="U25" s="29">
        <v>37.156666666666673</v>
      </c>
      <c r="V25" s="29">
        <v>8.3633333333333333</v>
      </c>
      <c r="W25" s="29">
        <v>45.52</v>
      </c>
      <c r="X25">
        <v>3</v>
      </c>
      <c r="Y25" s="29">
        <v>2.2766666666666668</v>
      </c>
      <c r="Z25" s="29">
        <v>0</v>
      </c>
      <c r="AA25" s="29">
        <v>0</v>
      </c>
      <c r="AB25" s="29">
        <v>0</v>
      </c>
      <c r="AC25" s="29">
        <v>1.43388</v>
      </c>
      <c r="AD25" s="29">
        <v>46.362786666666672</v>
      </c>
      <c r="AE25" s="29">
        <v>0</v>
      </c>
      <c r="AF25" s="29"/>
      <c r="AG25" s="29">
        <v>136.56</v>
      </c>
      <c r="AH25" s="29">
        <v>0</v>
      </c>
      <c r="AI25" s="29">
        <v>6.83</v>
      </c>
      <c r="AJ25" s="29">
        <v>4.3016399999999999</v>
      </c>
      <c r="AK25" s="29">
        <v>139.08835999999999</v>
      </c>
      <c r="AL25" t="s">
        <v>26</v>
      </c>
      <c r="AM25" t="s">
        <v>21624</v>
      </c>
      <c r="AN25" t="s">
        <v>21625</v>
      </c>
      <c r="AO25" s="29">
        <v>0</v>
      </c>
      <c r="AP25" s="30">
        <f t="shared" si="0"/>
        <v>0</v>
      </c>
      <c r="AQ25" s="30">
        <f t="shared" si="1"/>
        <v>0</v>
      </c>
      <c r="AS25" s="36">
        <v>45872.018482708336</v>
      </c>
      <c r="AT25" s="27"/>
    </row>
    <row r="26" spans="1:46" x14ac:dyDescent="0.25">
      <c r="A26" t="s">
        <v>20647</v>
      </c>
      <c r="B26">
        <v>3391500</v>
      </c>
      <c r="C26" t="s">
        <v>20732</v>
      </c>
      <c r="D26">
        <v>67294</v>
      </c>
      <c r="E26" t="s">
        <v>20656</v>
      </c>
      <c r="F26" t="s">
        <v>21019</v>
      </c>
      <c r="G26" t="s">
        <v>89</v>
      </c>
      <c r="H26" t="s">
        <v>90</v>
      </c>
      <c r="I26" t="s">
        <v>10</v>
      </c>
      <c r="J26" t="s">
        <v>21020</v>
      </c>
      <c r="K26" t="s">
        <v>21021</v>
      </c>
      <c r="L26" t="s">
        <v>20649</v>
      </c>
      <c r="M26" t="s">
        <v>20650</v>
      </c>
      <c r="N26">
        <v>8350</v>
      </c>
      <c r="O26">
        <v>2</v>
      </c>
      <c r="P26" s="17">
        <v>45877</v>
      </c>
      <c r="Q26" s="19" t="s">
        <v>20652</v>
      </c>
      <c r="R26" t="s">
        <v>24</v>
      </c>
      <c r="S26" s="17">
        <v>45872</v>
      </c>
      <c r="T26" s="27"/>
      <c r="U26" s="29">
        <v>37.156666666666673</v>
      </c>
      <c r="V26" s="29">
        <v>8.3633333333333333</v>
      </c>
      <c r="W26" s="29">
        <v>45.52</v>
      </c>
      <c r="X26">
        <v>3</v>
      </c>
      <c r="Y26" s="29">
        <v>2.2766666666666668</v>
      </c>
      <c r="Z26" s="29">
        <v>0</v>
      </c>
      <c r="AA26" s="29">
        <v>0</v>
      </c>
      <c r="AB26" s="29">
        <v>0</v>
      </c>
      <c r="AC26" s="29">
        <v>1.43388</v>
      </c>
      <c r="AD26" s="29">
        <v>46.362786666666672</v>
      </c>
      <c r="AE26" s="29">
        <v>0</v>
      </c>
      <c r="AF26" s="29"/>
      <c r="AG26" s="29">
        <v>136.56</v>
      </c>
      <c r="AH26" s="29">
        <v>0</v>
      </c>
      <c r="AI26" s="29">
        <v>6.83</v>
      </c>
      <c r="AJ26" s="29">
        <v>4.3016399999999999</v>
      </c>
      <c r="AK26" s="29">
        <v>139.08835999999999</v>
      </c>
      <c r="AL26" t="s">
        <v>26</v>
      </c>
      <c r="AM26" t="s">
        <v>21624</v>
      </c>
      <c r="AN26" t="s">
        <v>21625</v>
      </c>
      <c r="AO26" s="29">
        <v>0</v>
      </c>
      <c r="AP26" s="30">
        <f t="shared" si="0"/>
        <v>0</v>
      </c>
      <c r="AQ26" s="30">
        <f t="shared" si="1"/>
        <v>0</v>
      </c>
      <c r="AS26" s="36">
        <v>45872.018482708336</v>
      </c>
      <c r="AT26" s="27"/>
    </row>
    <row r="27" spans="1:46" x14ac:dyDescent="0.25">
      <c r="A27" t="s">
        <v>20647</v>
      </c>
      <c r="B27">
        <v>3006040</v>
      </c>
      <c r="C27" t="s">
        <v>20733</v>
      </c>
      <c r="D27">
        <v>63511</v>
      </c>
      <c r="E27" t="s">
        <v>20656</v>
      </c>
      <c r="F27" t="s">
        <v>21024</v>
      </c>
      <c r="G27" t="s">
        <v>89</v>
      </c>
      <c r="H27" t="s">
        <v>90</v>
      </c>
      <c r="I27" t="s">
        <v>10</v>
      </c>
      <c r="J27" t="s">
        <v>21025</v>
      </c>
      <c r="K27" t="s">
        <v>21026</v>
      </c>
      <c r="L27" t="s">
        <v>20648</v>
      </c>
      <c r="M27" t="s">
        <v>20651</v>
      </c>
      <c r="N27">
        <v>8350</v>
      </c>
      <c r="O27">
        <v>1</v>
      </c>
      <c r="P27" s="17">
        <v>45779</v>
      </c>
      <c r="Q27" s="19" t="s">
        <v>816</v>
      </c>
      <c r="R27" t="s">
        <v>24</v>
      </c>
      <c r="S27" s="17">
        <v>45776</v>
      </c>
      <c r="T27" s="27"/>
      <c r="U27" s="29">
        <v>32.18</v>
      </c>
      <c r="V27" s="29">
        <v>6.4</v>
      </c>
      <c r="W27" s="29">
        <v>38.58</v>
      </c>
      <c r="X27">
        <v>4</v>
      </c>
      <c r="Y27" s="29">
        <v>1.93</v>
      </c>
      <c r="Z27" s="29">
        <v>0</v>
      </c>
      <c r="AA27" s="29">
        <v>0</v>
      </c>
      <c r="AB27" s="29">
        <v>0</v>
      </c>
      <c r="AC27" s="29">
        <v>1.2152700000000001</v>
      </c>
      <c r="AD27" s="29">
        <v>39.294730000000001</v>
      </c>
      <c r="AE27" s="29">
        <v>0</v>
      </c>
      <c r="AF27" s="29"/>
      <c r="AG27" s="29">
        <v>154.32</v>
      </c>
      <c r="AH27" s="29">
        <v>0</v>
      </c>
      <c r="AI27" s="29">
        <v>7.72</v>
      </c>
      <c r="AJ27" s="29">
        <v>4.8610800000000003</v>
      </c>
      <c r="AK27" s="29">
        <v>157.17892000000001</v>
      </c>
      <c r="AL27" t="s">
        <v>44</v>
      </c>
      <c r="AM27" t="s">
        <v>21626</v>
      </c>
      <c r="AN27" t="s">
        <v>21627</v>
      </c>
      <c r="AO27" s="29">
        <v>0</v>
      </c>
      <c r="AP27" s="30">
        <f t="shared" si="0"/>
        <v>0</v>
      </c>
      <c r="AQ27" s="30">
        <f t="shared" si="1"/>
        <v>0</v>
      </c>
      <c r="AS27" s="36">
        <v>45776.955386817128</v>
      </c>
      <c r="AT27" s="27"/>
    </row>
    <row r="28" spans="1:46" x14ac:dyDescent="0.25">
      <c r="A28" t="s">
        <v>20647</v>
      </c>
      <c r="B28">
        <v>3244614</v>
      </c>
      <c r="C28" t="s">
        <v>20734</v>
      </c>
      <c r="D28">
        <v>65805</v>
      </c>
      <c r="E28" t="s">
        <v>20656</v>
      </c>
      <c r="F28" t="s">
        <v>21027</v>
      </c>
      <c r="G28" t="s">
        <v>89</v>
      </c>
      <c r="H28" t="s">
        <v>90</v>
      </c>
      <c r="I28" t="s">
        <v>10</v>
      </c>
      <c r="J28" t="s">
        <v>21028</v>
      </c>
      <c r="K28" t="s">
        <v>21029</v>
      </c>
      <c r="L28" t="s">
        <v>20648</v>
      </c>
      <c r="M28" t="s">
        <v>20650</v>
      </c>
      <c r="N28">
        <v>8350</v>
      </c>
      <c r="O28">
        <v>7</v>
      </c>
      <c r="P28" s="17">
        <v>45855</v>
      </c>
      <c r="Q28" s="19" t="s">
        <v>816</v>
      </c>
      <c r="R28" t="s">
        <v>24</v>
      </c>
      <c r="S28" s="17">
        <v>45839</v>
      </c>
      <c r="T28" s="27"/>
      <c r="U28" s="29">
        <v>44.610000000000007</v>
      </c>
      <c r="V28" s="29">
        <v>8.7200000000000006</v>
      </c>
      <c r="W28" s="29">
        <v>53.330000000000013</v>
      </c>
      <c r="X28">
        <v>3</v>
      </c>
      <c r="Y28" s="29">
        <v>2.666666666666667</v>
      </c>
      <c r="Z28" s="29">
        <v>0</v>
      </c>
      <c r="AA28" s="29">
        <v>0</v>
      </c>
      <c r="AB28" s="29">
        <v>0</v>
      </c>
      <c r="AC28" s="29">
        <v>1.6798949999999999</v>
      </c>
      <c r="AD28" s="29">
        <v>54.316771666666668</v>
      </c>
      <c r="AE28" s="29">
        <v>0</v>
      </c>
      <c r="AF28" s="29"/>
      <c r="AG28" s="29">
        <v>159.99</v>
      </c>
      <c r="AH28" s="29">
        <v>0</v>
      </c>
      <c r="AI28" s="29">
        <v>8</v>
      </c>
      <c r="AJ28" s="29">
        <v>5.0396850000000004</v>
      </c>
      <c r="AK28" s="29">
        <v>162.95031499999999</v>
      </c>
      <c r="AL28" t="s">
        <v>26</v>
      </c>
      <c r="AM28" t="s">
        <v>21517</v>
      </c>
      <c r="AN28" t="s">
        <v>21572</v>
      </c>
      <c r="AO28" s="29">
        <v>10.18</v>
      </c>
      <c r="AP28" s="30">
        <f t="shared" si="0"/>
        <v>2.9267499999999997</v>
      </c>
      <c r="AQ28" s="30">
        <f t="shared" si="1"/>
        <v>0.97558333333333325</v>
      </c>
      <c r="AS28" s="36">
        <v>45839.783109710646</v>
      </c>
      <c r="AT28" s="27"/>
    </row>
    <row r="29" spans="1:46" x14ac:dyDescent="0.25">
      <c r="A29" t="s">
        <v>20647</v>
      </c>
      <c r="B29">
        <v>3244614</v>
      </c>
      <c r="C29" t="s">
        <v>20735</v>
      </c>
      <c r="D29">
        <v>198766</v>
      </c>
      <c r="E29" t="s">
        <v>20656</v>
      </c>
      <c r="F29" t="s">
        <v>21027</v>
      </c>
      <c r="G29" t="s">
        <v>89</v>
      </c>
      <c r="H29" t="s">
        <v>90</v>
      </c>
      <c r="I29" t="s">
        <v>10</v>
      </c>
      <c r="J29" t="s">
        <v>21028</v>
      </c>
      <c r="K29" t="s">
        <v>21029</v>
      </c>
      <c r="L29" t="s">
        <v>20650</v>
      </c>
      <c r="M29" t="s">
        <v>20648</v>
      </c>
      <c r="N29">
        <v>8345</v>
      </c>
      <c r="O29">
        <v>7</v>
      </c>
      <c r="P29" s="17">
        <v>45854</v>
      </c>
      <c r="Q29" s="19" t="s">
        <v>1139</v>
      </c>
      <c r="R29" t="s">
        <v>24</v>
      </c>
      <c r="S29" s="17">
        <v>45839</v>
      </c>
      <c r="T29" s="17"/>
      <c r="U29" s="29">
        <v>46.22</v>
      </c>
      <c r="V29" s="29">
        <v>5.916666666666667</v>
      </c>
      <c r="W29" s="29">
        <v>52.136666666666663</v>
      </c>
      <c r="X29">
        <v>3</v>
      </c>
      <c r="Y29" s="29">
        <v>2.6066666666666669</v>
      </c>
      <c r="Z29" s="29">
        <v>0</v>
      </c>
      <c r="AA29" s="29">
        <v>0</v>
      </c>
      <c r="AB29" s="29">
        <v>0</v>
      </c>
      <c r="AC29" s="29">
        <v>1.6423049999999999</v>
      </c>
      <c r="AD29" s="29">
        <v>53.101028333333318</v>
      </c>
      <c r="AE29" s="29">
        <v>0</v>
      </c>
      <c r="AF29" s="29"/>
      <c r="AG29" s="29">
        <v>156.41</v>
      </c>
      <c r="AH29" s="29">
        <v>0</v>
      </c>
      <c r="AI29" s="29">
        <v>7.82</v>
      </c>
      <c r="AJ29" s="29">
        <v>4.9269150000000002</v>
      </c>
      <c r="AK29" s="29">
        <v>159.30308500000001</v>
      </c>
      <c r="AL29" t="s">
        <v>26</v>
      </c>
      <c r="AM29" t="s">
        <v>21517</v>
      </c>
      <c r="AN29" t="s">
        <v>21572</v>
      </c>
      <c r="AO29" s="29">
        <v>10.18</v>
      </c>
      <c r="AP29" s="30">
        <f t="shared" si="0"/>
        <v>2.9267499999999997</v>
      </c>
      <c r="AQ29" s="30">
        <f t="shared" si="1"/>
        <v>0.97558333333333325</v>
      </c>
      <c r="AS29" s="36">
        <v>45839.783109710646</v>
      </c>
      <c r="AT29" s="27"/>
    </row>
    <row r="30" spans="1:46" x14ac:dyDescent="0.25">
      <c r="A30" t="s">
        <v>20647</v>
      </c>
      <c r="B30">
        <v>3233638</v>
      </c>
      <c r="C30" t="s">
        <v>20736</v>
      </c>
      <c r="D30">
        <v>198672</v>
      </c>
      <c r="E30" t="s">
        <v>20656</v>
      </c>
      <c r="F30" t="s">
        <v>21030</v>
      </c>
      <c r="G30" t="s">
        <v>89</v>
      </c>
      <c r="H30" t="s">
        <v>90</v>
      </c>
      <c r="I30" t="s">
        <v>14</v>
      </c>
      <c r="J30" t="s">
        <v>21031</v>
      </c>
      <c r="K30" t="s">
        <v>21032</v>
      </c>
      <c r="L30" t="s">
        <v>20650</v>
      </c>
      <c r="M30" t="s">
        <v>20648</v>
      </c>
      <c r="N30">
        <v>8345</v>
      </c>
      <c r="O30">
        <v>35</v>
      </c>
      <c r="P30" s="17">
        <v>45842</v>
      </c>
      <c r="Q30" s="19" t="s">
        <v>123</v>
      </c>
      <c r="R30" t="s">
        <v>24</v>
      </c>
      <c r="S30" s="17">
        <v>45836</v>
      </c>
      <c r="T30" s="27"/>
      <c r="U30" s="29">
        <v>69.33</v>
      </c>
      <c r="V30" s="29">
        <v>8.875</v>
      </c>
      <c r="W30" s="29">
        <v>78.204999999999998</v>
      </c>
      <c r="X30">
        <v>2</v>
      </c>
      <c r="Y30" s="29">
        <v>3.91</v>
      </c>
      <c r="Z30" s="29">
        <v>0</v>
      </c>
      <c r="AA30" s="29">
        <v>0</v>
      </c>
      <c r="AB30" s="29">
        <v>0</v>
      </c>
      <c r="AC30" s="29">
        <v>2.4634575000000001</v>
      </c>
      <c r="AD30" s="29">
        <v>79.651542499999991</v>
      </c>
      <c r="AE30" s="29">
        <v>0</v>
      </c>
      <c r="AF30" s="29"/>
      <c r="AG30" s="29">
        <v>156.41</v>
      </c>
      <c r="AH30" s="29">
        <v>0</v>
      </c>
      <c r="AI30" s="29">
        <v>7.82</v>
      </c>
      <c r="AJ30" s="29">
        <v>4.9269150000000002</v>
      </c>
      <c r="AK30" s="29">
        <v>159.30308500000001</v>
      </c>
      <c r="AL30" t="s">
        <v>27</v>
      </c>
      <c r="AM30" t="s">
        <v>21628</v>
      </c>
      <c r="AN30" t="s">
        <v>21629</v>
      </c>
      <c r="AO30" s="29">
        <v>0</v>
      </c>
      <c r="AP30" s="30">
        <f t="shared" si="0"/>
        <v>0</v>
      </c>
      <c r="AQ30" s="30">
        <f t="shared" si="1"/>
        <v>0</v>
      </c>
      <c r="AS30" s="36">
        <v>45836.892232638886</v>
      </c>
      <c r="AT30" s="27"/>
    </row>
    <row r="31" spans="1:46" x14ac:dyDescent="0.25">
      <c r="A31" t="s">
        <v>20647</v>
      </c>
      <c r="B31">
        <v>3390365</v>
      </c>
      <c r="C31" t="s">
        <v>20737</v>
      </c>
      <c r="D31">
        <v>200512</v>
      </c>
      <c r="E31" t="s">
        <v>20653</v>
      </c>
      <c r="F31" t="s">
        <v>21033</v>
      </c>
      <c r="G31" t="s">
        <v>89</v>
      </c>
      <c r="H31" t="s">
        <v>90</v>
      </c>
      <c r="I31" t="s">
        <v>10</v>
      </c>
      <c r="J31" t="s">
        <v>21034</v>
      </c>
      <c r="K31" t="s">
        <v>21035</v>
      </c>
      <c r="L31" t="s">
        <v>20651</v>
      </c>
      <c r="M31" t="s">
        <v>20648</v>
      </c>
      <c r="N31">
        <v>8345</v>
      </c>
      <c r="O31">
        <v>11</v>
      </c>
      <c r="P31" s="17">
        <v>45873</v>
      </c>
      <c r="Q31" s="19" t="s">
        <v>20659</v>
      </c>
      <c r="R31" t="s">
        <v>24</v>
      </c>
      <c r="S31" s="17">
        <v>45871</v>
      </c>
      <c r="T31" s="17"/>
      <c r="U31" s="29">
        <v>128.99</v>
      </c>
      <c r="V31" s="29">
        <v>16.399999999999999</v>
      </c>
      <c r="W31" s="29">
        <v>145.38999999999999</v>
      </c>
      <c r="X31">
        <v>1</v>
      </c>
      <c r="Y31" s="29">
        <v>7.27</v>
      </c>
      <c r="Z31" s="29">
        <v>0</v>
      </c>
      <c r="AA31" s="29">
        <v>0</v>
      </c>
      <c r="AB31" s="29">
        <v>0</v>
      </c>
      <c r="AC31" s="29">
        <v>4.5797850000000002</v>
      </c>
      <c r="AD31" s="29">
        <v>148.08021500000001</v>
      </c>
      <c r="AE31" s="29">
        <v>0</v>
      </c>
      <c r="AF31" s="29"/>
      <c r="AG31" s="29">
        <v>145.38999999999999</v>
      </c>
      <c r="AH31" s="29">
        <v>0</v>
      </c>
      <c r="AI31" s="29">
        <v>7.27</v>
      </c>
      <c r="AJ31" s="29">
        <v>4.5797850000000002</v>
      </c>
      <c r="AK31" s="29">
        <v>148.08021500000001</v>
      </c>
      <c r="AL31" t="s">
        <v>25</v>
      </c>
      <c r="AM31" t="s">
        <v>21630</v>
      </c>
      <c r="AN31" t="s">
        <v>21631</v>
      </c>
      <c r="AO31" s="29">
        <v>0</v>
      </c>
      <c r="AP31" s="30">
        <f t="shared" si="0"/>
        <v>0</v>
      </c>
      <c r="AQ31" s="30">
        <f t="shared" si="1"/>
        <v>0</v>
      </c>
      <c r="AS31" s="36">
        <v>45871.801684375001</v>
      </c>
      <c r="AT31" s="27"/>
    </row>
    <row r="32" spans="1:46" x14ac:dyDescent="0.25">
      <c r="A32" t="s">
        <v>20647</v>
      </c>
      <c r="B32">
        <v>3392415</v>
      </c>
      <c r="C32" t="s">
        <v>20738</v>
      </c>
      <c r="D32">
        <v>200529</v>
      </c>
      <c r="E32" t="s">
        <v>20653</v>
      </c>
      <c r="F32" t="s">
        <v>21036</v>
      </c>
      <c r="G32" t="s">
        <v>89</v>
      </c>
      <c r="H32" t="s">
        <v>90</v>
      </c>
      <c r="I32" t="s">
        <v>137</v>
      </c>
      <c r="J32" t="s">
        <v>21037</v>
      </c>
      <c r="K32" t="s">
        <v>21038</v>
      </c>
      <c r="L32" t="s">
        <v>271</v>
      </c>
      <c r="M32" t="s">
        <v>20649</v>
      </c>
      <c r="N32">
        <v>8345</v>
      </c>
      <c r="O32">
        <v>44</v>
      </c>
      <c r="P32" s="17">
        <v>45872</v>
      </c>
      <c r="Q32" s="19" t="s">
        <v>20652</v>
      </c>
      <c r="R32" t="s">
        <v>24</v>
      </c>
      <c r="S32" s="17">
        <v>45872</v>
      </c>
      <c r="T32" s="17"/>
      <c r="U32" s="29">
        <v>115.83</v>
      </c>
      <c r="V32" s="29">
        <v>21.82</v>
      </c>
      <c r="W32" s="29">
        <v>137.65</v>
      </c>
      <c r="X32">
        <v>1</v>
      </c>
      <c r="Y32" s="29">
        <v>6.88</v>
      </c>
      <c r="Z32" s="29">
        <v>0</v>
      </c>
      <c r="AA32" s="29">
        <v>0</v>
      </c>
      <c r="AB32" s="29">
        <v>0</v>
      </c>
      <c r="AC32" s="29">
        <v>7.2266250000000003</v>
      </c>
      <c r="AD32" s="29">
        <v>137.30337499999999</v>
      </c>
      <c r="AE32" s="29">
        <v>0</v>
      </c>
      <c r="AF32" s="29"/>
      <c r="AG32" s="29">
        <v>137.65</v>
      </c>
      <c r="AH32" s="29">
        <v>0</v>
      </c>
      <c r="AI32" s="29">
        <v>6.88</v>
      </c>
      <c r="AJ32" s="29">
        <v>7.2266250000000003</v>
      </c>
      <c r="AK32" s="29">
        <v>137.30337499999999</v>
      </c>
      <c r="AL32" t="s">
        <v>25</v>
      </c>
      <c r="AM32" t="s">
        <v>21632</v>
      </c>
      <c r="AN32" t="s">
        <v>21633</v>
      </c>
      <c r="AO32" s="29">
        <v>0</v>
      </c>
      <c r="AP32" s="30">
        <f t="shared" si="0"/>
        <v>0</v>
      </c>
      <c r="AQ32" s="30">
        <f t="shared" si="1"/>
        <v>0</v>
      </c>
      <c r="AS32" s="36">
        <v>45872.536789166668</v>
      </c>
      <c r="AT32" s="27"/>
    </row>
    <row r="33" spans="1:46" x14ac:dyDescent="0.25">
      <c r="A33" t="s">
        <v>20647</v>
      </c>
      <c r="B33">
        <v>3128053</v>
      </c>
      <c r="C33" t="s">
        <v>20739</v>
      </c>
      <c r="D33">
        <v>197525</v>
      </c>
      <c r="E33" t="s">
        <v>20656</v>
      </c>
      <c r="F33" t="s">
        <v>21039</v>
      </c>
      <c r="G33" t="s">
        <v>89</v>
      </c>
      <c r="H33" t="s">
        <v>90</v>
      </c>
      <c r="I33" t="s">
        <v>10</v>
      </c>
      <c r="J33" t="s">
        <v>21040</v>
      </c>
      <c r="K33" t="s">
        <v>21041</v>
      </c>
      <c r="L33" t="s">
        <v>20650</v>
      </c>
      <c r="M33" t="s">
        <v>20648</v>
      </c>
      <c r="N33">
        <v>8345</v>
      </c>
      <c r="O33">
        <v>8</v>
      </c>
      <c r="P33" s="17">
        <v>45813</v>
      </c>
      <c r="Q33" s="19" t="s">
        <v>123</v>
      </c>
      <c r="R33" t="s">
        <v>24</v>
      </c>
      <c r="S33" s="17">
        <v>45810</v>
      </c>
      <c r="T33" s="27"/>
      <c r="U33" s="29">
        <v>46.22</v>
      </c>
      <c r="V33" s="29">
        <v>5.916666666666667</v>
      </c>
      <c r="W33" s="29">
        <v>52.136666666666663</v>
      </c>
      <c r="X33">
        <v>3</v>
      </c>
      <c r="Y33" s="29">
        <v>1.823333333333333</v>
      </c>
      <c r="Z33" s="29">
        <v>0</v>
      </c>
      <c r="AA33" s="29">
        <v>0</v>
      </c>
      <c r="AB33" s="29">
        <v>0</v>
      </c>
      <c r="AC33" s="29">
        <v>1.6188435000000001</v>
      </c>
      <c r="AD33" s="29">
        <v>52.341156499999997</v>
      </c>
      <c r="AE33" s="29">
        <v>0</v>
      </c>
      <c r="AF33" s="29"/>
      <c r="AG33" s="29">
        <v>156.41</v>
      </c>
      <c r="AH33" s="29">
        <v>0</v>
      </c>
      <c r="AI33" s="29">
        <v>5.47</v>
      </c>
      <c r="AJ33" s="29">
        <v>4.8565304999999999</v>
      </c>
      <c r="AK33" s="29">
        <v>157.0234695</v>
      </c>
      <c r="AL33" t="s">
        <v>37</v>
      </c>
      <c r="AM33" t="s">
        <v>21634</v>
      </c>
      <c r="AN33" t="s">
        <v>21635</v>
      </c>
      <c r="AO33" s="29">
        <v>0</v>
      </c>
      <c r="AP33" s="30">
        <f t="shared" si="0"/>
        <v>0</v>
      </c>
      <c r="AQ33" s="30">
        <f t="shared" si="1"/>
        <v>0</v>
      </c>
      <c r="AS33" s="36">
        <v>45810.075672326391</v>
      </c>
      <c r="AT33" s="27"/>
    </row>
    <row r="34" spans="1:46" x14ac:dyDescent="0.25">
      <c r="A34" t="s">
        <v>20647</v>
      </c>
      <c r="B34">
        <v>3128053</v>
      </c>
      <c r="C34" t="s">
        <v>20740</v>
      </c>
      <c r="D34">
        <v>197526</v>
      </c>
      <c r="E34" t="s">
        <v>20656</v>
      </c>
      <c r="F34" t="s">
        <v>21039</v>
      </c>
      <c r="G34" t="s">
        <v>89</v>
      </c>
      <c r="H34" t="s">
        <v>90</v>
      </c>
      <c r="I34" t="s">
        <v>10</v>
      </c>
      <c r="J34" t="s">
        <v>21042</v>
      </c>
      <c r="K34" t="s">
        <v>21043</v>
      </c>
      <c r="L34" t="s">
        <v>20650</v>
      </c>
      <c r="M34" t="s">
        <v>20648</v>
      </c>
      <c r="N34">
        <v>8345</v>
      </c>
      <c r="O34">
        <v>7</v>
      </c>
      <c r="P34" s="17">
        <v>45813</v>
      </c>
      <c r="Q34" s="19" t="s">
        <v>123</v>
      </c>
      <c r="R34" t="s">
        <v>24</v>
      </c>
      <c r="S34" s="17">
        <v>45810</v>
      </c>
      <c r="T34" s="27"/>
      <c r="U34" s="29">
        <v>46.22</v>
      </c>
      <c r="V34" s="29">
        <v>5.916666666666667</v>
      </c>
      <c r="W34" s="29">
        <v>52.136666666666663</v>
      </c>
      <c r="X34">
        <v>3</v>
      </c>
      <c r="Y34" s="29">
        <v>1.823333333333333</v>
      </c>
      <c r="Z34" s="29">
        <v>0</v>
      </c>
      <c r="AA34" s="29">
        <v>0</v>
      </c>
      <c r="AB34" s="29">
        <v>0</v>
      </c>
      <c r="AC34" s="29">
        <v>1.6188435000000001</v>
      </c>
      <c r="AD34" s="29">
        <v>52.341156499999997</v>
      </c>
      <c r="AE34" s="29">
        <v>0</v>
      </c>
      <c r="AF34" s="29"/>
      <c r="AG34" s="29">
        <v>156.41</v>
      </c>
      <c r="AH34" s="29">
        <v>0</v>
      </c>
      <c r="AI34" s="29">
        <v>5.47</v>
      </c>
      <c r="AJ34" s="29">
        <v>4.8565304999999999</v>
      </c>
      <c r="AK34" s="29">
        <v>157.0234695</v>
      </c>
      <c r="AL34" t="s">
        <v>37</v>
      </c>
      <c r="AM34" t="s">
        <v>21634</v>
      </c>
      <c r="AN34" t="s">
        <v>21635</v>
      </c>
      <c r="AO34" s="29">
        <v>0</v>
      </c>
      <c r="AP34" s="30">
        <f t="shared" si="0"/>
        <v>0</v>
      </c>
      <c r="AQ34" s="30">
        <f t="shared" si="1"/>
        <v>0</v>
      </c>
      <c r="AS34" s="36">
        <v>45810.075672326391</v>
      </c>
      <c r="AT34" s="27"/>
    </row>
    <row r="35" spans="1:46" x14ac:dyDescent="0.25">
      <c r="A35" t="s">
        <v>20647</v>
      </c>
      <c r="B35">
        <v>3128053</v>
      </c>
      <c r="C35" t="s">
        <v>20741</v>
      </c>
      <c r="D35">
        <v>64664</v>
      </c>
      <c r="E35" t="s">
        <v>20656</v>
      </c>
      <c r="F35" t="s">
        <v>21039</v>
      </c>
      <c r="G35" t="s">
        <v>89</v>
      </c>
      <c r="H35" t="s">
        <v>90</v>
      </c>
      <c r="I35" t="s">
        <v>10</v>
      </c>
      <c r="J35" t="s">
        <v>21042</v>
      </c>
      <c r="K35" t="s">
        <v>21043</v>
      </c>
      <c r="L35" t="s">
        <v>20648</v>
      </c>
      <c r="M35" t="s">
        <v>20650</v>
      </c>
      <c r="N35">
        <v>8350</v>
      </c>
      <c r="O35">
        <v>13</v>
      </c>
      <c r="P35" s="17">
        <v>45814</v>
      </c>
      <c r="Q35" s="19" t="s">
        <v>816</v>
      </c>
      <c r="R35" t="s">
        <v>24</v>
      </c>
      <c r="S35" s="17">
        <v>45810</v>
      </c>
      <c r="T35" s="27"/>
      <c r="U35" s="29">
        <v>44.610000000000007</v>
      </c>
      <c r="V35" s="29">
        <v>8.5333333333333332</v>
      </c>
      <c r="W35" s="29">
        <v>53.143333333333338</v>
      </c>
      <c r="X35">
        <v>3</v>
      </c>
      <c r="Y35" s="29">
        <v>1.86</v>
      </c>
      <c r="Z35" s="29">
        <v>0</v>
      </c>
      <c r="AA35" s="29">
        <v>0</v>
      </c>
      <c r="AB35" s="29">
        <v>0</v>
      </c>
      <c r="AC35" s="29">
        <v>1.6501005</v>
      </c>
      <c r="AD35" s="29">
        <v>53.353232833333337</v>
      </c>
      <c r="AE35" s="29">
        <v>0</v>
      </c>
      <c r="AF35" s="29"/>
      <c r="AG35" s="29">
        <v>159.43</v>
      </c>
      <c r="AH35" s="29">
        <v>0</v>
      </c>
      <c r="AI35" s="29">
        <v>5.58</v>
      </c>
      <c r="AJ35" s="29">
        <v>4.9503015000000001</v>
      </c>
      <c r="AK35" s="29">
        <v>160.0596985</v>
      </c>
      <c r="AL35" t="s">
        <v>37</v>
      </c>
      <c r="AM35" t="s">
        <v>21634</v>
      </c>
      <c r="AN35" t="s">
        <v>21635</v>
      </c>
      <c r="AO35" s="29">
        <v>0</v>
      </c>
      <c r="AP35" s="30">
        <f t="shared" si="0"/>
        <v>0</v>
      </c>
      <c r="AQ35" s="30">
        <f t="shared" si="1"/>
        <v>0</v>
      </c>
      <c r="AS35" s="36">
        <v>45810.075672326391</v>
      </c>
      <c r="AT35" s="27"/>
    </row>
    <row r="36" spans="1:46" x14ac:dyDescent="0.25">
      <c r="A36" t="s">
        <v>20647</v>
      </c>
      <c r="B36">
        <v>3128053</v>
      </c>
      <c r="C36" t="s">
        <v>20742</v>
      </c>
      <c r="D36">
        <v>64663</v>
      </c>
      <c r="E36" t="s">
        <v>20656</v>
      </c>
      <c r="F36" t="s">
        <v>21039</v>
      </c>
      <c r="G36" t="s">
        <v>89</v>
      </c>
      <c r="H36" t="s">
        <v>90</v>
      </c>
      <c r="I36" t="s">
        <v>10</v>
      </c>
      <c r="J36" t="s">
        <v>21040</v>
      </c>
      <c r="K36" t="s">
        <v>21041</v>
      </c>
      <c r="L36" t="s">
        <v>20648</v>
      </c>
      <c r="M36" t="s">
        <v>20650</v>
      </c>
      <c r="N36">
        <v>8350</v>
      </c>
      <c r="O36">
        <v>14</v>
      </c>
      <c r="P36" s="17">
        <v>45814</v>
      </c>
      <c r="Q36" s="19" t="s">
        <v>816</v>
      </c>
      <c r="R36" t="s">
        <v>24</v>
      </c>
      <c r="S36" s="17">
        <v>45810</v>
      </c>
      <c r="T36" s="27"/>
      <c r="U36" s="29">
        <v>44.610000000000007</v>
      </c>
      <c r="V36" s="29">
        <v>8.5333333333333332</v>
      </c>
      <c r="W36" s="29">
        <v>53.143333333333338</v>
      </c>
      <c r="X36">
        <v>3</v>
      </c>
      <c r="Y36" s="29">
        <v>1.86</v>
      </c>
      <c r="Z36" s="29">
        <v>0</v>
      </c>
      <c r="AA36" s="29">
        <v>0</v>
      </c>
      <c r="AB36" s="29">
        <v>0</v>
      </c>
      <c r="AC36" s="29">
        <v>1.6501005</v>
      </c>
      <c r="AD36" s="29">
        <v>53.353232833333337</v>
      </c>
      <c r="AE36" s="29">
        <v>0</v>
      </c>
      <c r="AF36" s="29"/>
      <c r="AG36" s="29">
        <v>159.43</v>
      </c>
      <c r="AH36" s="29">
        <v>0</v>
      </c>
      <c r="AI36" s="29">
        <v>5.58</v>
      </c>
      <c r="AJ36" s="29">
        <v>4.9503015000000001</v>
      </c>
      <c r="AK36" s="29">
        <v>160.0596985</v>
      </c>
      <c r="AL36" t="s">
        <v>37</v>
      </c>
      <c r="AM36" t="s">
        <v>21634</v>
      </c>
      <c r="AN36" t="s">
        <v>21635</v>
      </c>
      <c r="AO36" s="29">
        <v>0</v>
      </c>
      <c r="AP36" s="30">
        <f t="shared" si="0"/>
        <v>0</v>
      </c>
      <c r="AQ36" s="30">
        <f t="shared" si="1"/>
        <v>0</v>
      </c>
      <c r="AS36" s="36">
        <v>45810.075672326391</v>
      </c>
      <c r="AT36" s="27"/>
    </row>
    <row r="37" spans="1:46" x14ac:dyDescent="0.25">
      <c r="A37" t="s">
        <v>20647</v>
      </c>
      <c r="B37">
        <v>3258809</v>
      </c>
      <c r="C37" t="s">
        <v>20743</v>
      </c>
      <c r="D37">
        <v>198940</v>
      </c>
      <c r="E37" t="s">
        <v>20656</v>
      </c>
      <c r="F37" t="s">
        <v>21044</v>
      </c>
      <c r="G37" t="s">
        <v>89</v>
      </c>
      <c r="H37" t="s">
        <v>90</v>
      </c>
      <c r="I37" t="s">
        <v>14</v>
      </c>
      <c r="J37" t="s">
        <v>21045</v>
      </c>
      <c r="K37" t="s">
        <v>21046</v>
      </c>
      <c r="L37" t="s">
        <v>20650</v>
      </c>
      <c r="M37" t="s">
        <v>20648</v>
      </c>
      <c r="N37">
        <v>7215</v>
      </c>
      <c r="O37">
        <v>14</v>
      </c>
      <c r="P37" s="17">
        <v>45843</v>
      </c>
      <c r="Q37" s="19" t="s">
        <v>123</v>
      </c>
      <c r="R37" t="s">
        <v>24</v>
      </c>
      <c r="S37" s="17">
        <v>45842</v>
      </c>
      <c r="T37" s="27"/>
      <c r="U37" s="29">
        <v>138.66</v>
      </c>
      <c r="V37" s="29">
        <v>17.75</v>
      </c>
      <c r="W37" s="29">
        <v>156.41</v>
      </c>
      <c r="X37">
        <v>1</v>
      </c>
      <c r="Y37" s="29">
        <v>7.82</v>
      </c>
      <c r="Z37" s="29">
        <v>0</v>
      </c>
      <c r="AA37" s="29">
        <v>0</v>
      </c>
      <c r="AB37" s="29">
        <v>0</v>
      </c>
      <c r="AC37" s="29">
        <v>4.9269150000000002</v>
      </c>
      <c r="AD37" s="29">
        <v>159.30308500000001</v>
      </c>
      <c r="AE37" s="29">
        <v>0</v>
      </c>
      <c r="AF37" s="29"/>
      <c r="AG37" s="29">
        <v>156.41</v>
      </c>
      <c r="AH37" s="29">
        <v>0</v>
      </c>
      <c r="AI37" s="29">
        <v>7.82</v>
      </c>
      <c r="AJ37" s="29">
        <v>4.9269150000000002</v>
      </c>
      <c r="AK37" s="29">
        <v>159.30308500000001</v>
      </c>
      <c r="AL37" t="s">
        <v>25</v>
      </c>
      <c r="AM37" t="s">
        <v>21518</v>
      </c>
      <c r="AN37" t="s">
        <v>21573</v>
      </c>
      <c r="AO37" s="29">
        <v>0</v>
      </c>
      <c r="AP37" s="30">
        <f t="shared" si="0"/>
        <v>0</v>
      </c>
      <c r="AQ37" s="30">
        <f t="shared" si="1"/>
        <v>0</v>
      </c>
      <c r="AS37" s="36">
        <v>45842.842597476854</v>
      </c>
      <c r="AT37" s="27"/>
    </row>
    <row r="38" spans="1:46" x14ac:dyDescent="0.25">
      <c r="A38" t="s">
        <v>20647</v>
      </c>
      <c r="B38">
        <v>3259121</v>
      </c>
      <c r="C38" t="s">
        <v>20744</v>
      </c>
      <c r="D38">
        <v>198950</v>
      </c>
      <c r="E38" t="s">
        <v>20656</v>
      </c>
      <c r="F38" t="s">
        <v>21047</v>
      </c>
      <c r="G38" t="s">
        <v>89</v>
      </c>
      <c r="H38" t="s">
        <v>90</v>
      </c>
      <c r="I38" t="s">
        <v>10</v>
      </c>
      <c r="J38" t="s">
        <v>21048</v>
      </c>
      <c r="K38" t="s">
        <v>21049</v>
      </c>
      <c r="L38" t="s">
        <v>20650</v>
      </c>
      <c r="M38" t="s">
        <v>20648</v>
      </c>
      <c r="N38">
        <v>8345</v>
      </c>
      <c r="O38">
        <v>32</v>
      </c>
      <c r="P38" s="17">
        <v>45844</v>
      </c>
      <c r="Q38" s="19" t="s">
        <v>123</v>
      </c>
      <c r="R38" t="s">
        <v>24</v>
      </c>
      <c r="S38" s="17">
        <v>45842</v>
      </c>
      <c r="T38" s="27"/>
      <c r="U38" s="29">
        <v>46.22</v>
      </c>
      <c r="V38" s="29">
        <v>5.916666666666667</v>
      </c>
      <c r="W38" s="29">
        <v>52.136666666666663</v>
      </c>
      <c r="X38">
        <v>3</v>
      </c>
      <c r="Y38" s="29">
        <v>2.6066666666666669</v>
      </c>
      <c r="Z38" s="29">
        <v>0</v>
      </c>
      <c r="AA38" s="29">
        <v>0</v>
      </c>
      <c r="AB38" s="29">
        <v>0</v>
      </c>
      <c r="AC38" s="29">
        <v>1.6423049999999999</v>
      </c>
      <c r="AD38" s="29">
        <v>53.101028333333318</v>
      </c>
      <c r="AE38" s="29">
        <v>0</v>
      </c>
      <c r="AF38" s="29"/>
      <c r="AG38" s="29">
        <v>156.41</v>
      </c>
      <c r="AH38" s="29">
        <v>0</v>
      </c>
      <c r="AI38" s="29">
        <v>7.82</v>
      </c>
      <c r="AJ38" s="29">
        <v>4.9269150000000002</v>
      </c>
      <c r="AK38" s="29">
        <v>159.30308500000001</v>
      </c>
      <c r="AL38" t="s">
        <v>26</v>
      </c>
      <c r="AM38" t="s">
        <v>21519</v>
      </c>
      <c r="AN38" t="s">
        <v>21574</v>
      </c>
      <c r="AO38" s="29">
        <v>0</v>
      </c>
      <c r="AP38" s="30">
        <f t="shared" si="0"/>
        <v>0</v>
      </c>
      <c r="AQ38" s="30">
        <f t="shared" si="1"/>
        <v>0</v>
      </c>
      <c r="AS38" s="36">
        <v>45842.883687453701</v>
      </c>
      <c r="AT38" s="27"/>
    </row>
    <row r="39" spans="1:46" x14ac:dyDescent="0.25">
      <c r="A39" t="s">
        <v>20647</v>
      </c>
      <c r="B39">
        <v>3259121</v>
      </c>
      <c r="C39" t="s">
        <v>20745</v>
      </c>
      <c r="D39">
        <v>198949</v>
      </c>
      <c r="E39" t="s">
        <v>20656</v>
      </c>
      <c r="F39" t="s">
        <v>21047</v>
      </c>
      <c r="G39" t="s">
        <v>89</v>
      </c>
      <c r="H39" t="s">
        <v>90</v>
      </c>
      <c r="I39" t="s">
        <v>10</v>
      </c>
      <c r="J39" t="s">
        <v>21050</v>
      </c>
      <c r="K39" t="s">
        <v>21051</v>
      </c>
      <c r="L39" t="s">
        <v>20650</v>
      </c>
      <c r="M39" t="s">
        <v>20648</v>
      </c>
      <c r="N39">
        <v>8345</v>
      </c>
      <c r="O39">
        <v>35</v>
      </c>
      <c r="P39" s="17">
        <v>45844</v>
      </c>
      <c r="Q39" s="19" t="s">
        <v>123</v>
      </c>
      <c r="R39" t="s">
        <v>24</v>
      </c>
      <c r="S39" s="17">
        <v>45842</v>
      </c>
      <c r="T39" s="27"/>
      <c r="U39" s="29">
        <v>46.22</v>
      </c>
      <c r="V39" s="29">
        <v>5.916666666666667</v>
      </c>
      <c r="W39" s="29">
        <v>52.136666666666663</v>
      </c>
      <c r="X39">
        <v>3</v>
      </c>
      <c r="Y39" s="29">
        <v>2.6066666666666669</v>
      </c>
      <c r="Z39" s="29">
        <v>0</v>
      </c>
      <c r="AA39" s="29">
        <v>0</v>
      </c>
      <c r="AB39" s="29">
        <v>0</v>
      </c>
      <c r="AC39" s="29">
        <v>1.6423049999999999</v>
      </c>
      <c r="AD39" s="29">
        <v>53.101028333333318</v>
      </c>
      <c r="AE39" s="29">
        <v>0</v>
      </c>
      <c r="AF39" s="29"/>
      <c r="AG39" s="29">
        <v>156.41</v>
      </c>
      <c r="AH39" s="29">
        <v>0</v>
      </c>
      <c r="AI39" s="29">
        <v>7.82</v>
      </c>
      <c r="AJ39" s="29">
        <v>4.9269150000000002</v>
      </c>
      <c r="AK39" s="29">
        <v>159.30308500000001</v>
      </c>
      <c r="AL39" t="s">
        <v>26</v>
      </c>
      <c r="AM39" t="s">
        <v>21519</v>
      </c>
      <c r="AN39" t="s">
        <v>21574</v>
      </c>
      <c r="AO39" s="29">
        <v>0</v>
      </c>
      <c r="AP39" s="30">
        <f t="shared" si="0"/>
        <v>0</v>
      </c>
      <c r="AQ39" s="30">
        <f t="shared" si="1"/>
        <v>0</v>
      </c>
      <c r="AS39" s="36">
        <v>45842.883687453701</v>
      </c>
      <c r="AT39" s="27"/>
    </row>
    <row r="40" spans="1:46" x14ac:dyDescent="0.25">
      <c r="A40" t="s">
        <v>20647</v>
      </c>
      <c r="B40">
        <v>3259121</v>
      </c>
      <c r="C40" t="s">
        <v>20746</v>
      </c>
      <c r="D40">
        <v>198948</v>
      </c>
      <c r="E40" t="s">
        <v>20656</v>
      </c>
      <c r="F40" t="s">
        <v>21047</v>
      </c>
      <c r="G40" t="s">
        <v>89</v>
      </c>
      <c r="H40" t="s">
        <v>90</v>
      </c>
      <c r="I40" t="s">
        <v>10</v>
      </c>
      <c r="J40" t="s">
        <v>21052</v>
      </c>
      <c r="K40" t="s">
        <v>21053</v>
      </c>
      <c r="L40" t="s">
        <v>20650</v>
      </c>
      <c r="M40" t="s">
        <v>20648</v>
      </c>
      <c r="N40">
        <v>8345</v>
      </c>
      <c r="O40">
        <v>31</v>
      </c>
      <c r="P40" s="17">
        <v>45844</v>
      </c>
      <c r="Q40" s="19" t="s">
        <v>123</v>
      </c>
      <c r="R40" t="s">
        <v>24</v>
      </c>
      <c r="S40" s="17">
        <v>45842</v>
      </c>
      <c r="T40" s="27"/>
      <c r="U40" s="29">
        <v>46.22</v>
      </c>
      <c r="V40" s="29">
        <v>5.916666666666667</v>
      </c>
      <c r="W40" s="29">
        <v>52.136666666666663</v>
      </c>
      <c r="X40">
        <v>3</v>
      </c>
      <c r="Y40" s="29">
        <v>2.6066666666666669</v>
      </c>
      <c r="Z40" s="29">
        <v>0</v>
      </c>
      <c r="AA40" s="29">
        <v>0</v>
      </c>
      <c r="AB40" s="29">
        <v>0</v>
      </c>
      <c r="AC40" s="29">
        <v>1.6423049999999999</v>
      </c>
      <c r="AD40" s="29">
        <v>53.101028333333318</v>
      </c>
      <c r="AE40" s="29">
        <v>0</v>
      </c>
      <c r="AF40" s="29"/>
      <c r="AG40" s="29">
        <v>156.41</v>
      </c>
      <c r="AH40" s="29">
        <v>0</v>
      </c>
      <c r="AI40" s="29">
        <v>7.82</v>
      </c>
      <c r="AJ40" s="29">
        <v>4.9269150000000002</v>
      </c>
      <c r="AK40" s="29">
        <v>159.30308500000001</v>
      </c>
      <c r="AL40" t="s">
        <v>26</v>
      </c>
      <c r="AM40" t="s">
        <v>21519</v>
      </c>
      <c r="AN40" t="s">
        <v>21574</v>
      </c>
      <c r="AO40" s="29">
        <v>0</v>
      </c>
      <c r="AP40" s="30">
        <f t="shared" si="0"/>
        <v>0</v>
      </c>
      <c r="AQ40" s="30">
        <f t="shared" si="1"/>
        <v>0</v>
      </c>
      <c r="AS40" s="36">
        <v>45842.883687453701</v>
      </c>
      <c r="AT40" s="27"/>
    </row>
    <row r="41" spans="1:46" x14ac:dyDescent="0.25">
      <c r="A41" t="s">
        <v>20647</v>
      </c>
      <c r="B41">
        <v>3390367</v>
      </c>
      <c r="C41" t="s">
        <v>20747</v>
      </c>
      <c r="D41">
        <v>200513</v>
      </c>
      <c r="E41" t="s">
        <v>20656</v>
      </c>
      <c r="F41" t="s">
        <v>21054</v>
      </c>
      <c r="G41" t="s">
        <v>89</v>
      </c>
      <c r="H41" t="s">
        <v>90</v>
      </c>
      <c r="I41" t="s">
        <v>14</v>
      </c>
      <c r="J41" t="s">
        <v>21055</v>
      </c>
      <c r="K41" t="s">
        <v>20666</v>
      </c>
      <c r="L41" t="s">
        <v>271</v>
      </c>
      <c r="M41" t="s">
        <v>20649</v>
      </c>
      <c r="N41">
        <v>8765</v>
      </c>
      <c r="O41">
        <v>79</v>
      </c>
      <c r="P41" s="17">
        <v>45871</v>
      </c>
      <c r="Q41" s="19" t="s">
        <v>20652</v>
      </c>
      <c r="R41" t="s">
        <v>24</v>
      </c>
      <c r="S41" s="17">
        <v>45871</v>
      </c>
      <c r="T41" s="27"/>
      <c r="U41" s="29">
        <v>89.086666666666659</v>
      </c>
      <c r="V41" s="29">
        <v>7.2733333333333334</v>
      </c>
      <c r="W41" s="29">
        <v>96.36</v>
      </c>
      <c r="X41">
        <v>3</v>
      </c>
      <c r="Y41" s="29">
        <v>4.8166666666666664</v>
      </c>
      <c r="Z41" s="29">
        <v>0</v>
      </c>
      <c r="AA41" s="29">
        <v>0</v>
      </c>
      <c r="AB41" s="29">
        <v>0</v>
      </c>
      <c r="AC41" s="29">
        <v>3.0353400000000001</v>
      </c>
      <c r="AD41" s="29">
        <v>98.141326666666657</v>
      </c>
      <c r="AE41" s="29">
        <v>0</v>
      </c>
      <c r="AF41" s="29"/>
      <c r="AG41" s="29">
        <v>289.08</v>
      </c>
      <c r="AH41" s="29">
        <v>0</v>
      </c>
      <c r="AI41" s="29">
        <v>14.45</v>
      </c>
      <c r="AJ41" s="29">
        <v>9.1060199999999991</v>
      </c>
      <c r="AK41" s="29">
        <v>294.42397999999997</v>
      </c>
      <c r="AL41" t="s">
        <v>26</v>
      </c>
      <c r="AM41" t="s">
        <v>21636</v>
      </c>
      <c r="AN41" t="s">
        <v>21637</v>
      </c>
      <c r="AO41" s="29">
        <v>0</v>
      </c>
      <c r="AP41" s="30">
        <f t="shared" si="0"/>
        <v>0</v>
      </c>
      <c r="AQ41" s="30">
        <f t="shared" si="1"/>
        <v>0</v>
      </c>
      <c r="AS41" s="36">
        <v>45871.803668842593</v>
      </c>
      <c r="AT41" s="27"/>
    </row>
    <row r="42" spans="1:46" x14ac:dyDescent="0.25">
      <c r="A42" t="s">
        <v>20647</v>
      </c>
      <c r="B42">
        <v>3243311</v>
      </c>
      <c r="C42" t="s">
        <v>20748</v>
      </c>
      <c r="D42">
        <v>198751</v>
      </c>
      <c r="E42" t="s">
        <v>20656</v>
      </c>
      <c r="F42" t="s">
        <v>21056</v>
      </c>
      <c r="G42" t="s">
        <v>89</v>
      </c>
      <c r="H42" t="s">
        <v>90</v>
      </c>
      <c r="I42" t="s">
        <v>14</v>
      </c>
      <c r="J42" t="s">
        <v>21057</v>
      </c>
      <c r="K42" t="s">
        <v>21058</v>
      </c>
      <c r="L42" t="s">
        <v>20650</v>
      </c>
      <c r="M42" t="s">
        <v>20648</v>
      </c>
      <c r="N42">
        <v>8765</v>
      </c>
      <c r="O42">
        <v>71</v>
      </c>
      <c r="P42" s="17">
        <v>45841</v>
      </c>
      <c r="Q42" s="19" t="s">
        <v>123</v>
      </c>
      <c r="R42" t="s">
        <v>24</v>
      </c>
      <c r="S42" s="17">
        <v>45839</v>
      </c>
      <c r="T42" s="27"/>
      <c r="U42" s="29">
        <v>246.42</v>
      </c>
      <c r="V42" s="29">
        <v>15.97</v>
      </c>
      <c r="W42" s="29">
        <v>262.39</v>
      </c>
      <c r="X42">
        <v>1</v>
      </c>
      <c r="Y42" s="29">
        <v>13.12</v>
      </c>
      <c r="Z42" s="29">
        <v>0</v>
      </c>
      <c r="AA42" s="29">
        <v>0</v>
      </c>
      <c r="AB42" s="29">
        <v>0</v>
      </c>
      <c r="AC42" s="29">
        <v>8.2652850000000004</v>
      </c>
      <c r="AD42" s="29">
        <v>267.24471499999999</v>
      </c>
      <c r="AE42" s="29">
        <v>0</v>
      </c>
      <c r="AF42" s="29"/>
      <c r="AG42" s="29">
        <v>262.39</v>
      </c>
      <c r="AH42" s="29">
        <v>0</v>
      </c>
      <c r="AI42" s="29">
        <v>13.12</v>
      </c>
      <c r="AJ42" s="29">
        <v>8.2652850000000004</v>
      </c>
      <c r="AK42" s="29">
        <v>267.24471499999999</v>
      </c>
      <c r="AL42" t="s">
        <v>25</v>
      </c>
      <c r="AM42" t="s">
        <v>21520</v>
      </c>
      <c r="AN42" t="s">
        <v>21575</v>
      </c>
      <c r="AO42" s="29">
        <v>0</v>
      </c>
      <c r="AP42" s="30">
        <f t="shared" si="0"/>
        <v>0</v>
      </c>
      <c r="AQ42" s="30">
        <f t="shared" si="1"/>
        <v>0</v>
      </c>
      <c r="AS42" s="36">
        <v>45839.577473368059</v>
      </c>
      <c r="AT42" s="27"/>
    </row>
    <row r="43" spans="1:46" x14ac:dyDescent="0.25">
      <c r="A43" t="s">
        <v>20647</v>
      </c>
      <c r="B43">
        <v>3017151</v>
      </c>
      <c r="C43" t="s">
        <v>20749</v>
      </c>
      <c r="D43">
        <v>196244</v>
      </c>
      <c r="E43" t="s">
        <v>20656</v>
      </c>
      <c r="F43" t="s">
        <v>21059</v>
      </c>
      <c r="G43" t="s">
        <v>89</v>
      </c>
      <c r="H43" t="s">
        <v>90</v>
      </c>
      <c r="I43" t="s">
        <v>14</v>
      </c>
      <c r="J43" t="s">
        <v>21060</v>
      </c>
      <c r="K43" t="s">
        <v>21061</v>
      </c>
      <c r="L43" t="s">
        <v>20650</v>
      </c>
      <c r="M43" t="s">
        <v>20648</v>
      </c>
      <c r="N43">
        <v>8345</v>
      </c>
      <c r="O43">
        <v>33</v>
      </c>
      <c r="P43" s="17">
        <v>45782</v>
      </c>
      <c r="Q43" s="19" t="s">
        <v>123</v>
      </c>
      <c r="R43" t="s">
        <v>24</v>
      </c>
      <c r="S43" s="17">
        <v>45779</v>
      </c>
      <c r="T43" s="27"/>
      <c r="U43" s="29">
        <v>27.731999999999999</v>
      </c>
      <c r="V43" s="29">
        <v>3.55</v>
      </c>
      <c r="W43" s="29">
        <v>31.282</v>
      </c>
      <c r="X43">
        <v>5</v>
      </c>
      <c r="Y43" s="29">
        <v>1.5640000000000001</v>
      </c>
      <c r="Z43" s="29">
        <v>0</v>
      </c>
      <c r="AA43" s="29">
        <v>0</v>
      </c>
      <c r="AB43" s="29">
        <v>0</v>
      </c>
      <c r="AC43" s="29">
        <v>0.98538300000000001</v>
      </c>
      <c r="AD43" s="29">
        <v>31.860617000000001</v>
      </c>
      <c r="AE43" s="29">
        <v>0</v>
      </c>
      <c r="AF43" s="29"/>
      <c r="AG43" s="29">
        <v>156.41</v>
      </c>
      <c r="AH43" s="29">
        <v>0</v>
      </c>
      <c r="AI43" s="29">
        <v>7.82</v>
      </c>
      <c r="AJ43" s="29">
        <v>4.9269150000000002</v>
      </c>
      <c r="AK43" s="29">
        <v>159.30308500000001</v>
      </c>
      <c r="AL43" t="s">
        <v>47</v>
      </c>
      <c r="AM43" t="s">
        <v>21651</v>
      </c>
      <c r="AN43" t="s">
        <v>21652</v>
      </c>
      <c r="AO43" s="29">
        <v>0</v>
      </c>
      <c r="AP43" s="30">
        <f t="shared" si="0"/>
        <v>0</v>
      </c>
      <c r="AQ43" s="30">
        <f t="shared" si="1"/>
        <v>0</v>
      </c>
      <c r="AS43" s="36">
        <v>45779.796662314817</v>
      </c>
      <c r="AT43" s="27"/>
    </row>
    <row r="44" spans="1:46" x14ac:dyDescent="0.25">
      <c r="A44" t="s">
        <v>20647</v>
      </c>
      <c r="B44">
        <v>3368135</v>
      </c>
      <c r="C44" t="s">
        <v>20750</v>
      </c>
      <c r="D44">
        <v>200274</v>
      </c>
      <c r="E44" t="s">
        <v>20656</v>
      </c>
      <c r="F44" t="s">
        <v>21062</v>
      </c>
      <c r="G44" t="s">
        <v>89</v>
      </c>
      <c r="H44" t="s">
        <v>90</v>
      </c>
      <c r="I44" t="s">
        <v>14</v>
      </c>
      <c r="J44" t="s">
        <v>21063</v>
      </c>
      <c r="K44" t="s">
        <v>21064</v>
      </c>
      <c r="L44" t="s">
        <v>271</v>
      </c>
      <c r="M44" t="s">
        <v>20649</v>
      </c>
      <c r="N44">
        <v>8765</v>
      </c>
      <c r="O44">
        <v>73</v>
      </c>
      <c r="P44" s="17">
        <v>45891</v>
      </c>
      <c r="Q44" s="19" t="s">
        <v>20652</v>
      </c>
      <c r="R44" t="s">
        <v>24</v>
      </c>
      <c r="S44" s="17">
        <v>45866</v>
      </c>
      <c r="T44" s="17"/>
      <c r="U44" s="29">
        <v>89.086666666666659</v>
      </c>
      <c r="V44" s="29">
        <v>7.2733333333333334</v>
      </c>
      <c r="W44" s="29">
        <v>96.36</v>
      </c>
      <c r="X44">
        <v>3</v>
      </c>
      <c r="Y44" s="29">
        <v>4.8166666666666664</v>
      </c>
      <c r="Z44" s="29">
        <v>0</v>
      </c>
      <c r="AA44" s="29">
        <v>0</v>
      </c>
      <c r="AB44" s="29">
        <v>0</v>
      </c>
      <c r="AC44" s="29">
        <v>3.0353400000000001</v>
      </c>
      <c r="AD44" s="29">
        <v>98.141326666666657</v>
      </c>
      <c r="AE44" s="29">
        <v>0</v>
      </c>
      <c r="AF44" s="29"/>
      <c r="AG44" s="29">
        <v>289.08</v>
      </c>
      <c r="AH44" s="29">
        <v>0</v>
      </c>
      <c r="AI44" s="29">
        <v>14.45</v>
      </c>
      <c r="AJ44" s="29">
        <v>9.1060199999999991</v>
      </c>
      <c r="AK44" s="29">
        <v>294.42397999999997</v>
      </c>
      <c r="AL44" t="s">
        <v>26</v>
      </c>
      <c r="AM44" t="s">
        <v>21653</v>
      </c>
      <c r="AN44" t="s">
        <v>21654</v>
      </c>
      <c r="AO44" s="29">
        <v>0</v>
      </c>
      <c r="AP44" s="30">
        <f t="shared" si="0"/>
        <v>0</v>
      </c>
      <c r="AQ44" s="30">
        <f t="shared" si="1"/>
        <v>0</v>
      </c>
      <c r="AS44" s="36">
        <v>45866.608979814817</v>
      </c>
      <c r="AT44" s="27"/>
    </row>
    <row r="45" spans="1:46" x14ac:dyDescent="0.25">
      <c r="A45" t="s">
        <v>20647</v>
      </c>
      <c r="B45">
        <v>3395848</v>
      </c>
      <c r="C45" t="s">
        <v>20751</v>
      </c>
      <c r="D45">
        <v>67320</v>
      </c>
      <c r="E45" t="s">
        <v>20656</v>
      </c>
      <c r="F45" t="s">
        <v>21065</v>
      </c>
      <c r="G45" t="s">
        <v>89</v>
      </c>
      <c r="H45" t="s">
        <v>90</v>
      </c>
      <c r="I45" t="s">
        <v>14</v>
      </c>
      <c r="J45" t="s">
        <v>20667</v>
      </c>
      <c r="K45" t="s">
        <v>20668</v>
      </c>
      <c r="L45" t="s">
        <v>20649</v>
      </c>
      <c r="M45" t="s">
        <v>20651</v>
      </c>
      <c r="N45">
        <v>8350</v>
      </c>
      <c r="O45">
        <v>4</v>
      </c>
      <c r="P45" s="17">
        <v>45876</v>
      </c>
      <c r="Q45" s="19" t="s">
        <v>20652</v>
      </c>
      <c r="R45" t="s">
        <v>24</v>
      </c>
      <c r="S45" s="17">
        <v>45873</v>
      </c>
      <c r="T45" s="27"/>
      <c r="U45" s="29">
        <v>38.106666666666662</v>
      </c>
      <c r="V45" s="29">
        <v>8.1766666666666676</v>
      </c>
      <c r="W45" s="29">
        <v>46.283333333333331</v>
      </c>
      <c r="X45">
        <v>3</v>
      </c>
      <c r="Y45" s="29">
        <v>2.313333333333333</v>
      </c>
      <c r="Z45" s="29">
        <v>0</v>
      </c>
      <c r="AA45" s="29">
        <v>0</v>
      </c>
      <c r="AB45" s="29">
        <v>0</v>
      </c>
      <c r="AC45" s="29">
        <v>1.4579249999999999</v>
      </c>
      <c r="AD45" s="29">
        <v>47.138741666666668</v>
      </c>
      <c r="AE45" s="29">
        <v>0</v>
      </c>
      <c r="AF45" s="29"/>
      <c r="AG45" s="29">
        <v>138.85</v>
      </c>
      <c r="AH45" s="29">
        <v>0</v>
      </c>
      <c r="AI45" s="29">
        <v>6.94</v>
      </c>
      <c r="AJ45" s="29">
        <v>4.3737750000000002</v>
      </c>
      <c r="AK45" s="29">
        <v>141.416225</v>
      </c>
      <c r="AL45" t="s">
        <v>26</v>
      </c>
      <c r="AM45" t="s">
        <v>21655</v>
      </c>
      <c r="AN45" t="s">
        <v>21656</v>
      </c>
      <c r="AO45" s="29">
        <v>0</v>
      </c>
      <c r="AP45" s="30">
        <f t="shared" si="0"/>
        <v>0</v>
      </c>
      <c r="AQ45" s="30">
        <f t="shared" si="1"/>
        <v>0</v>
      </c>
      <c r="AS45" s="36">
        <v>45873.131819745373</v>
      </c>
      <c r="AT45" s="27"/>
    </row>
    <row r="46" spans="1:46" x14ac:dyDescent="0.25">
      <c r="A46" t="s">
        <v>20647</v>
      </c>
      <c r="B46">
        <v>3131147</v>
      </c>
      <c r="C46" t="s">
        <v>20752</v>
      </c>
      <c r="D46">
        <v>64701</v>
      </c>
      <c r="E46" t="s">
        <v>20656</v>
      </c>
      <c r="F46" t="s">
        <v>21066</v>
      </c>
      <c r="G46" t="s">
        <v>89</v>
      </c>
      <c r="H46" t="s">
        <v>90</v>
      </c>
      <c r="I46" t="s">
        <v>10</v>
      </c>
      <c r="J46" t="s">
        <v>21067</v>
      </c>
      <c r="K46" t="s">
        <v>21068</v>
      </c>
      <c r="L46" t="s">
        <v>20648</v>
      </c>
      <c r="M46" t="s">
        <v>20651</v>
      </c>
      <c r="N46">
        <v>8350</v>
      </c>
      <c r="O46">
        <v>43</v>
      </c>
      <c r="P46" s="17">
        <v>45814</v>
      </c>
      <c r="Q46" s="19" t="s">
        <v>816</v>
      </c>
      <c r="R46" t="s">
        <v>24</v>
      </c>
      <c r="S46" s="17">
        <v>45810</v>
      </c>
      <c r="T46" s="27"/>
      <c r="U46" s="29">
        <v>41.656666666666673</v>
      </c>
      <c r="V46" s="29">
        <v>8.5333333333333332</v>
      </c>
      <c r="W46" s="29">
        <v>50.19</v>
      </c>
      <c r="X46">
        <v>3</v>
      </c>
      <c r="Y46" s="29">
        <v>1.756666666666667</v>
      </c>
      <c r="Z46" s="29">
        <v>0</v>
      </c>
      <c r="AA46" s="29">
        <v>0</v>
      </c>
      <c r="AB46" s="29">
        <v>0</v>
      </c>
      <c r="AC46" s="29">
        <v>1.5583994999999999</v>
      </c>
      <c r="AD46" s="29">
        <v>50.388267166666672</v>
      </c>
      <c r="AE46" s="29">
        <v>0</v>
      </c>
      <c r="AF46" s="29"/>
      <c r="AG46" s="29">
        <v>150.57</v>
      </c>
      <c r="AH46" s="29">
        <v>0</v>
      </c>
      <c r="AI46" s="29">
        <v>5.27</v>
      </c>
      <c r="AJ46" s="29">
        <v>4.6751984999999996</v>
      </c>
      <c r="AK46" s="29">
        <v>151.16480150000001</v>
      </c>
      <c r="AL46" t="s">
        <v>37</v>
      </c>
      <c r="AM46" t="s">
        <v>21657</v>
      </c>
      <c r="AN46" t="s">
        <v>21658</v>
      </c>
      <c r="AO46" s="29">
        <v>0</v>
      </c>
      <c r="AP46" s="30">
        <f t="shared" si="0"/>
        <v>0</v>
      </c>
      <c r="AQ46" s="30">
        <f t="shared" si="1"/>
        <v>0</v>
      </c>
      <c r="AS46" s="36">
        <v>45810.993740787038</v>
      </c>
      <c r="AT46" s="27"/>
    </row>
    <row r="47" spans="1:46" x14ac:dyDescent="0.25">
      <c r="A47" t="s">
        <v>20647</v>
      </c>
      <c r="B47">
        <v>3254604</v>
      </c>
      <c r="C47" t="s">
        <v>20753</v>
      </c>
      <c r="D47">
        <v>198887</v>
      </c>
      <c r="E47" t="s">
        <v>20656</v>
      </c>
      <c r="F47" t="s">
        <v>21069</v>
      </c>
      <c r="G47" t="s">
        <v>89</v>
      </c>
      <c r="H47" t="s">
        <v>90</v>
      </c>
      <c r="I47" t="s">
        <v>14</v>
      </c>
      <c r="J47" t="s">
        <v>21070</v>
      </c>
      <c r="K47" t="s">
        <v>21071</v>
      </c>
      <c r="L47" t="s">
        <v>271</v>
      </c>
      <c r="M47" t="s">
        <v>20649</v>
      </c>
      <c r="N47">
        <v>8345</v>
      </c>
      <c r="O47">
        <v>7</v>
      </c>
      <c r="P47" s="17">
        <v>45846</v>
      </c>
      <c r="Q47" s="19" t="s">
        <v>20652</v>
      </c>
      <c r="R47" t="s">
        <v>24</v>
      </c>
      <c r="S47" s="17">
        <v>45841</v>
      </c>
      <c r="T47" s="27"/>
      <c r="U47" s="29">
        <v>38.61</v>
      </c>
      <c r="V47" s="29">
        <v>7.2733333333333334</v>
      </c>
      <c r="W47" s="29">
        <v>45.883333333333333</v>
      </c>
      <c r="X47">
        <v>3</v>
      </c>
      <c r="Y47" s="29">
        <v>2.293333333333333</v>
      </c>
      <c r="Z47" s="29">
        <v>0</v>
      </c>
      <c r="AA47" s="29">
        <v>0</v>
      </c>
      <c r="AB47" s="29">
        <v>0</v>
      </c>
      <c r="AC47" s="29">
        <v>1.445325</v>
      </c>
      <c r="AD47" s="29">
        <v>46.731341666666673</v>
      </c>
      <c r="AE47" s="29">
        <v>0</v>
      </c>
      <c r="AF47" s="29"/>
      <c r="AG47" s="29">
        <v>137.65</v>
      </c>
      <c r="AH47" s="29">
        <v>0</v>
      </c>
      <c r="AI47" s="29">
        <v>6.88</v>
      </c>
      <c r="AJ47" s="29">
        <v>4.3359750000000004</v>
      </c>
      <c r="AK47" s="29">
        <v>140.19402500000001</v>
      </c>
      <c r="AL47" t="s">
        <v>26</v>
      </c>
      <c r="AM47" t="s">
        <v>21521</v>
      </c>
      <c r="AN47" t="s">
        <v>21576</v>
      </c>
      <c r="AO47" s="29">
        <v>0</v>
      </c>
      <c r="AP47" s="30">
        <f t="shared" si="0"/>
        <v>0</v>
      </c>
      <c r="AQ47" s="30">
        <f t="shared" si="1"/>
        <v>0</v>
      </c>
      <c r="AS47" s="36">
        <v>45841.934918344909</v>
      </c>
      <c r="AT47" s="27"/>
    </row>
    <row r="48" spans="1:46" x14ac:dyDescent="0.25">
      <c r="A48" t="s">
        <v>20647</v>
      </c>
      <c r="B48">
        <v>3254604</v>
      </c>
      <c r="C48" t="s">
        <v>20754</v>
      </c>
      <c r="D48">
        <v>198888</v>
      </c>
      <c r="E48" t="s">
        <v>20656</v>
      </c>
      <c r="F48" t="s">
        <v>21069</v>
      </c>
      <c r="G48" t="s">
        <v>89</v>
      </c>
      <c r="H48" t="s">
        <v>90</v>
      </c>
      <c r="I48" t="s">
        <v>14</v>
      </c>
      <c r="J48" t="s">
        <v>21072</v>
      </c>
      <c r="K48" t="s">
        <v>21073</v>
      </c>
      <c r="L48" t="s">
        <v>271</v>
      </c>
      <c r="M48" t="s">
        <v>20649</v>
      </c>
      <c r="N48">
        <v>8345</v>
      </c>
      <c r="O48">
        <v>8</v>
      </c>
      <c r="P48" s="17">
        <v>45846</v>
      </c>
      <c r="Q48" s="19" t="s">
        <v>20652</v>
      </c>
      <c r="R48" t="s">
        <v>24</v>
      </c>
      <c r="S48" s="17">
        <v>45841</v>
      </c>
      <c r="T48" s="27"/>
      <c r="U48" s="29">
        <v>38.61</v>
      </c>
      <c r="V48" s="29">
        <v>7.2733333333333334</v>
      </c>
      <c r="W48" s="29">
        <v>45.883333333333333</v>
      </c>
      <c r="X48">
        <v>3</v>
      </c>
      <c r="Y48" s="29">
        <v>2.293333333333333</v>
      </c>
      <c r="Z48" s="29">
        <v>0</v>
      </c>
      <c r="AA48" s="29">
        <v>0</v>
      </c>
      <c r="AB48" s="29">
        <v>0</v>
      </c>
      <c r="AC48" s="29">
        <v>1.445325</v>
      </c>
      <c r="AD48" s="29">
        <v>46.731341666666673</v>
      </c>
      <c r="AE48" s="29">
        <v>0</v>
      </c>
      <c r="AF48" s="29"/>
      <c r="AG48" s="29">
        <v>137.65</v>
      </c>
      <c r="AH48" s="29">
        <v>0</v>
      </c>
      <c r="AI48" s="29">
        <v>6.88</v>
      </c>
      <c r="AJ48" s="29">
        <v>4.3359750000000004</v>
      </c>
      <c r="AK48" s="29">
        <v>140.19402500000001</v>
      </c>
      <c r="AL48" t="s">
        <v>26</v>
      </c>
      <c r="AM48" t="s">
        <v>21521</v>
      </c>
      <c r="AN48" t="s">
        <v>21576</v>
      </c>
      <c r="AO48" s="29">
        <v>0</v>
      </c>
      <c r="AP48" s="30">
        <f t="shared" si="0"/>
        <v>0</v>
      </c>
      <c r="AQ48" s="30">
        <f t="shared" si="1"/>
        <v>0</v>
      </c>
      <c r="AS48" s="36">
        <v>45841.934918344909</v>
      </c>
      <c r="AT48" s="27"/>
    </row>
    <row r="49" spans="1:46" x14ac:dyDescent="0.25">
      <c r="A49" t="s">
        <v>20647</v>
      </c>
      <c r="B49">
        <v>3362994</v>
      </c>
      <c r="C49" t="s">
        <v>20755</v>
      </c>
      <c r="D49">
        <v>67057</v>
      </c>
      <c r="E49" t="s">
        <v>20656</v>
      </c>
      <c r="F49" t="s">
        <v>21074</v>
      </c>
      <c r="G49" t="s">
        <v>89</v>
      </c>
      <c r="H49" t="s">
        <v>90</v>
      </c>
      <c r="I49" t="s">
        <v>10</v>
      </c>
      <c r="J49" t="s">
        <v>21075</v>
      </c>
      <c r="K49" t="s">
        <v>21076</v>
      </c>
      <c r="L49" t="s">
        <v>20648</v>
      </c>
      <c r="M49" t="s">
        <v>20650</v>
      </c>
      <c r="N49">
        <v>8770</v>
      </c>
      <c r="O49">
        <v>76</v>
      </c>
      <c r="P49" s="17">
        <v>45865</v>
      </c>
      <c r="Q49" s="19" t="s">
        <v>816</v>
      </c>
      <c r="R49" t="s">
        <v>24</v>
      </c>
      <c r="S49" s="17">
        <v>45865</v>
      </c>
      <c r="T49" s="27"/>
      <c r="U49" s="29">
        <v>98.876666666666665</v>
      </c>
      <c r="V49" s="29">
        <v>7.2433333333333332</v>
      </c>
      <c r="W49" s="29">
        <v>106.12</v>
      </c>
      <c r="X49">
        <v>3</v>
      </c>
      <c r="Y49" s="29">
        <v>5.3066666666666666</v>
      </c>
      <c r="Z49" s="29">
        <v>0</v>
      </c>
      <c r="AA49" s="29">
        <v>0</v>
      </c>
      <c r="AB49" s="29">
        <v>0</v>
      </c>
      <c r="AC49" s="29">
        <v>3.3427799999999999</v>
      </c>
      <c r="AD49" s="29">
        <v>108.0838866666667</v>
      </c>
      <c r="AE49" s="29">
        <v>0</v>
      </c>
      <c r="AF49" s="29"/>
      <c r="AG49" s="29">
        <v>318.36</v>
      </c>
      <c r="AH49" s="29">
        <v>0</v>
      </c>
      <c r="AI49" s="29">
        <v>15.92</v>
      </c>
      <c r="AJ49" s="29">
        <v>10.02834</v>
      </c>
      <c r="AK49" s="29">
        <v>324.25166000000002</v>
      </c>
      <c r="AL49" t="s">
        <v>26</v>
      </c>
      <c r="AM49" t="s">
        <v>21659</v>
      </c>
      <c r="AN49" t="s">
        <v>21660</v>
      </c>
      <c r="AO49" s="29">
        <v>0</v>
      </c>
      <c r="AP49" s="30">
        <f t="shared" si="0"/>
        <v>0</v>
      </c>
      <c r="AQ49" s="30">
        <f t="shared" si="1"/>
        <v>0</v>
      </c>
      <c r="AS49" s="36">
        <v>45865.218116516204</v>
      </c>
      <c r="AT49" s="27"/>
    </row>
    <row r="50" spans="1:46" x14ac:dyDescent="0.25">
      <c r="A50" t="s">
        <v>20647</v>
      </c>
      <c r="B50">
        <v>3407245</v>
      </c>
      <c r="C50" t="s">
        <v>20756</v>
      </c>
      <c r="D50">
        <v>67440</v>
      </c>
      <c r="E50" t="s">
        <v>20653</v>
      </c>
      <c r="F50" t="s">
        <v>21079</v>
      </c>
      <c r="G50" t="s">
        <v>89</v>
      </c>
      <c r="H50" t="s">
        <v>90</v>
      </c>
      <c r="I50" t="s">
        <v>10</v>
      </c>
      <c r="J50" t="s">
        <v>21080</v>
      </c>
      <c r="K50" t="s">
        <v>21081</v>
      </c>
      <c r="L50" t="s">
        <v>20648</v>
      </c>
      <c r="M50" t="s">
        <v>20650</v>
      </c>
      <c r="N50">
        <v>8350</v>
      </c>
      <c r="O50">
        <v>43</v>
      </c>
      <c r="P50" s="17">
        <v>45879</v>
      </c>
      <c r="Q50" s="19" t="s">
        <v>816</v>
      </c>
      <c r="R50" t="s">
        <v>24</v>
      </c>
      <c r="S50" s="17">
        <v>45875</v>
      </c>
      <c r="T50" s="27"/>
      <c r="U50" s="29">
        <v>133.83000000000001</v>
      </c>
      <c r="V50" s="29">
        <v>26.16</v>
      </c>
      <c r="W50" s="29">
        <v>159.99</v>
      </c>
      <c r="X50">
        <v>1</v>
      </c>
      <c r="Y50" s="29">
        <v>8</v>
      </c>
      <c r="Z50" s="29">
        <v>0</v>
      </c>
      <c r="AA50" s="29">
        <v>0</v>
      </c>
      <c r="AB50" s="29">
        <v>0</v>
      </c>
      <c r="AC50" s="29">
        <v>5.0396850000000004</v>
      </c>
      <c r="AD50" s="29">
        <v>162.95031499999999</v>
      </c>
      <c r="AE50" s="29">
        <v>0</v>
      </c>
      <c r="AF50" s="29"/>
      <c r="AG50" s="29">
        <v>159.99</v>
      </c>
      <c r="AH50" s="29">
        <v>0</v>
      </c>
      <c r="AI50" s="29">
        <v>8</v>
      </c>
      <c r="AJ50" s="29">
        <v>5.0396850000000004</v>
      </c>
      <c r="AK50" s="29">
        <v>162.95031499999999</v>
      </c>
      <c r="AL50" t="s">
        <v>25</v>
      </c>
      <c r="AM50" t="s">
        <v>21661</v>
      </c>
      <c r="AN50" t="s">
        <v>21662</v>
      </c>
      <c r="AO50" s="29">
        <v>0</v>
      </c>
      <c r="AP50" s="30">
        <f t="shared" si="0"/>
        <v>0</v>
      </c>
      <c r="AQ50" s="30">
        <f t="shared" si="1"/>
        <v>0</v>
      </c>
      <c r="AS50" s="36">
        <v>45875.862597743057</v>
      </c>
      <c r="AT50" s="27"/>
    </row>
    <row r="51" spans="1:46" x14ac:dyDescent="0.25">
      <c r="A51" t="s">
        <v>20647</v>
      </c>
      <c r="B51">
        <v>3135207</v>
      </c>
      <c r="C51" t="s">
        <v>20757</v>
      </c>
      <c r="D51">
        <v>64739</v>
      </c>
      <c r="E51" t="s">
        <v>20656</v>
      </c>
      <c r="F51" t="s">
        <v>21082</v>
      </c>
      <c r="G51" t="s">
        <v>89</v>
      </c>
      <c r="H51" t="s">
        <v>90</v>
      </c>
      <c r="I51" t="s">
        <v>10</v>
      </c>
      <c r="J51" t="s">
        <v>21083</v>
      </c>
      <c r="K51" t="s">
        <v>21084</v>
      </c>
      <c r="L51" t="s">
        <v>20648</v>
      </c>
      <c r="M51" t="s">
        <v>20650</v>
      </c>
      <c r="N51">
        <v>8350</v>
      </c>
      <c r="O51">
        <v>11</v>
      </c>
      <c r="P51" s="17">
        <v>45821</v>
      </c>
      <c r="Q51" s="19" t="s">
        <v>816</v>
      </c>
      <c r="R51" t="s">
        <v>24</v>
      </c>
      <c r="S51" s="17">
        <v>45812</v>
      </c>
      <c r="T51" s="27"/>
      <c r="U51" s="29">
        <v>44.610000000000007</v>
      </c>
      <c r="V51" s="29">
        <v>8.5333333333333332</v>
      </c>
      <c r="W51" s="29">
        <v>53.143333333333338</v>
      </c>
      <c r="X51">
        <v>3</v>
      </c>
      <c r="Y51" s="29">
        <v>1.86</v>
      </c>
      <c r="Z51" s="29">
        <v>0</v>
      </c>
      <c r="AA51" s="29">
        <v>0</v>
      </c>
      <c r="AB51" s="29">
        <v>0</v>
      </c>
      <c r="AC51" s="29">
        <v>1.6501005</v>
      </c>
      <c r="AD51" s="29">
        <v>53.353232833333337</v>
      </c>
      <c r="AE51" s="29">
        <v>0</v>
      </c>
      <c r="AF51" s="29"/>
      <c r="AG51" s="29">
        <v>159.43</v>
      </c>
      <c r="AH51" s="29">
        <v>0</v>
      </c>
      <c r="AI51" s="29">
        <v>5.58</v>
      </c>
      <c r="AJ51" s="29">
        <v>4.9503015000000001</v>
      </c>
      <c r="AK51" s="29">
        <v>160.0596985</v>
      </c>
      <c r="AL51" t="s">
        <v>37</v>
      </c>
      <c r="AM51" t="s">
        <v>21663</v>
      </c>
      <c r="AN51" t="s">
        <v>21664</v>
      </c>
      <c r="AO51" s="29">
        <v>0</v>
      </c>
      <c r="AP51" s="30">
        <f t="shared" si="0"/>
        <v>0</v>
      </c>
      <c r="AQ51" s="30">
        <f t="shared" si="1"/>
        <v>0</v>
      </c>
      <c r="AS51" s="36">
        <v>45812.193937060183</v>
      </c>
      <c r="AT51" s="27"/>
    </row>
    <row r="52" spans="1:46" x14ac:dyDescent="0.25">
      <c r="A52" t="s">
        <v>20647</v>
      </c>
      <c r="B52">
        <v>3135207</v>
      </c>
      <c r="C52" t="s">
        <v>20758</v>
      </c>
      <c r="D52">
        <v>64740</v>
      </c>
      <c r="E52" t="s">
        <v>20656</v>
      </c>
      <c r="F52" t="s">
        <v>21082</v>
      </c>
      <c r="G52" t="s">
        <v>89</v>
      </c>
      <c r="H52" t="s">
        <v>90</v>
      </c>
      <c r="I52" t="s">
        <v>10</v>
      </c>
      <c r="J52" t="s">
        <v>21085</v>
      </c>
      <c r="K52" t="s">
        <v>21086</v>
      </c>
      <c r="L52" t="s">
        <v>20648</v>
      </c>
      <c r="M52" t="s">
        <v>20650</v>
      </c>
      <c r="N52">
        <v>8350</v>
      </c>
      <c r="O52">
        <v>12</v>
      </c>
      <c r="P52" s="17">
        <v>45821</v>
      </c>
      <c r="Q52" s="19" t="s">
        <v>816</v>
      </c>
      <c r="R52" t="s">
        <v>24</v>
      </c>
      <c r="S52" s="17">
        <v>45812</v>
      </c>
      <c r="T52" s="27"/>
      <c r="U52" s="29">
        <v>44.610000000000007</v>
      </c>
      <c r="V52" s="29">
        <v>8.5333333333333332</v>
      </c>
      <c r="W52" s="29">
        <v>53.143333333333338</v>
      </c>
      <c r="X52">
        <v>3</v>
      </c>
      <c r="Y52" s="29">
        <v>1.86</v>
      </c>
      <c r="Z52" s="29">
        <v>0</v>
      </c>
      <c r="AA52" s="29">
        <v>0</v>
      </c>
      <c r="AB52" s="29">
        <v>0</v>
      </c>
      <c r="AC52" s="29">
        <v>1.6501005</v>
      </c>
      <c r="AD52" s="29">
        <v>53.353232833333337</v>
      </c>
      <c r="AE52" s="29">
        <v>0</v>
      </c>
      <c r="AF52" s="29"/>
      <c r="AG52" s="29">
        <v>159.43</v>
      </c>
      <c r="AH52" s="29">
        <v>0</v>
      </c>
      <c r="AI52" s="29">
        <v>5.58</v>
      </c>
      <c r="AJ52" s="29">
        <v>4.9503015000000001</v>
      </c>
      <c r="AK52" s="29">
        <v>160.0596985</v>
      </c>
      <c r="AL52" t="s">
        <v>37</v>
      </c>
      <c r="AM52" t="s">
        <v>21663</v>
      </c>
      <c r="AN52" t="s">
        <v>21664</v>
      </c>
      <c r="AO52" s="29">
        <v>0</v>
      </c>
      <c r="AP52" s="30">
        <f t="shared" si="0"/>
        <v>0</v>
      </c>
      <c r="AQ52" s="30">
        <f t="shared" si="1"/>
        <v>0</v>
      </c>
      <c r="AS52" s="36">
        <v>45812.193937060183</v>
      </c>
      <c r="AT52" s="27"/>
    </row>
    <row r="53" spans="1:46" x14ac:dyDescent="0.25">
      <c r="A53" t="s">
        <v>20647</v>
      </c>
      <c r="B53">
        <v>3375877</v>
      </c>
      <c r="C53" t="s">
        <v>20759</v>
      </c>
      <c r="D53">
        <v>67163</v>
      </c>
      <c r="E53" t="s">
        <v>20656</v>
      </c>
      <c r="F53" t="s">
        <v>21087</v>
      </c>
      <c r="G53" t="s">
        <v>89</v>
      </c>
      <c r="H53" t="s">
        <v>90</v>
      </c>
      <c r="I53" t="s">
        <v>10</v>
      </c>
      <c r="J53" t="s">
        <v>21011</v>
      </c>
      <c r="K53" t="s">
        <v>21012</v>
      </c>
      <c r="L53" t="s">
        <v>20648</v>
      </c>
      <c r="M53" t="s">
        <v>20651</v>
      </c>
      <c r="N53">
        <v>8350</v>
      </c>
      <c r="O53">
        <v>15</v>
      </c>
      <c r="P53" s="17">
        <v>45868</v>
      </c>
      <c r="Q53" s="19" t="s">
        <v>816</v>
      </c>
      <c r="R53" t="s">
        <v>24</v>
      </c>
      <c r="S53" s="17">
        <v>45868</v>
      </c>
      <c r="T53" s="27"/>
      <c r="U53" s="29">
        <v>45.406666666666673</v>
      </c>
      <c r="V53" s="29">
        <v>8.7200000000000006</v>
      </c>
      <c r="W53" s="29">
        <v>54.126666666666672</v>
      </c>
      <c r="X53">
        <v>3</v>
      </c>
      <c r="Y53" s="29">
        <v>2.706666666666667</v>
      </c>
      <c r="Z53" s="29">
        <v>0</v>
      </c>
      <c r="AA53" s="29">
        <v>0</v>
      </c>
      <c r="AB53" s="29">
        <v>0</v>
      </c>
      <c r="AC53" s="29">
        <v>1.70499</v>
      </c>
      <c r="AD53" s="29">
        <v>55.128343333333333</v>
      </c>
      <c r="AE53" s="29">
        <v>0</v>
      </c>
      <c r="AF53" s="29"/>
      <c r="AG53" s="29">
        <v>162.38</v>
      </c>
      <c r="AH53" s="29">
        <v>0</v>
      </c>
      <c r="AI53" s="29">
        <v>8.1199999999999992</v>
      </c>
      <c r="AJ53" s="29">
        <v>5.1149699999999996</v>
      </c>
      <c r="AK53" s="29">
        <v>165.38503</v>
      </c>
      <c r="AL53" t="s">
        <v>26</v>
      </c>
      <c r="AM53" t="s">
        <v>21679</v>
      </c>
      <c r="AN53" t="s">
        <v>21705</v>
      </c>
      <c r="AO53" s="29">
        <v>0</v>
      </c>
      <c r="AP53" s="30">
        <f t="shared" si="0"/>
        <v>0</v>
      </c>
      <c r="AQ53" s="30">
        <f t="shared" si="1"/>
        <v>0</v>
      </c>
      <c r="AS53" s="36">
        <v>45868.556559050929</v>
      </c>
      <c r="AT53" s="27"/>
    </row>
    <row r="54" spans="1:46" x14ac:dyDescent="0.25">
      <c r="A54" t="s">
        <v>20647</v>
      </c>
      <c r="B54">
        <v>3258652</v>
      </c>
      <c r="C54" t="s">
        <v>20760</v>
      </c>
      <c r="D54">
        <v>65978</v>
      </c>
      <c r="E54" t="s">
        <v>20656</v>
      </c>
      <c r="F54" t="s">
        <v>21088</v>
      </c>
      <c r="G54" t="s">
        <v>89</v>
      </c>
      <c r="H54" t="s">
        <v>90</v>
      </c>
      <c r="I54" t="s">
        <v>10</v>
      </c>
      <c r="J54" t="s">
        <v>21089</v>
      </c>
      <c r="K54" t="s">
        <v>21090</v>
      </c>
      <c r="L54" t="s">
        <v>20649</v>
      </c>
      <c r="M54" t="s">
        <v>271</v>
      </c>
      <c r="N54">
        <v>8350</v>
      </c>
      <c r="O54">
        <v>44</v>
      </c>
      <c r="P54" s="17">
        <v>45844</v>
      </c>
      <c r="Q54" s="19" t="s">
        <v>20652</v>
      </c>
      <c r="R54" t="s">
        <v>24</v>
      </c>
      <c r="S54" s="17">
        <v>45842</v>
      </c>
      <c r="T54" s="27"/>
      <c r="U54" s="29">
        <v>115.83</v>
      </c>
      <c r="V54" s="29">
        <v>21.36</v>
      </c>
      <c r="W54" s="29">
        <v>137.19</v>
      </c>
      <c r="X54">
        <v>1</v>
      </c>
      <c r="Y54" s="29">
        <v>6.86</v>
      </c>
      <c r="Z54" s="29">
        <v>0</v>
      </c>
      <c r="AA54" s="29">
        <v>0</v>
      </c>
      <c r="AB54" s="29">
        <v>0</v>
      </c>
      <c r="AC54" s="29">
        <v>4.321485</v>
      </c>
      <c r="AD54" s="29">
        <v>139.72851499999999</v>
      </c>
      <c r="AE54" s="29">
        <v>0</v>
      </c>
      <c r="AF54" s="29"/>
      <c r="AG54" s="29">
        <v>137.19</v>
      </c>
      <c r="AH54" s="29">
        <v>0</v>
      </c>
      <c r="AI54" s="29">
        <v>6.86</v>
      </c>
      <c r="AJ54" s="29">
        <v>4.321485</v>
      </c>
      <c r="AK54" s="29">
        <v>139.72851499999999</v>
      </c>
      <c r="AL54" t="s">
        <v>25</v>
      </c>
      <c r="AM54" t="s">
        <v>21522</v>
      </c>
      <c r="AN54" t="s">
        <v>21577</v>
      </c>
      <c r="AO54" s="29">
        <v>0</v>
      </c>
      <c r="AP54" s="30">
        <f t="shared" si="0"/>
        <v>0</v>
      </c>
      <c r="AQ54" s="30">
        <f t="shared" si="1"/>
        <v>0</v>
      </c>
      <c r="AS54" s="36">
        <v>45842.818932997689</v>
      </c>
      <c r="AT54" s="27"/>
    </row>
    <row r="55" spans="1:46" x14ac:dyDescent="0.25">
      <c r="A55" t="s">
        <v>20647</v>
      </c>
      <c r="B55">
        <v>3258652</v>
      </c>
      <c r="C55" t="s">
        <v>20761</v>
      </c>
      <c r="D55">
        <v>65979</v>
      </c>
      <c r="E55" t="s">
        <v>20656</v>
      </c>
      <c r="F55" t="s">
        <v>21088</v>
      </c>
      <c r="G55" t="s">
        <v>89</v>
      </c>
      <c r="H55" t="s">
        <v>90</v>
      </c>
      <c r="I55" t="s">
        <v>10</v>
      </c>
      <c r="J55" t="s">
        <v>21091</v>
      </c>
      <c r="K55" t="s">
        <v>21090</v>
      </c>
      <c r="L55" t="s">
        <v>20649</v>
      </c>
      <c r="M55" t="s">
        <v>271</v>
      </c>
      <c r="N55">
        <v>8350</v>
      </c>
      <c r="O55">
        <v>43</v>
      </c>
      <c r="P55" s="17">
        <v>45844</v>
      </c>
      <c r="Q55" s="19" t="s">
        <v>20652</v>
      </c>
      <c r="R55" t="s">
        <v>24</v>
      </c>
      <c r="S55" s="17">
        <v>45842</v>
      </c>
      <c r="T55" s="27"/>
      <c r="U55" s="29">
        <v>115.83</v>
      </c>
      <c r="V55" s="29">
        <v>21.36</v>
      </c>
      <c r="W55" s="29">
        <v>137.19</v>
      </c>
      <c r="X55">
        <v>1</v>
      </c>
      <c r="Y55" s="29">
        <v>6.86</v>
      </c>
      <c r="Z55" s="29">
        <v>0</v>
      </c>
      <c r="AA55" s="29">
        <v>0</v>
      </c>
      <c r="AB55" s="29">
        <v>0</v>
      </c>
      <c r="AC55" s="29">
        <v>4.321485</v>
      </c>
      <c r="AD55" s="29">
        <v>139.72851499999999</v>
      </c>
      <c r="AE55" s="29">
        <v>0</v>
      </c>
      <c r="AF55" s="29"/>
      <c r="AG55" s="29">
        <v>137.19</v>
      </c>
      <c r="AH55" s="29">
        <v>0</v>
      </c>
      <c r="AI55" s="29">
        <v>6.86</v>
      </c>
      <c r="AJ55" s="29">
        <v>4.321485</v>
      </c>
      <c r="AK55" s="29">
        <v>139.72851499999999</v>
      </c>
      <c r="AL55" t="s">
        <v>25</v>
      </c>
      <c r="AM55" t="s">
        <v>21522</v>
      </c>
      <c r="AN55" t="s">
        <v>21577</v>
      </c>
      <c r="AO55" s="29">
        <v>0</v>
      </c>
      <c r="AP55" s="30">
        <f t="shared" si="0"/>
        <v>0</v>
      </c>
      <c r="AQ55" s="30">
        <f t="shared" si="1"/>
        <v>0</v>
      </c>
      <c r="AS55" s="36">
        <v>45842.818932997689</v>
      </c>
      <c r="AT55" s="27"/>
    </row>
    <row r="56" spans="1:46" x14ac:dyDescent="0.25">
      <c r="A56" t="s">
        <v>20647</v>
      </c>
      <c r="B56">
        <v>3389221</v>
      </c>
      <c r="C56" t="s">
        <v>20762</v>
      </c>
      <c r="D56">
        <v>67274</v>
      </c>
      <c r="E56" t="s">
        <v>20653</v>
      </c>
      <c r="F56" t="s">
        <v>21092</v>
      </c>
      <c r="G56" t="s">
        <v>89</v>
      </c>
      <c r="H56" t="s">
        <v>90</v>
      </c>
      <c r="I56" t="s">
        <v>10</v>
      </c>
      <c r="J56" t="s">
        <v>21093</v>
      </c>
      <c r="K56" t="s">
        <v>21094</v>
      </c>
      <c r="L56" t="s">
        <v>20648</v>
      </c>
      <c r="M56" t="s">
        <v>20650</v>
      </c>
      <c r="N56">
        <v>8350</v>
      </c>
      <c r="O56">
        <v>41</v>
      </c>
      <c r="P56" s="17">
        <v>45872</v>
      </c>
      <c r="Q56" s="19" t="s">
        <v>816</v>
      </c>
      <c r="R56" t="s">
        <v>24</v>
      </c>
      <c r="S56" s="17">
        <v>45871</v>
      </c>
      <c r="T56" s="27"/>
      <c r="U56" s="29">
        <v>133.83000000000001</v>
      </c>
      <c r="V56" s="29">
        <v>26.16</v>
      </c>
      <c r="W56" s="29">
        <v>159.99</v>
      </c>
      <c r="X56">
        <v>1</v>
      </c>
      <c r="Y56" s="29">
        <v>8</v>
      </c>
      <c r="Z56" s="29">
        <v>0</v>
      </c>
      <c r="AA56" s="29">
        <v>0</v>
      </c>
      <c r="AB56" s="29">
        <v>0</v>
      </c>
      <c r="AC56" s="29">
        <v>5.0396850000000004</v>
      </c>
      <c r="AD56" s="29">
        <v>162.95031499999999</v>
      </c>
      <c r="AE56" s="29">
        <v>0</v>
      </c>
      <c r="AF56" s="29"/>
      <c r="AG56" s="29">
        <v>159.99</v>
      </c>
      <c r="AH56" s="29">
        <v>0</v>
      </c>
      <c r="AI56" s="29">
        <v>8</v>
      </c>
      <c r="AJ56" s="29">
        <v>5.0396850000000004</v>
      </c>
      <c r="AK56" s="29">
        <v>162.95031499999999</v>
      </c>
      <c r="AL56" t="s">
        <v>25</v>
      </c>
      <c r="AM56" t="s">
        <v>21680</v>
      </c>
      <c r="AN56" t="s">
        <v>21706</v>
      </c>
      <c r="AO56" s="29">
        <v>0</v>
      </c>
      <c r="AP56" s="30">
        <f t="shared" si="0"/>
        <v>0</v>
      </c>
      <c r="AQ56" s="30">
        <f t="shared" si="1"/>
        <v>0</v>
      </c>
      <c r="AS56" s="36">
        <v>45871.599580844908</v>
      </c>
      <c r="AT56" s="27"/>
    </row>
    <row r="57" spans="1:46" x14ac:dyDescent="0.25">
      <c r="A57" t="s">
        <v>20647</v>
      </c>
      <c r="B57">
        <v>3018642</v>
      </c>
      <c r="C57" t="s">
        <v>20763</v>
      </c>
      <c r="D57">
        <v>63617</v>
      </c>
      <c r="E57" t="s">
        <v>20656</v>
      </c>
      <c r="F57" t="s">
        <v>21095</v>
      </c>
      <c r="G57" t="s">
        <v>89</v>
      </c>
      <c r="H57" t="s">
        <v>90</v>
      </c>
      <c r="I57" t="s">
        <v>137</v>
      </c>
      <c r="J57" t="s">
        <v>21096</v>
      </c>
      <c r="K57" t="s">
        <v>21097</v>
      </c>
      <c r="L57" t="s">
        <v>20649</v>
      </c>
      <c r="M57" t="s">
        <v>271</v>
      </c>
      <c r="N57">
        <v>8350</v>
      </c>
      <c r="O57">
        <v>13</v>
      </c>
      <c r="P57" s="17">
        <v>45784</v>
      </c>
      <c r="Q57" s="19" t="s">
        <v>20652</v>
      </c>
      <c r="R57" t="s">
        <v>24</v>
      </c>
      <c r="S57" s="17">
        <v>45780</v>
      </c>
      <c r="T57" s="27"/>
      <c r="U57" s="29">
        <v>28.9575</v>
      </c>
      <c r="V57" s="29">
        <v>5.34</v>
      </c>
      <c r="W57" s="29">
        <v>34.297499999999999</v>
      </c>
      <c r="X57">
        <v>4</v>
      </c>
      <c r="Y57" s="29">
        <v>1.7150000000000001</v>
      </c>
      <c r="Z57" s="29">
        <v>0</v>
      </c>
      <c r="AA57" s="29">
        <v>0</v>
      </c>
      <c r="AB57" s="29">
        <v>0</v>
      </c>
      <c r="AC57" s="29">
        <v>1.8006187499999999</v>
      </c>
      <c r="AD57" s="29">
        <v>34.211881249999998</v>
      </c>
      <c r="AE57" s="29">
        <v>0</v>
      </c>
      <c r="AF57" s="29"/>
      <c r="AG57" s="29">
        <v>137.19</v>
      </c>
      <c r="AH57" s="29">
        <v>0</v>
      </c>
      <c r="AI57" s="29">
        <v>6.86</v>
      </c>
      <c r="AJ57" s="29">
        <v>7.2024749999999997</v>
      </c>
      <c r="AK57" s="29">
        <v>136.84752499999999</v>
      </c>
      <c r="AL57" t="s">
        <v>44</v>
      </c>
      <c r="AM57" t="s">
        <v>21681</v>
      </c>
      <c r="AN57" t="s">
        <v>21707</v>
      </c>
      <c r="AO57" s="29">
        <v>0</v>
      </c>
      <c r="AP57" s="30">
        <f t="shared" si="0"/>
        <v>0</v>
      </c>
      <c r="AQ57" s="30">
        <f t="shared" si="1"/>
        <v>0</v>
      </c>
      <c r="AS57" s="36">
        <v>45780.097492025459</v>
      </c>
      <c r="AT57" s="27"/>
    </row>
    <row r="58" spans="1:46" x14ac:dyDescent="0.25">
      <c r="A58" t="s">
        <v>20647</v>
      </c>
      <c r="B58">
        <v>3018642</v>
      </c>
      <c r="C58" t="s">
        <v>20764</v>
      </c>
      <c r="D58">
        <v>196269</v>
      </c>
      <c r="E58" t="s">
        <v>20656</v>
      </c>
      <c r="F58" t="s">
        <v>21095</v>
      </c>
      <c r="G58" t="s">
        <v>89</v>
      </c>
      <c r="H58" t="s">
        <v>90</v>
      </c>
      <c r="I58" t="s">
        <v>137</v>
      </c>
      <c r="J58" t="s">
        <v>21096</v>
      </c>
      <c r="K58" t="s">
        <v>21097</v>
      </c>
      <c r="L58" t="s">
        <v>271</v>
      </c>
      <c r="M58" t="s">
        <v>20649</v>
      </c>
      <c r="N58">
        <v>8345</v>
      </c>
      <c r="O58">
        <v>13</v>
      </c>
      <c r="P58" s="17">
        <v>45788</v>
      </c>
      <c r="Q58" s="19" t="s">
        <v>20652</v>
      </c>
      <c r="R58" t="s">
        <v>24</v>
      </c>
      <c r="S58" s="17">
        <v>45780</v>
      </c>
      <c r="T58" s="17"/>
      <c r="U58" s="29">
        <v>29.824999999999999</v>
      </c>
      <c r="V58" s="29">
        <v>5.4550000000000001</v>
      </c>
      <c r="W58" s="29">
        <v>35.28</v>
      </c>
      <c r="X58">
        <v>4</v>
      </c>
      <c r="Y58" s="29">
        <v>1.7649999999999999</v>
      </c>
      <c r="Z58" s="29">
        <v>0</v>
      </c>
      <c r="AA58" s="29">
        <v>0</v>
      </c>
      <c r="AB58" s="29">
        <v>0</v>
      </c>
      <c r="AC58" s="29">
        <v>1.8522000000000001</v>
      </c>
      <c r="AD58" s="29">
        <v>35.192799999999998</v>
      </c>
      <c r="AE58" s="29">
        <v>0</v>
      </c>
      <c r="AF58" s="29"/>
      <c r="AG58" s="29">
        <v>141.12</v>
      </c>
      <c r="AH58" s="29">
        <v>0</v>
      </c>
      <c r="AI58" s="29">
        <v>7.06</v>
      </c>
      <c r="AJ58" s="29">
        <v>7.4088000000000003</v>
      </c>
      <c r="AK58" s="29">
        <v>140.77119999999999</v>
      </c>
      <c r="AL58" t="s">
        <v>44</v>
      </c>
      <c r="AM58" t="s">
        <v>21681</v>
      </c>
      <c r="AN58" t="s">
        <v>21707</v>
      </c>
      <c r="AO58" s="29">
        <v>0</v>
      </c>
      <c r="AP58" s="30">
        <f t="shared" si="0"/>
        <v>0</v>
      </c>
      <c r="AQ58" s="30">
        <f t="shared" si="1"/>
        <v>0</v>
      </c>
      <c r="AS58" s="36">
        <v>45780.097492025459</v>
      </c>
      <c r="AT58" s="27"/>
    </row>
    <row r="59" spans="1:46" x14ac:dyDescent="0.25">
      <c r="A59" t="s">
        <v>20647</v>
      </c>
      <c r="B59">
        <v>3384995</v>
      </c>
      <c r="C59" t="s">
        <v>20765</v>
      </c>
      <c r="D59">
        <v>67238</v>
      </c>
      <c r="E59" t="s">
        <v>20653</v>
      </c>
      <c r="F59" t="s">
        <v>21098</v>
      </c>
      <c r="G59" t="s">
        <v>89</v>
      </c>
      <c r="H59" t="s">
        <v>90</v>
      </c>
      <c r="I59" t="s">
        <v>14</v>
      </c>
      <c r="J59" t="s">
        <v>21099</v>
      </c>
      <c r="K59" t="s">
        <v>21100</v>
      </c>
      <c r="L59" t="s">
        <v>20649</v>
      </c>
      <c r="M59" t="s">
        <v>20650</v>
      </c>
      <c r="N59">
        <v>8350</v>
      </c>
      <c r="O59">
        <v>1</v>
      </c>
      <c r="P59" s="17">
        <v>45880</v>
      </c>
      <c r="Q59" s="19" t="s">
        <v>20652</v>
      </c>
      <c r="R59" t="s">
        <v>24</v>
      </c>
      <c r="S59" s="17">
        <v>45870</v>
      </c>
      <c r="T59" s="27"/>
      <c r="U59" s="29">
        <v>111.47</v>
      </c>
      <c r="V59" s="29">
        <v>25.09</v>
      </c>
      <c r="W59" s="29">
        <v>136.56</v>
      </c>
      <c r="X59">
        <v>1</v>
      </c>
      <c r="Y59" s="29">
        <v>6.83</v>
      </c>
      <c r="Z59" s="29">
        <v>0</v>
      </c>
      <c r="AA59" s="29">
        <v>0</v>
      </c>
      <c r="AB59" s="29">
        <v>0</v>
      </c>
      <c r="AC59" s="29">
        <v>4.3016399999999999</v>
      </c>
      <c r="AD59" s="29">
        <v>139.08835999999999</v>
      </c>
      <c r="AE59" s="29">
        <v>0</v>
      </c>
      <c r="AF59" s="29"/>
      <c r="AG59" s="29">
        <v>136.56</v>
      </c>
      <c r="AH59" s="29">
        <v>0</v>
      </c>
      <c r="AI59" s="29">
        <v>6.83</v>
      </c>
      <c r="AJ59" s="29">
        <v>4.3016399999999999</v>
      </c>
      <c r="AK59" s="29">
        <v>139.08835999999999</v>
      </c>
      <c r="AL59" t="s">
        <v>25</v>
      </c>
      <c r="AM59" t="s">
        <v>21682</v>
      </c>
      <c r="AN59" t="s">
        <v>21708</v>
      </c>
      <c r="AO59" s="29">
        <v>5.09</v>
      </c>
      <c r="AP59" s="30">
        <f t="shared" si="0"/>
        <v>1.4633749999999999</v>
      </c>
      <c r="AQ59" s="30">
        <f t="shared" si="1"/>
        <v>1.4633749999999999</v>
      </c>
      <c r="AS59" s="36">
        <v>45870.613659155089</v>
      </c>
      <c r="AT59" s="27"/>
    </row>
    <row r="60" spans="1:46" x14ac:dyDescent="0.25">
      <c r="A60" t="s">
        <v>20647</v>
      </c>
      <c r="B60">
        <v>3398312</v>
      </c>
      <c r="C60" t="s">
        <v>20766</v>
      </c>
      <c r="D60">
        <v>67348</v>
      </c>
      <c r="E60" t="s">
        <v>20656</v>
      </c>
      <c r="F60" t="s">
        <v>21101</v>
      </c>
      <c r="G60" t="s">
        <v>89</v>
      </c>
      <c r="H60" t="s">
        <v>90</v>
      </c>
      <c r="I60" t="s">
        <v>10</v>
      </c>
      <c r="J60" t="s">
        <v>21102</v>
      </c>
      <c r="K60" t="s">
        <v>21103</v>
      </c>
      <c r="L60" t="s">
        <v>20648</v>
      </c>
      <c r="M60" t="s">
        <v>20651</v>
      </c>
      <c r="N60">
        <v>8350</v>
      </c>
      <c r="O60">
        <v>1</v>
      </c>
      <c r="P60" s="17">
        <v>45874</v>
      </c>
      <c r="Q60" s="19" t="s">
        <v>816</v>
      </c>
      <c r="R60" t="s">
        <v>24</v>
      </c>
      <c r="S60" s="17">
        <v>45873</v>
      </c>
      <c r="T60" s="27"/>
      <c r="U60" s="29">
        <v>41.656666666666673</v>
      </c>
      <c r="V60" s="29">
        <v>8.7200000000000006</v>
      </c>
      <c r="W60" s="29">
        <v>50.376666666666672</v>
      </c>
      <c r="X60">
        <v>3</v>
      </c>
      <c r="Y60" s="29">
        <v>2.52</v>
      </c>
      <c r="Z60" s="29">
        <v>0</v>
      </c>
      <c r="AA60" s="29">
        <v>0</v>
      </c>
      <c r="AB60" s="29">
        <v>0</v>
      </c>
      <c r="AC60" s="29">
        <v>1.586865</v>
      </c>
      <c r="AD60" s="29">
        <v>51.309801666666672</v>
      </c>
      <c r="AE60" s="29">
        <v>0</v>
      </c>
      <c r="AF60" s="29"/>
      <c r="AG60" s="29">
        <v>151.13</v>
      </c>
      <c r="AH60" s="29">
        <v>0</v>
      </c>
      <c r="AI60" s="29">
        <v>7.56</v>
      </c>
      <c r="AJ60" s="29">
        <v>4.7605950000000004</v>
      </c>
      <c r="AK60" s="29">
        <v>153.929405</v>
      </c>
      <c r="AL60" t="s">
        <v>26</v>
      </c>
      <c r="AM60" t="s">
        <v>21683</v>
      </c>
      <c r="AN60" t="s">
        <v>21709</v>
      </c>
      <c r="AO60" s="29">
        <v>0</v>
      </c>
      <c r="AP60" s="30">
        <f t="shared" si="0"/>
        <v>0</v>
      </c>
      <c r="AQ60" s="30">
        <f t="shared" si="1"/>
        <v>0</v>
      </c>
      <c r="AS60" s="36">
        <v>45873.794897268519</v>
      </c>
      <c r="AT60" s="27"/>
    </row>
    <row r="61" spans="1:46" x14ac:dyDescent="0.25">
      <c r="A61" t="s">
        <v>20647</v>
      </c>
      <c r="B61">
        <v>3245080</v>
      </c>
      <c r="C61" t="s">
        <v>20767</v>
      </c>
      <c r="D61">
        <v>198773</v>
      </c>
      <c r="E61" t="s">
        <v>20656</v>
      </c>
      <c r="F61" t="s">
        <v>21104</v>
      </c>
      <c r="G61" t="s">
        <v>89</v>
      </c>
      <c r="H61" t="s">
        <v>90</v>
      </c>
      <c r="I61" t="s">
        <v>14</v>
      </c>
      <c r="J61" t="s">
        <v>21105</v>
      </c>
      <c r="K61" t="s">
        <v>20661</v>
      </c>
      <c r="L61" t="s">
        <v>20650</v>
      </c>
      <c r="M61" t="s">
        <v>20648</v>
      </c>
      <c r="N61">
        <v>8765</v>
      </c>
      <c r="O61">
        <v>75</v>
      </c>
      <c r="P61" s="17">
        <v>45844</v>
      </c>
      <c r="Q61" s="19" t="s">
        <v>123</v>
      </c>
      <c r="R61" t="s">
        <v>24</v>
      </c>
      <c r="S61" s="17">
        <v>45839</v>
      </c>
      <c r="T61" s="27"/>
      <c r="U61" s="29">
        <v>82.14</v>
      </c>
      <c r="V61" s="29">
        <v>5.3233333333333333</v>
      </c>
      <c r="W61" s="29">
        <v>87.463333333333324</v>
      </c>
      <c r="X61">
        <v>3</v>
      </c>
      <c r="Y61" s="29">
        <v>4.3733333333333331</v>
      </c>
      <c r="Z61" s="29">
        <v>0</v>
      </c>
      <c r="AA61" s="29">
        <v>0</v>
      </c>
      <c r="AB61" s="29">
        <v>0</v>
      </c>
      <c r="AC61" s="29">
        <v>2.7550949999999998</v>
      </c>
      <c r="AD61" s="29">
        <v>89.081571666666662</v>
      </c>
      <c r="AE61" s="29">
        <v>0</v>
      </c>
      <c r="AF61" s="29"/>
      <c r="AG61" s="29">
        <v>262.39</v>
      </c>
      <c r="AH61" s="29">
        <v>0</v>
      </c>
      <c r="AI61" s="29">
        <v>13.12</v>
      </c>
      <c r="AJ61" s="29">
        <v>8.2652850000000004</v>
      </c>
      <c r="AK61" s="29">
        <v>267.24471499999999</v>
      </c>
      <c r="AL61" t="s">
        <v>26</v>
      </c>
      <c r="AM61" t="s">
        <v>21523</v>
      </c>
      <c r="AN61" t="s">
        <v>21578</v>
      </c>
      <c r="AO61" s="29">
        <v>5.09</v>
      </c>
      <c r="AP61" s="30">
        <f t="shared" si="0"/>
        <v>1.4633749999999999</v>
      </c>
      <c r="AQ61" s="30">
        <f t="shared" si="1"/>
        <v>0.48779166666666662</v>
      </c>
      <c r="AS61" s="36">
        <v>45839.859122569447</v>
      </c>
      <c r="AT61" s="27"/>
    </row>
    <row r="62" spans="1:46" x14ac:dyDescent="0.25">
      <c r="A62" t="s">
        <v>20647</v>
      </c>
      <c r="B62">
        <v>3245080</v>
      </c>
      <c r="C62" t="s">
        <v>20768</v>
      </c>
      <c r="D62">
        <v>198774</v>
      </c>
      <c r="E62" t="s">
        <v>20656</v>
      </c>
      <c r="F62" t="s">
        <v>21104</v>
      </c>
      <c r="G62" t="s">
        <v>89</v>
      </c>
      <c r="H62" t="s">
        <v>90</v>
      </c>
      <c r="I62" t="s">
        <v>14</v>
      </c>
      <c r="J62" t="s">
        <v>21106</v>
      </c>
      <c r="K62" t="s">
        <v>20662</v>
      </c>
      <c r="L62" t="s">
        <v>20650</v>
      </c>
      <c r="M62" t="s">
        <v>20648</v>
      </c>
      <c r="N62">
        <v>8765</v>
      </c>
      <c r="O62">
        <v>76</v>
      </c>
      <c r="P62" s="17">
        <v>45844</v>
      </c>
      <c r="Q62" s="19" t="s">
        <v>123</v>
      </c>
      <c r="R62" t="s">
        <v>24</v>
      </c>
      <c r="S62" s="17">
        <v>45839</v>
      </c>
      <c r="T62" s="27"/>
      <c r="U62" s="29">
        <v>82.14</v>
      </c>
      <c r="V62" s="29">
        <v>5.3233333333333333</v>
      </c>
      <c r="W62" s="29">
        <v>87.463333333333324</v>
      </c>
      <c r="X62">
        <v>3</v>
      </c>
      <c r="Y62" s="29">
        <v>4.3733333333333331</v>
      </c>
      <c r="Z62" s="29">
        <v>0</v>
      </c>
      <c r="AA62" s="29">
        <v>0</v>
      </c>
      <c r="AB62" s="29">
        <v>0</v>
      </c>
      <c r="AC62" s="29">
        <v>2.7550949999999998</v>
      </c>
      <c r="AD62" s="29">
        <v>89.081571666666662</v>
      </c>
      <c r="AE62" s="29">
        <v>0</v>
      </c>
      <c r="AF62" s="29"/>
      <c r="AG62" s="29">
        <v>262.39</v>
      </c>
      <c r="AH62" s="29">
        <v>0</v>
      </c>
      <c r="AI62" s="29">
        <v>13.12</v>
      </c>
      <c r="AJ62" s="29">
        <v>8.2652850000000004</v>
      </c>
      <c r="AK62" s="29">
        <v>267.24471499999999</v>
      </c>
      <c r="AL62" t="s">
        <v>26</v>
      </c>
      <c r="AM62" t="s">
        <v>21523</v>
      </c>
      <c r="AN62" t="s">
        <v>21578</v>
      </c>
      <c r="AO62" s="29">
        <v>5.09</v>
      </c>
      <c r="AP62" s="30">
        <f t="shared" si="0"/>
        <v>1.4633749999999999</v>
      </c>
      <c r="AQ62" s="30">
        <f t="shared" si="1"/>
        <v>0.48779166666666662</v>
      </c>
      <c r="AS62" s="36">
        <v>45839.859122569447</v>
      </c>
      <c r="AT62" s="27"/>
    </row>
    <row r="63" spans="1:46" x14ac:dyDescent="0.25">
      <c r="A63" t="s">
        <v>20647</v>
      </c>
      <c r="B63">
        <v>3390095</v>
      </c>
      <c r="C63" t="s">
        <v>20769</v>
      </c>
      <c r="D63">
        <v>200508</v>
      </c>
      <c r="E63" t="s">
        <v>20653</v>
      </c>
      <c r="F63" t="s">
        <v>21107</v>
      </c>
      <c r="G63" t="s">
        <v>89</v>
      </c>
      <c r="H63" t="s">
        <v>90</v>
      </c>
      <c r="I63" t="s">
        <v>10</v>
      </c>
      <c r="J63" t="s">
        <v>21108</v>
      </c>
      <c r="K63" t="s">
        <v>21109</v>
      </c>
      <c r="L63" t="s">
        <v>20650</v>
      </c>
      <c r="M63" t="s">
        <v>20649</v>
      </c>
      <c r="N63">
        <v>8345</v>
      </c>
      <c r="O63">
        <v>18</v>
      </c>
      <c r="P63" s="17">
        <v>45872</v>
      </c>
      <c r="Q63" s="19" t="s">
        <v>1139</v>
      </c>
      <c r="R63" t="s">
        <v>24</v>
      </c>
      <c r="S63" s="17">
        <v>45871</v>
      </c>
      <c r="T63" s="27"/>
      <c r="U63" s="29">
        <v>119.35</v>
      </c>
      <c r="V63" s="29">
        <v>18.62</v>
      </c>
      <c r="W63" s="29">
        <v>137.97</v>
      </c>
      <c r="X63">
        <v>1</v>
      </c>
      <c r="Y63" s="29">
        <v>6.9</v>
      </c>
      <c r="Z63" s="29">
        <v>0</v>
      </c>
      <c r="AA63" s="29">
        <v>0</v>
      </c>
      <c r="AB63" s="29">
        <v>0</v>
      </c>
      <c r="AC63" s="29">
        <v>4.3460549999999998</v>
      </c>
      <c r="AD63" s="29">
        <v>140.523945</v>
      </c>
      <c r="AE63" s="29">
        <v>0</v>
      </c>
      <c r="AF63" s="29"/>
      <c r="AG63" s="29">
        <v>137.97</v>
      </c>
      <c r="AH63" s="29">
        <v>0</v>
      </c>
      <c r="AI63" s="29">
        <v>6.9</v>
      </c>
      <c r="AJ63" s="29">
        <v>4.3460549999999998</v>
      </c>
      <c r="AK63" s="29">
        <v>140.523945</v>
      </c>
      <c r="AL63" t="s">
        <v>25</v>
      </c>
      <c r="AM63" t="s">
        <v>21684</v>
      </c>
      <c r="AN63" t="s">
        <v>21710</v>
      </c>
      <c r="AO63" s="29">
        <v>0</v>
      </c>
      <c r="AP63" s="30">
        <f t="shared" si="0"/>
        <v>0</v>
      </c>
      <c r="AQ63" s="30">
        <f t="shared" si="1"/>
        <v>0</v>
      </c>
      <c r="AS63" s="36">
        <v>45871.750256956017</v>
      </c>
      <c r="AT63" s="27"/>
    </row>
    <row r="64" spans="1:46" x14ac:dyDescent="0.25">
      <c r="A64" t="s">
        <v>20647</v>
      </c>
      <c r="B64">
        <v>3399625</v>
      </c>
      <c r="C64" t="s">
        <v>20770</v>
      </c>
      <c r="D64">
        <v>200608</v>
      </c>
      <c r="E64" t="s">
        <v>20656</v>
      </c>
      <c r="F64" t="s">
        <v>21110</v>
      </c>
      <c r="G64" t="s">
        <v>89</v>
      </c>
      <c r="H64" t="s">
        <v>90</v>
      </c>
      <c r="I64" t="s">
        <v>10</v>
      </c>
      <c r="J64" t="s">
        <v>21111</v>
      </c>
      <c r="K64" t="s">
        <v>21112</v>
      </c>
      <c r="L64" t="s">
        <v>20650</v>
      </c>
      <c r="M64" t="s">
        <v>20648</v>
      </c>
      <c r="N64">
        <v>8345</v>
      </c>
      <c r="O64">
        <v>21</v>
      </c>
      <c r="P64" s="17">
        <v>45874</v>
      </c>
      <c r="Q64" s="19" t="s">
        <v>1139</v>
      </c>
      <c r="R64" t="s">
        <v>24</v>
      </c>
      <c r="S64" s="17">
        <v>45873</v>
      </c>
      <c r="T64" s="27"/>
      <c r="U64" s="29">
        <v>46.22</v>
      </c>
      <c r="V64" s="29">
        <v>5.916666666666667</v>
      </c>
      <c r="W64" s="29">
        <v>52.136666666666663</v>
      </c>
      <c r="X64">
        <v>3</v>
      </c>
      <c r="Y64" s="29">
        <v>2.6066666666666669</v>
      </c>
      <c r="Z64" s="29">
        <v>0</v>
      </c>
      <c r="AA64" s="29">
        <v>0</v>
      </c>
      <c r="AB64" s="29">
        <v>0</v>
      </c>
      <c r="AC64" s="29">
        <v>1.6423049999999999</v>
      </c>
      <c r="AD64" s="29">
        <v>53.101028333333318</v>
      </c>
      <c r="AE64" s="29">
        <v>0</v>
      </c>
      <c r="AF64" s="29"/>
      <c r="AG64" s="29">
        <v>156.41</v>
      </c>
      <c r="AH64" s="29">
        <v>0</v>
      </c>
      <c r="AI64" s="29">
        <v>7.82</v>
      </c>
      <c r="AJ64" s="29">
        <v>4.9269150000000002</v>
      </c>
      <c r="AK64" s="29">
        <v>159.30308500000001</v>
      </c>
      <c r="AL64" t="s">
        <v>26</v>
      </c>
      <c r="AM64" t="s">
        <v>21685</v>
      </c>
      <c r="AN64" t="s">
        <v>21711</v>
      </c>
      <c r="AO64" s="29">
        <v>5.09</v>
      </c>
      <c r="AP64" s="30">
        <f t="shared" si="0"/>
        <v>1.4633749999999999</v>
      </c>
      <c r="AQ64" s="30">
        <f t="shared" si="1"/>
        <v>0.48779166666666662</v>
      </c>
      <c r="AS64" s="36">
        <v>45873.99372082176</v>
      </c>
      <c r="AT64" s="27"/>
    </row>
    <row r="65" spans="1:46" x14ac:dyDescent="0.25">
      <c r="A65" t="s">
        <v>20647</v>
      </c>
      <c r="B65">
        <v>3270705</v>
      </c>
      <c r="C65" t="s">
        <v>20771</v>
      </c>
      <c r="D65">
        <v>199102</v>
      </c>
      <c r="E65" t="s">
        <v>20656</v>
      </c>
      <c r="F65" t="s">
        <v>21113</v>
      </c>
      <c r="G65" t="s">
        <v>89</v>
      </c>
      <c r="H65" t="s">
        <v>90</v>
      </c>
      <c r="I65" t="s">
        <v>10</v>
      </c>
      <c r="J65" t="s">
        <v>21114</v>
      </c>
      <c r="K65" t="s">
        <v>21115</v>
      </c>
      <c r="L65" t="s">
        <v>271</v>
      </c>
      <c r="M65" t="s">
        <v>20649</v>
      </c>
      <c r="N65">
        <v>8345</v>
      </c>
      <c r="O65">
        <v>36</v>
      </c>
      <c r="P65" s="17">
        <v>45848</v>
      </c>
      <c r="Q65" s="19" t="s">
        <v>20652</v>
      </c>
      <c r="R65" t="s">
        <v>24</v>
      </c>
      <c r="S65" s="17">
        <v>45845</v>
      </c>
      <c r="T65" s="27"/>
      <c r="U65" s="29">
        <v>115.83</v>
      </c>
      <c r="V65" s="29">
        <v>21.82</v>
      </c>
      <c r="W65" s="29">
        <v>137.65</v>
      </c>
      <c r="X65">
        <v>1</v>
      </c>
      <c r="Y65" s="29">
        <v>6.88</v>
      </c>
      <c r="Z65" s="29">
        <v>0</v>
      </c>
      <c r="AA65" s="29">
        <v>0</v>
      </c>
      <c r="AB65" s="29">
        <v>0</v>
      </c>
      <c r="AC65" s="29">
        <v>4.3359750000000004</v>
      </c>
      <c r="AD65" s="29">
        <v>140.19402500000001</v>
      </c>
      <c r="AE65" s="29">
        <v>0</v>
      </c>
      <c r="AF65" s="29"/>
      <c r="AG65" s="29">
        <v>137.65</v>
      </c>
      <c r="AH65" s="29">
        <v>0</v>
      </c>
      <c r="AI65" s="29">
        <v>6.88</v>
      </c>
      <c r="AJ65" s="29">
        <v>4.3359750000000004</v>
      </c>
      <c r="AK65" s="29">
        <v>140.19402500000001</v>
      </c>
      <c r="AL65" t="s">
        <v>25</v>
      </c>
      <c r="AM65" t="s">
        <v>21524</v>
      </c>
      <c r="AN65" t="s">
        <v>21579</v>
      </c>
      <c r="AO65" s="29">
        <v>0</v>
      </c>
      <c r="AP65" s="30">
        <f t="shared" si="0"/>
        <v>0</v>
      </c>
      <c r="AQ65" s="30">
        <f t="shared" si="1"/>
        <v>0</v>
      </c>
      <c r="AS65" s="36">
        <v>45845.765630347225</v>
      </c>
      <c r="AT65" s="27"/>
    </row>
    <row r="66" spans="1:46" x14ac:dyDescent="0.25">
      <c r="A66" t="s">
        <v>20647</v>
      </c>
      <c r="B66">
        <v>3384144</v>
      </c>
      <c r="C66" t="s">
        <v>20772</v>
      </c>
      <c r="D66">
        <v>200443</v>
      </c>
      <c r="E66" t="s">
        <v>20653</v>
      </c>
      <c r="F66" t="s">
        <v>21116</v>
      </c>
      <c r="G66" t="s">
        <v>89</v>
      </c>
      <c r="H66" t="s">
        <v>90</v>
      </c>
      <c r="I66" t="s">
        <v>10</v>
      </c>
      <c r="J66" t="s">
        <v>21117</v>
      </c>
      <c r="K66" t="s">
        <v>21118</v>
      </c>
      <c r="L66" t="s">
        <v>20650</v>
      </c>
      <c r="M66" t="s">
        <v>20648</v>
      </c>
      <c r="N66">
        <v>8345</v>
      </c>
      <c r="O66">
        <v>18</v>
      </c>
      <c r="P66" s="17">
        <v>45870</v>
      </c>
      <c r="Q66" s="19" t="s">
        <v>1139</v>
      </c>
      <c r="R66" t="s">
        <v>24</v>
      </c>
      <c r="S66" s="17">
        <v>45870</v>
      </c>
      <c r="T66" s="27"/>
      <c r="U66" s="29">
        <v>138.66</v>
      </c>
      <c r="V66" s="29">
        <v>17.75</v>
      </c>
      <c r="W66" s="29">
        <v>156.41</v>
      </c>
      <c r="X66">
        <v>1</v>
      </c>
      <c r="Y66" s="29">
        <v>7.82</v>
      </c>
      <c r="Z66" s="29">
        <v>0</v>
      </c>
      <c r="AA66" s="29">
        <v>0</v>
      </c>
      <c r="AB66" s="29">
        <v>0</v>
      </c>
      <c r="AC66" s="29">
        <v>4.9269150000000002</v>
      </c>
      <c r="AD66" s="29">
        <v>159.30308500000001</v>
      </c>
      <c r="AE66" s="29">
        <v>0</v>
      </c>
      <c r="AF66" s="29"/>
      <c r="AG66" s="29">
        <v>156.41</v>
      </c>
      <c r="AH66" s="29">
        <v>0</v>
      </c>
      <c r="AI66" s="29">
        <v>7.82</v>
      </c>
      <c r="AJ66" s="29">
        <v>4.9269150000000002</v>
      </c>
      <c r="AK66" s="29">
        <v>159.30308500000001</v>
      </c>
      <c r="AL66" t="s">
        <v>25</v>
      </c>
      <c r="AM66" t="s">
        <v>21686</v>
      </c>
      <c r="AN66" t="s">
        <v>21712</v>
      </c>
      <c r="AO66" s="29">
        <v>5.09</v>
      </c>
      <c r="AP66" s="30">
        <f t="shared" ref="AP66:AP129" si="2">AO66*(45%-14.25%-2%)</f>
        <v>1.4633749999999999</v>
      </c>
      <c r="AQ66" s="30">
        <f t="shared" ref="AQ66:AQ129" si="3">AP66/X66</f>
        <v>1.4633749999999999</v>
      </c>
      <c r="AS66" s="36">
        <v>45870.51125116898</v>
      </c>
      <c r="AT66" s="27"/>
    </row>
    <row r="67" spans="1:46" x14ac:dyDescent="0.25">
      <c r="A67" t="s">
        <v>20647</v>
      </c>
      <c r="B67">
        <v>3395091</v>
      </c>
      <c r="C67" t="s">
        <v>20773</v>
      </c>
      <c r="D67">
        <v>67315</v>
      </c>
      <c r="E67" t="s">
        <v>20656</v>
      </c>
      <c r="F67" t="s">
        <v>21119</v>
      </c>
      <c r="G67" t="s">
        <v>89</v>
      </c>
      <c r="H67" t="s">
        <v>90</v>
      </c>
      <c r="I67" t="s">
        <v>10</v>
      </c>
      <c r="J67" t="s">
        <v>21120</v>
      </c>
      <c r="K67" t="s">
        <v>21121</v>
      </c>
      <c r="L67" t="s">
        <v>20649</v>
      </c>
      <c r="M67" t="s">
        <v>271</v>
      </c>
      <c r="N67">
        <v>8350</v>
      </c>
      <c r="O67">
        <v>9</v>
      </c>
      <c r="P67" s="17">
        <v>45873</v>
      </c>
      <c r="Q67" s="19" t="s">
        <v>20652</v>
      </c>
      <c r="R67" t="s">
        <v>24</v>
      </c>
      <c r="S67" s="17">
        <v>45872</v>
      </c>
      <c r="T67" s="27"/>
      <c r="U67" s="29">
        <v>57.914999999999999</v>
      </c>
      <c r="V67" s="29">
        <v>10.68</v>
      </c>
      <c r="W67" s="29">
        <v>68.594999999999999</v>
      </c>
      <c r="X67">
        <v>2</v>
      </c>
      <c r="Y67" s="29">
        <v>3.43</v>
      </c>
      <c r="Z67" s="29">
        <v>0</v>
      </c>
      <c r="AA67" s="29">
        <v>0</v>
      </c>
      <c r="AB67" s="29">
        <v>0</v>
      </c>
      <c r="AC67" s="29">
        <v>2.1607425</v>
      </c>
      <c r="AD67" s="29">
        <v>69.864257500000008</v>
      </c>
      <c r="AE67" s="29">
        <v>0</v>
      </c>
      <c r="AF67" s="29"/>
      <c r="AG67" s="29">
        <v>137.19</v>
      </c>
      <c r="AH67" s="29">
        <v>0</v>
      </c>
      <c r="AI67" s="29">
        <v>6.86</v>
      </c>
      <c r="AJ67" s="29">
        <v>4.321485</v>
      </c>
      <c r="AK67" s="29">
        <v>139.72851499999999</v>
      </c>
      <c r="AL67" t="s">
        <v>27</v>
      </c>
      <c r="AM67" t="s">
        <v>21687</v>
      </c>
      <c r="AN67" t="s">
        <v>21713</v>
      </c>
      <c r="AO67" s="29">
        <v>0</v>
      </c>
      <c r="AP67" s="30">
        <f t="shared" si="2"/>
        <v>0</v>
      </c>
      <c r="AQ67" s="30">
        <f t="shared" si="3"/>
        <v>0</v>
      </c>
      <c r="AS67" s="36">
        <v>45872.958139872688</v>
      </c>
      <c r="AT67" s="27"/>
    </row>
    <row r="68" spans="1:46" x14ac:dyDescent="0.25">
      <c r="A68" t="s">
        <v>20647</v>
      </c>
      <c r="B68">
        <v>3403513</v>
      </c>
      <c r="C68" t="s">
        <v>20774</v>
      </c>
      <c r="D68">
        <v>67406</v>
      </c>
      <c r="E68" t="s">
        <v>20653</v>
      </c>
      <c r="F68" t="s">
        <v>21122</v>
      </c>
      <c r="G68" t="s">
        <v>89</v>
      </c>
      <c r="H68" t="s">
        <v>90</v>
      </c>
      <c r="I68" t="s">
        <v>10</v>
      </c>
      <c r="J68" t="s">
        <v>21123</v>
      </c>
      <c r="K68" t="s">
        <v>21124</v>
      </c>
      <c r="L68" t="s">
        <v>20648</v>
      </c>
      <c r="M68" t="s">
        <v>20650</v>
      </c>
      <c r="N68">
        <v>8350</v>
      </c>
      <c r="O68">
        <v>34</v>
      </c>
      <c r="P68" s="17">
        <v>45877</v>
      </c>
      <c r="Q68" s="19" t="s">
        <v>816</v>
      </c>
      <c r="R68" t="s">
        <v>24</v>
      </c>
      <c r="S68" s="17">
        <v>45874</v>
      </c>
      <c r="T68" s="27"/>
      <c r="U68" s="29">
        <v>133.83000000000001</v>
      </c>
      <c r="V68" s="29">
        <v>26.16</v>
      </c>
      <c r="W68" s="29">
        <v>159.99</v>
      </c>
      <c r="X68">
        <v>1</v>
      </c>
      <c r="Y68" s="29">
        <v>8</v>
      </c>
      <c r="Z68" s="29">
        <v>0</v>
      </c>
      <c r="AA68" s="29">
        <v>0</v>
      </c>
      <c r="AB68" s="29">
        <v>0</v>
      </c>
      <c r="AC68" s="29">
        <v>5.0396850000000004</v>
      </c>
      <c r="AD68" s="29">
        <v>162.95031499999999</v>
      </c>
      <c r="AE68" s="29">
        <v>0</v>
      </c>
      <c r="AF68" s="29"/>
      <c r="AG68" s="29">
        <v>159.99</v>
      </c>
      <c r="AH68" s="29">
        <v>0</v>
      </c>
      <c r="AI68" s="29">
        <v>8</v>
      </c>
      <c r="AJ68" s="29">
        <v>5.0396850000000004</v>
      </c>
      <c r="AK68" s="29">
        <v>162.95031499999999</v>
      </c>
      <c r="AL68" t="s">
        <v>25</v>
      </c>
      <c r="AM68" t="s">
        <v>21688</v>
      </c>
      <c r="AN68" t="s">
        <v>21714</v>
      </c>
      <c r="AO68" s="29">
        <v>0</v>
      </c>
      <c r="AP68" s="30">
        <f t="shared" si="2"/>
        <v>0</v>
      </c>
      <c r="AQ68" s="30">
        <f t="shared" si="3"/>
        <v>0</v>
      </c>
      <c r="AS68" s="36">
        <v>45874.966534016203</v>
      </c>
      <c r="AT68" s="27"/>
    </row>
    <row r="69" spans="1:46" x14ac:dyDescent="0.25">
      <c r="A69" t="s">
        <v>20647</v>
      </c>
      <c r="B69">
        <v>3368773</v>
      </c>
      <c r="C69" t="s">
        <v>20775</v>
      </c>
      <c r="D69">
        <v>67095</v>
      </c>
      <c r="E69" t="s">
        <v>20656</v>
      </c>
      <c r="F69" t="s">
        <v>21125</v>
      </c>
      <c r="G69" t="s">
        <v>89</v>
      </c>
      <c r="H69" t="s">
        <v>90</v>
      </c>
      <c r="I69" t="s">
        <v>10</v>
      </c>
      <c r="J69" t="s">
        <v>21126</v>
      </c>
      <c r="K69" t="s">
        <v>20690</v>
      </c>
      <c r="L69" t="s">
        <v>20648</v>
      </c>
      <c r="M69" t="s">
        <v>20650</v>
      </c>
      <c r="N69">
        <v>8770</v>
      </c>
      <c r="O69">
        <v>77</v>
      </c>
      <c r="P69" s="17">
        <v>45867</v>
      </c>
      <c r="Q69" s="19" t="s">
        <v>816</v>
      </c>
      <c r="R69" t="s">
        <v>24</v>
      </c>
      <c r="S69" s="17">
        <v>45866</v>
      </c>
      <c r="T69" s="27"/>
      <c r="U69" s="29">
        <v>96.13</v>
      </c>
      <c r="V69" s="29">
        <v>7.2433333333333332</v>
      </c>
      <c r="W69" s="29">
        <v>103.37333333333331</v>
      </c>
      <c r="X69">
        <v>3</v>
      </c>
      <c r="Y69" s="29">
        <v>5.17</v>
      </c>
      <c r="Z69" s="29">
        <v>0</v>
      </c>
      <c r="AA69" s="29">
        <v>0</v>
      </c>
      <c r="AB69" s="29">
        <v>0</v>
      </c>
      <c r="AC69" s="29">
        <v>3.2562600000000002</v>
      </c>
      <c r="AD69" s="29">
        <v>105.2870733333333</v>
      </c>
      <c r="AE69" s="29">
        <v>0</v>
      </c>
      <c r="AF69" s="29"/>
      <c r="AG69" s="29">
        <v>310.12</v>
      </c>
      <c r="AH69" s="29">
        <v>0</v>
      </c>
      <c r="AI69" s="29">
        <v>15.51</v>
      </c>
      <c r="AJ69" s="29">
        <v>9.7687799999999996</v>
      </c>
      <c r="AK69" s="29">
        <v>315.86122</v>
      </c>
      <c r="AL69" t="s">
        <v>26</v>
      </c>
      <c r="AM69" t="s">
        <v>21665</v>
      </c>
      <c r="AN69" t="s">
        <v>21666</v>
      </c>
      <c r="AO69" s="29">
        <v>0</v>
      </c>
      <c r="AP69" s="30">
        <f t="shared" si="2"/>
        <v>0</v>
      </c>
      <c r="AQ69" s="30">
        <f t="shared" si="3"/>
        <v>0</v>
      </c>
      <c r="AS69" s="36">
        <v>45866.694470254632</v>
      </c>
      <c r="AT69" s="27"/>
    </row>
    <row r="70" spans="1:46" x14ac:dyDescent="0.25">
      <c r="A70" t="s">
        <v>20647</v>
      </c>
      <c r="B70">
        <v>3368773</v>
      </c>
      <c r="C70" t="s">
        <v>20776</v>
      </c>
      <c r="D70">
        <v>200279</v>
      </c>
      <c r="E70" t="s">
        <v>20656</v>
      </c>
      <c r="F70" t="s">
        <v>21125</v>
      </c>
      <c r="G70" t="s">
        <v>89</v>
      </c>
      <c r="H70" t="s">
        <v>90</v>
      </c>
      <c r="I70" t="s">
        <v>10</v>
      </c>
      <c r="J70" t="s">
        <v>21126</v>
      </c>
      <c r="K70" t="s">
        <v>20690</v>
      </c>
      <c r="L70" t="s">
        <v>20650</v>
      </c>
      <c r="M70" t="s">
        <v>20648</v>
      </c>
      <c r="N70">
        <v>8765</v>
      </c>
      <c r="O70">
        <v>73</v>
      </c>
      <c r="P70" s="17">
        <v>45868</v>
      </c>
      <c r="Q70" s="19" t="s">
        <v>1139</v>
      </c>
      <c r="R70" t="s">
        <v>24</v>
      </c>
      <c r="S70" s="17">
        <v>45866</v>
      </c>
      <c r="T70" s="27"/>
      <c r="U70" s="29">
        <v>96.83</v>
      </c>
      <c r="V70" s="29">
        <v>5.3233333333333333</v>
      </c>
      <c r="W70" s="29">
        <v>102.15333333333329</v>
      </c>
      <c r="X70">
        <v>3</v>
      </c>
      <c r="Y70" s="29">
        <v>5.1066666666666656</v>
      </c>
      <c r="Z70" s="29">
        <v>0</v>
      </c>
      <c r="AA70" s="29">
        <v>0</v>
      </c>
      <c r="AB70" s="29">
        <v>0</v>
      </c>
      <c r="AC70" s="29">
        <v>3.2178300000000002</v>
      </c>
      <c r="AD70" s="29">
        <v>104.04217</v>
      </c>
      <c r="AE70" s="29">
        <v>0</v>
      </c>
      <c r="AF70" s="29"/>
      <c r="AG70" s="29">
        <v>306.45999999999998</v>
      </c>
      <c r="AH70" s="29">
        <v>0</v>
      </c>
      <c r="AI70" s="29">
        <v>15.32</v>
      </c>
      <c r="AJ70" s="29">
        <v>9.6534899999999997</v>
      </c>
      <c r="AK70" s="29">
        <v>312.12651</v>
      </c>
      <c r="AL70" t="s">
        <v>26</v>
      </c>
      <c r="AM70" t="s">
        <v>21665</v>
      </c>
      <c r="AN70" t="s">
        <v>21666</v>
      </c>
      <c r="AO70" s="29">
        <v>0</v>
      </c>
      <c r="AP70" s="30">
        <f t="shared" si="2"/>
        <v>0</v>
      </c>
      <c r="AQ70" s="30">
        <f t="shared" si="3"/>
        <v>0</v>
      </c>
      <c r="AS70" s="36">
        <v>45866.694470254632</v>
      </c>
      <c r="AT70" s="27"/>
    </row>
    <row r="71" spans="1:46" x14ac:dyDescent="0.25">
      <c r="A71" t="s">
        <v>20647</v>
      </c>
      <c r="B71">
        <v>3407330</v>
      </c>
      <c r="C71" t="s">
        <v>20777</v>
      </c>
      <c r="D71">
        <v>67442</v>
      </c>
      <c r="E71" t="s">
        <v>20653</v>
      </c>
      <c r="F71" t="s">
        <v>21127</v>
      </c>
      <c r="G71" t="s">
        <v>89</v>
      </c>
      <c r="H71" t="s">
        <v>90</v>
      </c>
      <c r="I71" t="s">
        <v>137</v>
      </c>
      <c r="J71" t="s">
        <v>21128</v>
      </c>
      <c r="K71" t="s">
        <v>21129</v>
      </c>
      <c r="L71" t="s">
        <v>20649</v>
      </c>
      <c r="M71" t="s">
        <v>20650</v>
      </c>
      <c r="N71">
        <v>8350</v>
      </c>
      <c r="O71">
        <v>35</v>
      </c>
      <c r="P71" s="17">
        <v>45879</v>
      </c>
      <c r="Q71" s="19" t="s">
        <v>20652</v>
      </c>
      <c r="R71" t="s">
        <v>24</v>
      </c>
      <c r="S71" s="17">
        <v>45875</v>
      </c>
      <c r="T71" s="27"/>
      <c r="U71" s="29">
        <v>111.47</v>
      </c>
      <c r="V71" s="29">
        <v>25.09</v>
      </c>
      <c r="W71" s="29">
        <v>136.56</v>
      </c>
      <c r="X71">
        <v>1</v>
      </c>
      <c r="Y71" s="29">
        <v>6.83</v>
      </c>
      <c r="Z71" s="29">
        <v>0</v>
      </c>
      <c r="AA71" s="29">
        <v>0</v>
      </c>
      <c r="AB71" s="29">
        <v>0</v>
      </c>
      <c r="AC71" s="29">
        <v>7.1694000000000004</v>
      </c>
      <c r="AD71" s="29">
        <v>136.22059999999999</v>
      </c>
      <c r="AE71" s="29">
        <v>0</v>
      </c>
      <c r="AF71" s="29"/>
      <c r="AG71" s="29">
        <v>136.56</v>
      </c>
      <c r="AH71" s="29">
        <v>0</v>
      </c>
      <c r="AI71" s="29">
        <v>6.83</v>
      </c>
      <c r="AJ71" s="29">
        <v>7.1694000000000004</v>
      </c>
      <c r="AK71" s="29">
        <v>136.22059999999999</v>
      </c>
      <c r="AL71" t="s">
        <v>25</v>
      </c>
      <c r="AM71" t="s">
        <v>21667</v>
      </c>
      <c r="AN71" t="s">
        <v>21668</v>
      </c>
      <c r="AO71" s="29">
        <v>0</v>
      </c>
      <c r="AP71" s="30">
        <f t="shared" si="2"/>
        <v>0</v>
      </c>
      <c r="AQ71" s="30">
        <f t="shared" si="3"/>
        <v>0</v>
      </c>
      <c r="AS71" s="36">
        <v>45875.876727986113</v>
      </c>
      <c r="AT71" s="27"/>
    </row>
    <row r="72" spans="1:46" x14ac:dyDescent="0.25">
      <c r="A72" t="s">
        <v>20647</v>
      </c>
      <c r="B72">
        <v>2891940</v>
      </c>
      <c r="C72" t="s">
        <v>20778</v>
      </c>
      <c r="D72">
        <v>194806</v>
      </c>
      <c r="E72" t="s">
        <v>20656</v>
      </c>
      <c r="F72" t="s">
        <v>21130</v>
      </c>
      <c r="G72" t="s">
        <v>89</v>
      </c>
      <c r="H72" t="s">
        <v>90</v>
      </c>
      <c r="I72" t="s">
        <v>10</v>
      </c>
      <c r="J72" t="s">
        <v>21131</v>
      </c>
      <c r="K72" t="s">
        <v>21132</v>
      </c>
      <c r="L72" t="s">
        <v>271</v>
      </c>
      <c r="M72" t="s">
        <v>20649</v>
      </c>
      <c r="N72">
        <v>8345</v>
      </c>
      <c r="O72">
        <v>40</v>
      </c>
      <c r="P72" s="17">
        <v>45764</v>
      </c>
      <c r="Q72" s="19" t="s">
        <v>20652</v>
      </c>
      <c r="R72" t="s">
        <v>24</v>
      </c>
      <c r="S72" s="17">
        <v>45750</v>
      </c>
      <c r="T72" s="27"/>
      <c r="U72" s="29">
        <v>27.364000000000001</v>
      </c>
      <c r="V72" s="29">
        <v>4.3639999999999999</v>
      </c>
      <c r="W72" s="29">
        <v>31.728000000000002</v>
      </c>
      <c r="X72">
        <v>5</v>
      </c>
      <c r="Y72" s="29">
        <v>1.1100000000000001</v>
      </c>
      <c r="Z72" s="29">
        <v>0</v>
      </c>
      <c r="AA72" s="29">
        <v>0</v>
      </c>
      <c r="AB72" s="29">
        <v>0</v>
      </c>
      <c r="AC72" s="29">
        <v>0.9851544000000001</v>
      </c>
      <c r="AD72" s="29">
        <v>31.852845599999998</v>
      </c>
      <c r="AE72" s="29">
        <v>0</v>
      </c>
      <c r="AF72" s="29"/>
      <c r="AG72" s="29">
        <v>158.63999999999999</v>
      </c>
      <c r="AH72" s="29">
        <v>0</v>
      </c>
      <c r="AI72" s="29">
        <v>5.55</v>
      </c>
      <c r="AJ72" s="29">
        <v>4.9257720000000003</v>
      </c>
      <c r="AK72" s="29">
        <v>159.264228</v>
      </c>
      <c r="AL72" t="s">
        <v>51</v>
      </c>
      <c r="AM72" t="s">
        <v>21689</v>
      </c>
      <c r="AN72" t="s">
        <v>21669</v>
      </c>
      <c r="AO72" s="29">
        <v>0</v>
      </c>
      <c r="AP72" s="30">
        <f t="shared" si="2"/>
        <v>0</v>
      </c>
      <c r="AQ72" s="30">
        <f t="shared" si="3"/>
        <v>0</v>
      </c>
      <c r="AS72" s="36">
        <v>45750.893089004632</v>
      </c>
      <c r="AT72" s="27"/>
    </row>
    <row r="73" spans="1:46" x14ac:dyDescent="0.25">
      <c r="A73" t="s">
        <v>20647</v>
      </c>
      <c r="B73">
        <v>2891940</v>
      </c>
      <c r="C73" t="s">
        <v>20779</v>
      </c>
      <c r="D73">
        <v>194805</v>
      </c>
      <c r="E73" t="s">
        <v>20656</v>
      </c>
      <c r="F73" t="s">
        <v>21130</v>
      </c>
      <c r="G73" t="s">
        <v>89</v>
      </c>
      <c r="H73" t="s">
        <v>90</v>
      </c>
      <c r="I73" t="s">
        <v>10</v>
      </c>
      <c r="J73" t="s">
        <v>21133</v>
      </c>
      <c r="K73" t="s">
        <v>21134</v>
      </c>
      <c r="L73" t="s">
        <v>271</v>
      </c>
      <c r="M73" t="s">
        <v>20649</v>
      </c>
      <c r="N73">
        <v>8345</v>
      </c>
      <c r="O73">
        <v>44</v>
      </c>
      <c r="P73" s="17">
        <v>45764</v>
      </c>
      <c r="Q73" s="19" t="s">
        <v>20652</v>
      </c>
      <c r="R73" t="s">
        <v>24</v>
      </c>
      <c r="S73" s="17">
        <v>45750</v>
      </c>
      <c r="T73" s="27"/>
      <c r="U73" s="29">
        <v>27.364000000000001</v>
      </c>
      <c r="V73" s="29">
        <v>4.3639999999999999</v>
      </c>
      <c r="W73" s="29">
        <v>31.728000000000002</v>
      </c>
      <c r="X73">
        <v>5</v>
      </c>
      <c r="Y73" s="29">
        <v>1.1100000000000001</v>
      </c>
      <c r="Z73" s="29">
        <v>0</v>
      </c>
      <c r="AA73" s="29">
        <v>0</v>
      </c>
      <c r="AB73" s="29">
        <v>0</v>
      </c>
      <c r="AC73" s="29">
        <v>0.9851544000000001</v>
      </c>
      <c r="AD73" s="29">
        <v>31.852845599999998</v>
      </c>
      <c r="AE73" s="29">
        <v>0</v>
      </c>
      <c r="AF73" s="29"/>
      <c r="AG73" s="29">
        <v>158.63999999999999</v>
      </c>
      <c r="AH73" s="29">
        <v>0</v>
      </c>
      <c r="AI73" s="29">
        <v>5.55</v>
      </c>
      <c r="AJ73" s="29">
        <v>4.9257720000000003</v>
      </c>
      <c r="AK73" s="29">
        <v>159.264228</v>
      </c>
      <c r="AL73" t="s">
        <v>51</v>
      </c>
      <c r="AM73" t="s">
        <v>21689</v>
      </c>
      <c r="AN73" t="s">
        <v>21669</v>
      </c>
      <c r="AO73" s="29">
        <v>0</v>
      </c>
      <c r="AP73" s="30">
        <f t="shared" si="2"/>
        <v>0</v>
      </c>
      <c r="AQ73" s="30">
        <f t="shared" si="3"/>
        <v>0</v>
      </c>
      <c r="AS73" s="36">
        <v>45750.893089004632</v>
      </c>
      <c r="AT73" s="27"/>
    </row>
    <row r="74" spans="1:46" x14ac:dyDescent="0.25">
      <c r="A74" t="s">
        <v>20647</v>
      </c>
      <c r="B74">
        <v>3125250</v>
      </c>
      <c r="C74" t="s">
        <v>20780</v>
      </c>
      <c r="D74">
        <v>197498</v>
      </c>
      <c r="E74" t="s">
        <v>20656</v>
      </c>
      <c r="F74" t="s">
        <v>21135</v>
      </c>
      <c r="G74" t="s">
        <v>89</v>
      </c>
      <c r="H74" t="s">
        <v>90</v>
      </c>
      <c r="I74" t="s">
        <v>10</v>
      </c>
      <c r="J74" t="s">
        <v>21136</v>
      </c>
      <c r="K74" t="s">
        <v>21137</v>
      </c>
      <c r="L74" t="s">
        <v>271</v>
      </c>
      <c r="M74" t="s">
        <v>20649</v>
      </c>
      <c r="N74">
        <v>8345</v>
      </c>
      <c r="O74">
        <v>38</v>
      </c>
      <c r="P74" s="17">
        <v>45809</v>
      </c>
      <c r="Q74" s="19" t="s">
        <v>20652</v>
      </c>
      <c r="R74" t="s">
        <v>24</v>
      </c>
      <c r="S74" s="17">
        <v>45809</v>
      </c>
      <c r="T74" s="27"/>
      <c r="U74" s="29">
        <v>38.61</v>
      </c>
      <c r="V74" s="29">
        <v>7.2733333333333334</v>
      </c>
      <c r="W74" s="29">
        <v>45.883333333333333</v>
      </c>
      <c r="X74">
        <v>3</v>
      </c>
      <c r="Y74" s="29">
        <v>1.6066666666666669</v>
      </c>
      <c r="Z74" s="29">
        <v>0</v>
      </c>
      <c r="AA74" s="29">
        <v>0</v>
      </c>
      <c r="AB74" s="29">
        <v>0</v>
      </c>
      <c r="AC74" s="29">
        <v>1.4246775</v>
      </c>
      <c r="AD74" s="29">
        <v>46.065322500000001</v>
      </c>
      <c r="AE74" s="29">
        <v>0</v>
      </c>
      <c r="AF74" s="29"/>
      <c r="AG74" s="29">
        <v>137.65</v>
      </c>
      <c r="AH74" s="29">
        <v>0</v>
      </c>
      <c r="AI74" s="29">
        <v>4.82</v>
      </c>
      <c r="AJ74" s="29">
        <v>4.2740324999999997</v>
      </c>
      <c r="AK74" s="29">
        <v>138.19596749999999</v>
      </c>
      <c r="AL74" t="s">
        <v>37</v>
      </c>
      <c r="AM74" t="s">
        <v>21690</v>
      </c>
      <c r="AN74" t="s">
        <v>21670</v>
      </c>
      <c r="AO74" s="29">
        <v>0</v>
      </c>
      <c r="AP74" s="30">
        <f t="shared" si="2"/>
        <v>0</v>
      </c>
      <c r="AQ74" s="30">
        <f t="shared" si="3"/>
        <v>0</v>
      </c>
      <c r="AS74" s="36">
        <v>45809.574127094907</v>
      </c>
      <c r="AT74" s="27"/>
    </row>
    <row r="75" spans="1:46" x14ac:dyDescent="0.25">
      <c r="A75" t="s">
        <v>20647</v>
      </c>
      <c r="B75">
        <v>3125250</v>
      </c>
      <c r="C75" t="s">
        <v>20781</v>
      </c>
      <c r="D75">
        <v>197497</v>
      </c>
      <c r="E75" t="s">
        <v>20656</v>
      </c>
      <c r="F75" t="s">
        <v>21135</v>
      </c>
      <c r="G75" t="s">
        <v>89</v>
      </c>
      <c r="H75" t="s">
        <v>90</v>
      </c>
      <c r="I75" t="s">
        <v>10</v>
      </c>
      <c r="J75" t="s">
        <v>21138</v>
      </c>
      <c r="K75" t="s">
        <v>21139</v>
      </c>
      <c r="L75" t="s">
        <v>271</v>
      </c>
      <c r="M75" t="s">
        <v>20649</v>
      </c>
      <c r="N75">
        <v>8345</v>
      </c>
      <c r="O75">
        <v>37</v>
      </c>
      <c r="P75" s="17">
        <v>45809</v>
      </c>
      <c r="Q75" s="19" t="s">
        <v>20652</v>
      </c>
      <c r="R75" t="s">
        <v>24</v>
      </c>
      <c r="S75" s="17">
        <v>45809</v>
      </c>
      <c r="T75" s="27"/>
      <c r="U75" s="29">
        <v>38.61</v>
      </c>
      <c r="V75" s="29">
        <v>7.2733333333333334</v>
      </c>
      <c r="W75" s="29">
        <v>45.883333333333333</v>
      </c>
      <c r="X75">
        <v>3</v>
      </c>
      <c r="Y75" s="29">
        <v>1.6066666666666669</v>
      </c>
      <c r="Z75" s="29">
        <v>0</v>
      </c>
      <c r="AA75" s="29">
        <v>0</v>
      </c>
      <c r="AB75" s="29">
        <v>0</v>
      </c>
      <c r="AC75" s="29">
        <v>1.4246775</v>
      </c>
      <c r="AD75" s="29">
        <v>46.065322500000001</v>
      </c>
      <c r="AE75" s="29">
        <v>0</v>
      </c>
      <c r="AF75" s="29"/>
      <c r="AG75" s="29">
        <v>137.65</v>
      </c>
      <c r="AH75" s="29">
        <v>0</v>
      </c>
      <c r="AI75" s="29">
        <v>4.82</v>
      </c>
      <c r="AJ75" s="29">
        <v>4.2740324999999997</v>
      </c>
      <c r="AK75" s="29">
        <v>138.19596749999999</v>
      </c>
      <c r="AL75" t="s">
        <v>37</v>
      </c>
      <c r="AM75" t="s">
        <v>21690</v>
      </c>
      <c r="AN75" t="s">
        <v>21670</v>
      </c>
      <c r="AO75" s="29">
        <v>0</v>
      </c>
      <c r="AP75" s="30">
        <f t="shared" si="2"/>
        <v>0</v>
      </c>
      <c r="AQ75" s="30">
        <f t="shared" si="3"/>
        <v>0</v>
      </c>
      <c r="AS75" s="36">
        <v>45809.574127094907</v>
      </c>
      <c r="AT75" s="27"/>
    </row>
    <row r="76" spans="1:46" x14ac:dyDescent="0.25">
      <c r="A76" t="s">
        <v>20647</v>
      </c>
      <c r="B76">
        <v>3376976</v>
      </c>
      <c r="C76" t="s">
        <v>20782</v>
      </c>
      <c r="D76">
        <v>67175</v>
      </c>
      <c r="E76" t="s">
        <v>20656</v>
      </c>
      <c r="F76" t="s">
        <v>21140</v>
      </c>
      <c r="G76" t="s">
        <v>89</v>
      </c>
      <c r="H76" t="s">
        <v>90</v>
      </c>
      <c r="I76" t="s">
        <v>10</v>
      </c>
      <c r="J76" t="s">
        <v>21141</v>
      </c>
      <c r="K76" t="s">
        <v>21142</v>
      </c>
      <c r="L76" t="s">
        <v>20648</v>
      </c>
      <c r="M76" t="s">
        <v>20650</v>
      </c>
      <c r="N76">
        <v>8350</v>
      </c>
      <c r="O76">
        <v>27</v>
      </c>
      <c r="P76" s="17">
        <v>45870</v>
      </c>
      <c r="Q76" s="19" t="s">
        <v>816</v>
      </c>
      <c r="R76" t="s">
        <v>24</v>
      </c>
      <c r="S76" s="17">
        <v>45868</v>
      </c>
      <c r="T76" s="27"/>
      <c r="U76" s="29">
        <v>44.610000000000007</v>
      </c>
      <c r="V76" s="29">
        <v>8.7200000000000006</v>
      </c>
      <c r="W76" s="29">
        <v>53.330000000000013</v>
      </c>
      <c r="X76">
        <v>3</v>
      </c>
      <c r="Y76" s="29">
        <v>2.666666666666667</v>
      </c>
      <c r="Z76" s="29">
        <v>0</v>
      </c>
      <c r="AA76" s="29">
        <v>0</v>
      </c>
      <c r="AB76" s="29">
        <v>0</v>
      </c>
      <c r="AC76" s="29">
        <v>1.6798949999999999</v>
      </c>
      <c r="AD76" s="29">
        <v>54.316771666666668</v>
      </c>
      <c r="AE76" s="29">
        <v>0</v>
      </c>
      <c r="AF76" s="29"/>
      <c r="AG76" s="29">
        <v>159.99</v>
      </c>
      <c r="AH76" s="29">
        <v>0</v>
      </c>
      <c r="AI76" s="29">
        <v>8</v>
      </c>
      <c r="AJ76" s="29">
        <v>5.0396850000000004</v>
      </c>
      <c r="AK76" s="29">
        <v>162.95031499999999</v>
      </c>
      <c r="AL76" t="s">
        <v>26</v>
      </c>
      <c r="AM76" t="s">
        <v>21691</v>
      </c>
      <c r="AN76" t="s">
        <v>21715</v>
      </c>
      <c r="AO76" s="29">
        <v>0</v>
      </c>
      <c r="AP76" s="30">
        <f t="shared" si="2"/>
        <v>0</v>
      </c>
      <c r="AQ76" s="30">
        <f t="shared" si="3"/>
        <v>0</v>
      </c>
      <c r="AS76" s="36">
        <v>45868.734970358797</v>
      </c>
      <c r="AT76" s="27"/>
    </row>
    <row r="77" spans="1:46" x14ac:dyDescent="0.25">
      <c r="A77" t="s">
        <v>20647</v>
      </c>
      <c r="B77">
        <v>3237094</v>
      </c>
      <c r="C77" t="s">
        <v>20783</v>
      </c>
      <c r="D77">
        <v>65741</v>
      </c>
      <c r="E77" t="s">
        <v>20656</v>
      </c>
      <c r="F77" t="s">
        <v>21143</v>
      </c>
      <c r="G77" t="s">
        <v>89</v>
      </c>
      <c r="H77" t="s">
        <v>90</v>
      </c>
      <c r="I77" t="s">
        <v>10</v>
      </c>
      <c r="J77" t="s">
        <v>21144</v>
      </c>
      <c r="K77" t="s">
        <v>21145</v>
      </c>
      <c r="L77" t="s">
        <v>20649</v>
      </c>
      <c r="M77" t="s">
        <v>271</v>
      </c>
      <c r="N77">
        <v>8770</v>
      </c>
      <c r="O77">
        <v>73</v>
      </c>
      <c r="P77" s="17">
        <v>45842</v>
      </c>
      <c r="Q77" s="19" t="s">
        <v>20652</v>
      </c>
      <c r="R77" t="s">
        <v>24</v>
      </c>
      <c r="S77" s="17">
        <v>45837</v>
      </c>
      <c r="T77" s="27"/>
      <c r="U77" s="29">
        <v>133.31</v>
      </c>
      <c r="V77" s="29">
        <v>10.68</v>
      </c>
      <c r="W77" s="29">
        <v>143.99</v>
      </c>
      <c r="X77">
        <v>2</v>
      </c>
      <c r="Y77" s="29">
        <v>7.2</v>
      </c>
      <c r="Z77" s="29">
        <v>0</v>
      </c>
      <c r="AA77" s="29">
        <v>0</v>
      </c>
      <c r="AB77" s="29">
        <v>0</v>
      </c>
      <c r="AC77" s="29">
        <v>4.535685</v>
      </c>
      <c r="AD77" s="29">
        <v>146.654315</v>
      </c>
      <c r="AE77" s="29">
        <v>0</v>
      </c>
      <c r="AF77" s="29"/>
      <c r="AG77" s="29">
        <v>287.98</v>
      </c>
      <c r="AH77" s="29">
        <v>0</v>
      </c>
      <c r="AI77" s="29">
        <v>14.4</v>
      </c>
      <c r="AJ77" s="29">
        <v>9.0713699999999999</v>
      </c>
      <c r="AK77" s="29">
        <v>293.30862999999999</v>
      </c>
      <c r="AL77" t="s">
        <v>27</v>
      </c>
      <c r="AM77" t="s">
        <v>21692</v>
      </c>
      <c r="AN77" t="s">
        <v>21671</v>
      </c>
      <c r="AO77" s="29">
        <v>5.09</v>
      </c>
      <c r="AP77" s="30">
        <f t="shared" si="2"/>
        <v>1.4633749999999999</v>
      </c>
      <c r="AQ77" s="30">
        <f t="shared" si="3"/>
        <v>0.73168749999999994</v>
      </c>
      <c r="AS77" s="36">
        <v>45837.878020243057</v>
      </c>
      <c r="AT77" s="27"/>
    </row>
    <row r="78" spans="1:46" x14ac:dyDescent="0.25">
      <c r="A78" t="s">
        <v>20647</v>
      </c>
      <c r="B78">
        <v>3237094</v>
      </c>
      <c r="C78" t="s">
        <v>20784</v>
      </c>
      <c r="D78">
        <v>198699</v>
      </c>
      <c r="E78" t="s">
        <v>20656</v>
      </c>
      <c r="F78" t="s">
        <v>21143</v>
      </c>
      <c r="G78" t="s">
        <v>89</v>
      </c>
      <c r="H78" t="s">
        <v>90</v>
      </c>
      <c r="I78" t="s">
        <v>10</v>
      </c>
      <c r="J78" t="s">
        <v>21146</v>
      </c>
      <c r="K78" t="s">
        <v>21145</v>
      </c>
      <c r="L78" t="s">
        <v>271</v>
      </c>
      <c r="M78" t="s">
        <v>20649</v>
      </c>
      <c r="N78">
        <v>8765</v>
      </c>
      <c r="O78">
        <v>73</v>
      </c>
      <c r="P78" s="17">
        <v>45841</v>
      </c>
      <c r="Q78" s="19" t="s">
        <v>20652</v>
      </c>
      <c r="R78" t="s">
        <v>24</v>
      </c>
      <c r="S78" s="17">
        <v>45837</v>
      </c>
      <c r="T78" s="27"/>
      <c r="U78" s="29">
        <v>133.63</v>
      </c>
      <c r="V78" s="29">
        <v>10.91</v>
      </c>
      <c r="W78" s="29">
        <v>144.54</v>
      </c>
      <c r="X78">
        <v>2</v>
      </c>
      <c r="Y78" s="29">
        <v>7.2249999999999996</v>
      </c>
      <c r="Z78" s="29">
        <v>0</v>
      </c>
      <c r="AA78" s="29">
        <v>0</v>
      </c>
      <c r="AB78" s="29">
        <v>0</v>
      </c>
      <c r="AC78" s="29">
        <v>4.5530099999999996</v>
      </c>
      <c r="AD78" s="29">
        <v>147.21198999999999</v>
      </c>
      <c r="AE78" s="29">
        <v>0</v>
      </c>
      <c r="AF78" s="29"/>
      <c r="AG78" s="29">
        <v>289.08</v>
      </c>
      <c r="AH78" s="29">
        <v>0</v>
      </c>
      <c r="AI78" s="29">
        <v>14.45</v>
      </c>
      <c r="AJ78" s="29">
        <v>9.1060199999999991</v>
      </c>
      <c r="AK78" s="29">
        <v>294.42397999999997</v>
      </c>
      <c r="AL78" t="s">
        <v>27</v>
      </c>
      <c r="AM78" t="s">
        <v>21692</v>
      </c>
      <c r="AN78" t="s">
        <v>21671</v>
      </c>
      <c r="AO78" s="29">
        <v>5.09</v>
      </c>
      <c r="AP78" s="30">
        <f t="shared" si="2"/>
        <v>1.4633749999999999</v>
      </c>
      <c r="AQ78" s="30">
        <f t="shared" si="3"/>
        <v>0.73168749999999994</v>
      </c>
      <c r="AS78" s="36">
        <v>45837.878020243057</v>
      </c>
      <c r="AT78" s="27"/>
    </row>
    <row r="79" spans="1:46" x14ac:dyDescent="0.25">
      <c r="A79" t="s">
        <v>20647</v>
      </c>
      <c r="B79">
        <v>3246941</v>
      </c>
      <c r="C79" t="s">
        <v>20785</v>
      </c>
      <c r="D79">
        <v>198799</v>
      </c>
      <c r="E79" t="s">
        <v>20656</v>
      </c>
      <c r="F79" t="s">
        <v>21147</v>
      </c>
      <c r="G79" t="s">
        <v>89</v>
      </c>
      <c r="H79" t="s">
        <v>90</v>
      </c>
      <c r="I79" t="s">
        <v>14</v>
      </c>
      <c r="J79" t="s">
        <v>21148</v>
      </c>
      <c r="K79" t="s">
        <v>21149</v>
      </c>
      <c r="L79" t="s">
        <v>271</v>
      </c>
      <c r="M79" t="s">
        <v>20649</v>
      </c>
      <c r="N79">
        <v>8765</v>
      </c>
      <c r="O79">
        <v>75</v>
      </c>
      <c r="P79" s="17">
        <v>45842</v>
      </c>
      <c r="Q79" s="19" t="s">
        <v>20652</v>
      </c>
      <c r="R79" t="s">
        <v>24</v>
      </c>
      <c r="S79" s="17">
        <v>45840</v>
      </c>
      <c r="T79" s="27"/>
      <c r="U79" s="29">
        <v>89.086666666666659</v>
      </c>
      <c r="V79" s="29">
        <v>7.2733333333333334</v>
      </c>
      <c r="W79" s="29">
        <v>96.36</v>
      </c>
      <c r="X79">
        <v>3</v>
      </c>
      <c r="Y79" s="29">
        <v>4.8166666666666664</v>
      </c>
      <c r="Z79" s="29">
        <v>0</v>
      </c>
      <c r="AA79" s="29">
        <v>0</v>
      </c>
      <c r="AB79" s="29">
        <v>0</v>
      </c>
      <c r="AC79" s="29">
        <v>3.0353400000000001</v>
      </c>
      <c r="AD79" s="29">
        <v>98.141326666666657</v>
      </c>
      <c r="AE79" s="29">
        <v>0</v>
      </c>
      <c r="AF79" s="29"/>
      <c r="AG79" s="29">
        <v>289.08</v>
      </c>
      <c r="AH79" s="29">
        <v>0</v>
      </c>
      <c r="AI79" s="29">
        <v>14.45</v>
      </c>
      <c r="AJ79" s="29">
        <v>9.1060199999999991</v>
      </c>
      <c r="AK79" s="29">
        <v>294.42397999999997</v>
      </c>
      <c r="AL79" t="s">
        <v>26</v>
      </c>
      <c r="AM79" t="s">
        <v>21525</v>
      </c>
      <c r="AN79" t="s">
        <v>21580</v>
      </c>
      <c r="AO79" s="29">
        <v>0</v>
      </c>
      <c r="AP79" s="30">
        <f t="shared" si="2"/>
        <v>0</v>
      </c>
      <c r="AQ79" s="30">
        <f t="shared" si="3"/>
        <v>0</v>
      </c>
      <c r="AS79" s="36">
        <v>45840.483292673613</v>
      </c>
      <c r="AT79" s="27"/>
    </row>
    <row r="80" spans="1:46" x14ac:dyDescent="0.25">
      <c r="A80" t="s">
        <v>20647</v>
      </c>
      <c r="B80">
        <v>3398727</v>
      </c>
      <c r="C80" t="s">
        <v>20786</v>
      </c>
      <c r="D80">
        <v>200589</v>
      </c>
      <c r="E80" t="s">
        <v>20653</v>
      </c>
      <c r="F80" t="s">
        <v>21150</v>
      </c>
      <c r="G80" t="s">
        <v>89</v>
      </c>
      <c r="H80" t="s">
        <v>90</v>
      </c>
      <c r="I80" t="s">
        <v>10</v>
      </c>
      <c r="J80" t="s">
        <v>21151</v>
      </c>
      <c r="K80" t="s">
        <v>21152</v>
      </c>
      <c r="L80" t="s">
        <v>20650</v>
      </c>
      <c r="M80" t="s">
        <v>20648</v>
      </c>
      <c r="N80">
        <v>8345</v>
      </c>
      <c r="O80">
        <v>3</v>
      </c>
      <c r="P80" s="17">
        <v>45880</v>
      </c>
      <c r="Q80" s="19" t="s">
        <v>1139</v>
      </c>
      <c r="R80" t="s">
        <v>24</v>
      </c>
      <c r="S80" s="17">
        <v>45873</v>
      </c>
      <c r="T80" s="27"/>
      <c r="U80" s="29">
        <v>138.66</v>
      </c>
      <c r="V80" s="29">
        <v>17.75</v>
      </c>
      <c r="W80" s="29">
        <v>156.41</v>
      </c>
      <c r="X80">
        <v>1</v>
      </c>
      <c r="Y80" s="29">
        <v>7.82</v>
      </c>
      <c r="Z80" s="29">
        <v>0</v>
      </c>
      <c r="AA80" s="29">
        <v>0</v>
      </c>
      <c r="AB80" s="29">
        <v>0</v>
      </c>
      <c r="AC80" s="29">
        <v>4.9269150000000002</v>
      </c>
      <c r="AD80" s="29">
        <v>159.30308500000001</v>
      </c>
      <c r="AE80" s="29">
        <v>0</v>
      </c>
      <c r="AF80" s="29"/>
      <c r="AG80" s="29">
        <v>156.41</v>
      </c>
      <c r="AH80" s="29">
        <v>0</v>
      </c>
      <c r="AI80" s="29">
        <v>7.82</v>
      </c>
      <c r="AJ80" s="29">
        <v>4.9269150000000002</v>
      </c>
      <c r="AK80" s="29">
        <v>159.30308500000001</v>
      </c>
      <c r="AL80" t="s">
        <v>25</v>
      </c>
      <c r="AM80" t="s">
        <v>21693</v>
      </c>
      <c r="AN80" t="s">
        <v>21716</v>
      </c>
      <c r="AO80" s="29">
        <v>0</v>
      </c>
      <c r="AP80" s="30">
        <f t="shared" si="2"/>
        <v>0</v>
      </c>
      <c r="AQ80" s="30">
        <f t="shared" si="3"/>
        <v>0</v>
      </c>
      <c r="AS80" s="36">
        <v>45873.855018784721</v>
      </c>
      <c r="AT80" s="27"/>
    </row>
    <row r="81" spans="1:46" x14ac:dyDescent="0.25">
      <c r="A81" t="s">
        <v>20647</v>
      </c>
      <c r="B81">
        <v>3379049</v>
      </c>
      <c r="C81" t="s">
        <v>20787</v>
      </c>
      <c r="D81">
        <v>200393</v>
      </c>
      <c r="E81" t="s">
        <v>20656</v>
      </c>
      <c r="F81" t="s">
        <v>21156</v>
      </c>
      <c r="G81" t="s">
        <v>89</v>
      </c>
      <c r="H81" t="s">
        <v>90</v>
      </c>
      <c r="I81" t="s">
        <v>137</v>
      </c>
      <c r="J81" t="s">
        <v>21157</v>
      </c>
      <c r="K81" t="s">
        <v>21158</v>
      </c>
      <c r="L81" t="s">
        <v>20651</v>
      </c>
      <c r="M81" t="s">
        <v>20648</v>
      </c>
      <c r="N81">
        <v>8345</v>
      </c>
      <c r="O81">
        <v>28</v>
      </c>
      <c r="P81" s="17">
        <v>45869</v>
      </c>
      <c r="Q81" s="19" t="s">
        <v>20659</v>
      </c>
      <c r="R81" t="s">
        <v>24</v>
      </c>
      <c r="S81" s="17">
        <v>45869</v>
      </c>
      <c r="T81" s="27"/>
      <c r="U81" s="29">
        <v>42.99666666666667</v>
      </c>
      <c r="V81" s="29">
        <v>5.4666666666666659</v>
      </c>
      <c r="W81" s="29">
        <v>48.463333333333331</v>
      </c>
      <c r="X81">
        <v>3</v>
      </c>
      <c r="Y81" s="29">
        <v>2.4233333333333329</v>
      </c>
      <c r="Z81" s="29">
        <v>0</v>
      </c>
      <c r="AA81" s="29">
        <v>0</v>
      </c>
      <c r="AB81" s="29">
        <v>0</v>
      </c>
      <c r="AC81" s="29">
        <v>2.5443250000000002</v>
      </c>
      <c r="AD81" s="29">
        <v>48.34234166666667</v>
      </c>
      <c r="AE81" s="29">
        <v>0</v>
      </c>
      <c r="AF81" s="29"/>
      <c r="AG81" s="29">
        <v>145.38999999999999</v>
      </c>
      <c r="AH81" s="29">
        <v>0</v>
      </c>
      <c r="AI81" s="29">
        <v>7.27</v>
      </c>
      <c r="AJ81" s="29">
        <v>7.6329750000000001</v>
      </c>
      <c r="AK81" s="29">
        <v>145.02702500000001</v>
      </c>
      <c r="AL81" t="s">
        <v>26</v>
      </c>
      <c r="AM81" t="s">
        <v>21672</v>
      </c>
      <c r="AN81" t="s">
        <v>21673</v>
      </c>
      <c r="AO81" s="29">
        <v>0</v>
      </c>
      <c r="AP81" s="30">
        <f t="shared" si="2"/>
        <v>0</v>
      </c>
      <c r="AQ81" s="30">
        <f t="shared" si="3"/>
        <v>0</v>
      </c>
      <c r="AS81" s="36">
        <v>45869.087387349537</v>
      </c>
      <c r="AT81" s="27"/>
    </row>
    <row r="82" spans="1:46" x14ac:dyDescent="0.25">
      <c r="A82" t="s">
        <v>20647</v>
      </c>
      <c r="B82">
        <v>3389794</v>
      </c>
      <c r="C82" t="s">
        <v>20788</v>
      </c>
      <c r="D82">
        <v>200503</v>
      </c>
      <c r="E82" t="s">
        <v>20653</v>
      </c>
      <c r="F82" t="s">
        <v>21159</v>
      </c>
      <c r="G82" t="s">
        <v>89</v>
      </c>
      <c r="H82" t="s">
        <v>90</v>
      </c>
      <c r="I82" t="s">
        <v>137</v>
      </c>
      <c r="J82" t="s">
        <v>21160</v>
      </c>
      <c r="K82" t="s">
        <v>21161</v>
      </c>
      <c r="L82" t="s">
        <v>271</v>
      </c>
      <c r="M82" t="s">
        <v>20649</v>
      </c>
      <c r="N82">
        <v>7215</v>
      </c>
      <c r="O82">
        <v>10</v>
      </c>
      <c r="P82" s="17">
        <v>45871</v>
      </c>
      <c r="Q82" s="19" t="s">
        <v>20652</v>
      </c>
      <c r="R82" t="s">
        <v>24</v>
      </c>
      <c r="S82" s="17">
        <v>45871</v>
      </c>
      <c r="T82" s="27"/>
      <c r="U82" s="29">
        <v>117.26</v>
      </c>
      <c r="V82" s="29">
        <v>21.82</v>
      </c>
      <c r="W82" s="29">
        <v>139.08000000000001</v>
      </c>
      <c r="X82">
        <v>1</v>
      </c>
      <c r="Y82" s="29">
        <v>6.95</v>
      </c>
      <c r="Z82" s="29">
        <v>0</v>
      </c>
      <c r="AA82" s="29">
        <v>0</v>
      </c>
      <c r="AB82" s="29">
        <v>0</v>
      </c>
      <c r="AC82" s="29">
        <v>7.3017000000000003</v>
      </c>
      <c r="AD82" s="29">
        <v>138.72829999999999</v>
      </c>
      <c r="AE82" s="29">
        <v>0</v>
      </c>
      <c r="AF82" s="29"/>
      <c r="AG82" s="29">
        <v>139.08000000000001</v>
      </c>
      <c r="AH82" s="29">
        <v>0</v>
      </c>
      <c r="AI82" s="29">
        <v>6.95</v>
      </c>
      <c r="AJ82" s="29">
        <v>7.3017000000000003</v>
      </c>
      <c r="AK82" s="29">
        <v>138.72829999999999</v>
      </c>
      <c r="AL82" t="s">
        <v>25</v>
      </c>
      <c r="AM82" t="s">
        <v>21674</v>
      </c>
      <c r="AN82" t="s">
        <v>21675</v>
      </c>
      <c r="AO82" s="29">
        <v>0</v>
      </c>
      <c r="AP82" s="30">
        <f t="shared" si="2"/>
        <v>0</v>
      </c>
      <c r="AQ82" s="30">
        <f t="shared" si="3"/>
        <v>0</v>
      </c>
      <c r="AS82" s="36">
        <v>45871.695575879632</v>
      </c>
      <c r="AT82" s="27"/>
    </row>
    <row r="83" spans="1:46" x14ac:dyDescent="0.25">
      <c r="A83" t="s">
        <v>20647</v>
      </c>
      <c r="B83">
        <v>2878710</v>
      </c>
      <c r="C83" t="s">
        <v>20789</v>
      </c>
      <c r="D83">
        <v>62160</v>
      </c>
      <c r="E83" t="s">
        <v>20656</v>
      </c>
      <c r="F83" t="s">
        <v>21162</v>
      </c>
      <c r="G83" t="s">
        <v>89</v>
      </c>
      <c r="H83" t="s">
        <v>90</v>
      </c>
      <c r="I83" t="s">
        <v>10</v>
      </c>
      <c r="J83" t="s">
        <v>20677</v>
      </c>
      <c r="K83" t="s">
        <v>20678</v>
      </c>
      <c r="L83" t="s">
        <v>20649</v>
      </c>
      <c r="M83" t="s">
        <v>1323</v>
      </c>
      <c r="N83">
        <v>8350</v>
      </c>
      <c r="O83">
        <v>26</v>
      </c>
      <c r="P83" s="17">
        <v>45753</v>
      </c>
      <c r="Q83" s="19" t="s">
        <v>20652</v>
      </c>
      <c r="R83" t="s">
        <v>24</v>
      </c>
      <c r="S83" s="17">
        <v>45747</v>
      </c>
      <c r="T83" s="27"/>
      <c r="U83" s="29">
        <v>15.53</v>
      </c>
      <c r="V83" s="29">
        <v>3.56</v>
      </c>
      <c r="W83" s="29">
        <v>19.09</v>
      </c>
      <c r="X83">
        <v>6</v>
      </c>
      <c r="Y83" s="29">
        <v>0.66833333333333333</v>
      </c>
      <c r="Z83" s="29">
        <v>0</v>
      </c>
      <c r="AA83" s="29">
        <v>0</v>
      </c>
      <c r="AB83" s="29">
        <v>0</v>
      </c>
      <c r="AC83" s="29">
        <v>0.59274450000000001</v>
      </c>
      <c r="AD83" s="29">
        <v>19.165588833333331</v>
      </c>
      <c r="AE83" s="29">
        <v>0</v>
      </c>
      <c r="AF83" s="29"/>
      <c r="AG83" s="29">
        <v>114.54</v>
      </c>
      <c r="AH83" s="29">
        <v>0</v>
      </c>
      <c r="AI83" s="29">
        <v>4.01</v>
      </c>
      <c r="AJ83" s="29">
        <v>3.556467</v>
      </c>
      <c r="AK83" s="29">
        <v>114.993533</v>
      </c>
      <c r="AL83" t="s">
        <v>49</v>
      </c>
      <c r="AM83" t="s">
        <v>21694</v>
      </c>
      <c r="AN83" t="s">
        <v>21717</v>
      </c>
      <c r="AO83" s="29">
        <v>0</v>
      </c>
      <c r="AP83" s="30">
        <f t="shared" si="2"/>
        <v>0</v>
      </c>
      <c r="AQ83" s="30">
        <f t="shared" si="3"/>
        <v>0</v>
      </c>
      <c r="AS83" s="36">
        <v>45747.590700231478</v>
      </c>
      <c r="AT83" s="27"/>
    </row>
    <row r="84" spans="1:46" x14ac:dyDescent="0.25">
      <c r="A84" t="s">
        <v>20647</v>
      </c>
      <c r="B84">
        <v>2878710</v>
      </c>
      <c r="C84" t="s">
        <v>20790</v>
      </c>
      <c r="D84">
        <v>62161</v>
      </c>
      <c r="E84" t="s">
        <v>20656</v>
      </c>
      <c r="F84" t="s">
        <v>21162</v>
      </c>
      <c r="G84" t="s">
        <v>89</v>
      </c>
      <c r="H84" t="s">
        <v>90</v>
      </c>
      <c r="I84" t="s">
        <v>10</v>
      </c>
      <c r="J84" t="s">
        <v>20675</v>
      </c>
      <c r="K84" t="s">
        <v>20676</v>
      </c>
      <c r="L84" t="s">
        <v>20649</v>
      </c>
      <c r="M84" t="s">
        <v>1323</v>
      </c>
      <c r="N84">
        <v>8350</v>
      </c>
      <c r="O84">
        <v>25</v>
      </c>
      <c r="P84" s="17">
        <v>45753</v>
      </c>
      <c r="Q84" s="19" t="s">
        <v>20652</v>
      </c>
      <c r="R84" t="s">
        <v>24</v>
      </c>
      <c r="S84" s="17">
        <v>45747</v>
      </c>
      <c r="T84" s="27"/>
      <c r="U84" s="29">
        <v>15.53</v>
      </c>
      <c r="V84" s="29">
        <v>3.56</v>
      </c>
      <c r="W84" s="29">
        <v>19.09</v>
      </c>
      <c r="X84">
        <v>6</v>
      </c>
      <c r="Y84" s="29">
        <v>0.66833333333333333</v>
      </c>
      <c r="Z84" s="29">
        <v>0</v>
      </c>
      <c r="AA84" s="29">
        <v>0</v>
      </c>
      <c r="AB84" s="29">
        <v>0</v>
      </c>
      <c r="AC84" s="29">
        <v>0.59274450000000001</v>
      </c>
      <c r="AD84" s="29">
        <v>19.165588833333331</v>
      </c>
      <c r="AE84" s="29">
        <v>0</v>
      </c>
      <c r="AF84" s="29"/>
      <c r="AG84" s="29">
        <v>114.54</v>
      </c>
      <c r="AH84" s="29">
        <v>0</v>
      </c>
      <c r="AI84" s="29">
        <v>4.01</v>
      </c>
      <c r="AJ84" s="29">
        <v>3.556467</v>
      </c>
      <c r="AK84" s="29">
        <v>114.993533</v>
      </c>
      <c r="AL84" t="s">
        <v>49</v>
      </c>
      <c r="AM84" t="s">
        <v>21694</v>
      </c>
      <c r="AN84" t="s">
        <v>21717</v>
      </c>
      <c r="AO84" s="29">
        <v>0</v>
      </c>
      <c r="AP84" s="30">
        <f t="shared" si="2"/>
        <v>0</v>
      </c>
      <c r="AQ84" s="30">
        <f t="shared" si="3"/>
        <v>0</v>
      </c>
      <c r="AS84" s="36">
        <v>45747.590700231478</v>
      </c>
      <c r="AT84" s="27"/>
    </row>
    <row r="85" spans="1:46" x14ac:dyDescent="0.25">
      <c r="A85" t="s">
        <v>20647</v>
      </c>
      <c r="B85">
        <v>3265997</v>
      </c>
      <c r="C85" t="s">
        <v>20791</v>
      </c>
      <c r="D85">
        <v>199025</v>
      </c>
      <c r="E85" t="s">
        <v>20656</v>
      </c>
      <c r="F85" t="s">
        <v>21163</v>
      </c>
      <c r="G85" t="s">
        <v>89</v>
      </c>
      <c r="H85" t="s">
        <v>90</v>
      </c>
      <c r="I85" t="s">
        <v>14</v>
      </c>
      <c r="J85" t="s">
        <v>21164</v>
      </c>
      <c r="K85" t="s">
        <v>21165</v>
      </c>
      <c r="L85" t="s">
        <v>20650</v>
      </c>
      <c r="M85" t="s">
        <v>20648</v>
      </c>
      <c r="N85">
        <v>8345</v>
      </c>
      <c r="O85">
        <v>31</v>
      </c>
      <c r="P85" s="17">
        <v>45848</v>
      </c>
      <c r="Q85" t="s">
        <v>1139</v>
      </c>
      <c r="R85" t="s">
        <v>24</v>
      </c>
      <c r="S85" s="17">
        <v>45844</v>
      </c>
      <c r="T85" s="27"/>
      <c r="U85" s="29">
        <v>138.66</v>
      </c>
      <c r="V85" s="29">
        <v>17.75</v>
      </c>
      <c r="W85" s="29">
        <v>156.41</v>
      </c>
      <c r="X85">
        <v>1</v>
      </c>
      <c r="Y85" s="29">
        <v>7.82</v>
      </c>
      <c r="Z85" s="29">
        <v>0</v>
      </c>
      <c r="AA85" s="29">
        <v>0</v>
      </c>
      <c r="AB85" s="29">
        <v>0</v>
      </c>
      <c r="AC85" s="29">
        <v>4.9269150000000002</v>
      </c>
      <c r="AD85" s="29">
        <v>159.30308500000001</v>
      </c>
      <c r="AE85" s="29">
        <v>0</v>
      </c>
      <c r="AF85" s="29"/>
      <c r="AG85" s="29">
        <v>156.41</v>
      </c>
      <c r="AH85" s="29">
        <v>0</v>
      </c>
      <c r="AI85" s="29">
        <v>7.82</v>
      </c>
      <c r="AJ85" s="29">
        <v>4.9269150000000002</v>
      </c>
      <c r="AK85" s="29">
        <v>159.30308500000001</v>
      </c>
      <c r="AL85" t="s">
        <v>25</v>
      </c>
      <c r="AM85" t="s">
        <v>21526</v>
      </c>
      <c r="AN85" t="s">
        <v>21581</v>
      </c>
      <c r="AO85" s="29">
        <v>0</v>
      </c>
      <c r="AP85" s="30">
        <f t="shared" si="2"/>
        <v>0</v>
      </c>
      <c r="AQ85" s="30">
        <f t="shared" si="3"/>
        <v>0</v>
      </c>
      <c r="AS85" s="36">
        <v>45844.746440173614</v>
      </c>
      <c r="AT85" s="27"/>
    </row>
    <row r="86" spans="1:46" x14ac:dyDescent="0.25">
      <c r="A86" t="s">
        <v>20647</v>
      </c>
      <c r="B86">
        <v>3403241</v>
      </c>
      <c r="C86" t="s">
        <v>20792</v>
      </c>
      <c r="D86">
        <v>67404</v>
      </c>
      <c r="E86" t="s">
        <v>20653</v>
      </c>
      <c r="F86" t="s">
        <v>21166</v>
      </c>
      <c r="G86" t="s">
        <v>89</v>
      </c>
      <c r="H86" t="s">
        <v>90</v>
      </c>
      <c r="I86" t="s">
        <v>10</v>
      </c>
      <c r="J86" t="s">
        <v>21167</v>
      </c>
      <c r="K86" t="s">
        <v>21168</v>
      </c>
      <c r="L86" t="s">
        <v>20648</v>
      </c>
      <c r="M86" t="s">
        <v>20650</v>
      </c>
      <c r="N86">
        <v>8350</v>
      </c>
      <c r="O86">
        <v>16</v>
      </c>
      <c r="P86" s="17">
        <v>45875</v>
      </c>
      <c r="Q86" t="s">
        <v>816</v>
      </c>
      <c r="R86" t="s">
        <v>24</v>
      </c>
      <c r="S86" s="17">
        <v>45874</v>
      </c>
      <c r="T86" s="27"/>
      <c r="U86" s="29">
        <v>133.83000000000001</v>
      </c>
      <c r="V86" s="29">
        <v>26.16</v>
      </c>
      <c r="W86" s="29">
        <v>159.99</v>
      </c>
      <c r="X86">
        <v>1</v>
      </c>
      <c r="Y86" s="29">
        <v>8</v>
      </c>
      <c r="Z86" s="29">
        <v>0</v>
      </c>
      <c r="AA86" s="29">
        <v>0</v>
      </c>
      <c r="AB86" s="29">
        <v>0</v>
      </c>
      <c r="AC86" s="29">
        <v>5.0396850000000004</v>
      </c>
      <c r="AD86" s="29">
        <v>162.95031499999999</v>
      </c>
      <c r="AE86" s="29">
        <v>0</v>
      </c>
      <c r="AF86" s="29"/>
      <c r="AG86" s="29">
        <v>159.99</v>
      </c>
      <c r="AH86" s="29">
        <v>0</v>
      </c>
      <c r="AI86" s="29">
        <v>8</v>
      </c>
      <c r="AJ86" s="29">
        <v>5.0396850000000004</v>
      </c>
      <c r="AK86" s="29">
        <v>162.95031499999999</v>
      </c>
      <c r="AL86" t="s">
        <v>25</v>
      </c>
      <c r="AM86" t="s">
        <v>21695</v>
      </c>
      <c r="AN86" t="s">
        <v>21718</v>
      </c>
      <c r="AO86" s="29">
        <v>0</v>
      </c>
      <c r="AP86" s="30">
        <f t="shared" si="2"/>
        <v>0</v>
      </c>
      <c r="AQ86" s="30">
        <f t="shared" si="3"/>
        <v>0</v>
      </c>
      <c r="AS86" s="36">
        <v>45874.926135312497</v>
      </c>
      <c r="AT86" s="27"/>
    </row>
    <row r="87" spans="1:46" x14ac:dyDescent="0.25">
      <c r="A87" t="s">
        <v>20647</v>
      </c>
      <c r="B87">
        <v>3379015</v>
      </c>
      <c r="C87" t="s">
        <v>20793</v>
      </c>
      <c r="D87">
        <v>200392</v>
      </c>
      <c r="E87" t="s">
        <v>20656</v>
      </c>
      <c r="F87" t="s">
        <v>21170</v>
      </c>
      <c r="G87" t="s">
        <v>89</v>
      </c>
      <c r="H87" t="s">
        <v>90</v>
      </c>
      <c r="I87" t="s">
        <v>10</v>
      </c>
      <c r="J87" t="s">
        <v>20664</v>
      </c>
      <c r="K87" t="s">
        <v>20665</v>
      </c>
      <c r="L87" t="s">
        <v>20650</v>
      </c>
      <c r="M87" t="s">
        <v>20648</v>
      </c>
      <c r="N87">
        <v>8765</v>
      </c>
      <c r="O87">
        <v>73</v>
      </c>
      <c r="P87" s="17">
        <v>45874</v>
      </c>
      <c r="Q87" t="s">
        <v>1139</v>
      </c>
      <c r="R87" t="s">
        <v>24</v>
      </c>
      <c r="S87" s="17">
        <v>45869</v>
      </c>
      <c r="T87" s="27"/>
      <c r="U87" s="29">
        <v>82.14</v>
      </c>
      <c r="V87" s="29">
        <v>5.3233333333333333</v>
      </c>
      <c r="W87" s="29">
        <v>87.463333333333324</v>
      </c>
      <c r="X87">
        <v>3</v>
      </c>
      <c r="Y87" s="29">
        <v>4.3733333333333331</v>
      </c>
      <c r="Z87" s="29">
        <v>0</v>
      </c>
      <c r="AA87" s="29">
        <v>0</v>
      </c>
      <c r="AB87" s="29">
        <v>0</v>
      </c>
      <c r="AC87" s="29">
        <v>2.7550949999999998</v>
      </c>
      <c r="AD87" s="29">
        <v>89.081571666666662</v>
      </c>
      <c r="AE87" s="29">
        <v>0</v>
      </c>
      <c r="AF87" s="29"/>
      <c r="AG87" s="29">
        <v>262.39</v>
      </c>
      <c r="AH87" s="29">
        <v>0</v>
      </c>
      <c r="AI87" s="29">
        <v>13.12</v>
      </c>
      <c r="AJ87" s="29">
        <v>8.2652850000000004</v>
      </c>
      <c r="AK87" s="29">
        <v>267.24471499999999</v>
      </c>
      <c r="AL87" t="s">
        <v>26</v>
      </c>
      <c r="AM87" t="s">
        <v>21696</v>
      </c>
      <c r="AN87" t="s">
        <v>21719</v>
      </c>
      <c r="AO87" s="29">
        <v>0</v>
      </c>
      <c r="AP87" s="30">
        <f t="shared" si="2"/>
        <v>0</v>
      </c>
      <c r="AQ87" s="30">
        <f t="shared" si="3"/>
        <v>0</v>
      </c>
      <c r="AS87" s="36">
        <v>45869.078926655093</v>
      </c>
      <c r="AT87" s="27"/>
    </row>
    <row r="88" spans="1:46" x14ac:dyDescent="0.25">
      <c r="A88" t="s">
        <v>20647</v>
      </c>
      <c r="B88">
        <v>3238285</v>
      </c>
      <c r="C88" t="s">
        <v>20794</v>
      </c>
      <c r="D88">
        <v>65746</v>
      </c>
      <c r="E88" t="s">
        <v>20656</v>
      </c>
      <c r="F88" t="s">
        <v>21171</v>
      </c>
      <c r="G88" t="s">
        <v>89</v>
      </c>
      <c r="H88" t="s">
        <v>90</v>
      </c>
      <c r="I88" t="s">
        <v>14</v>
      </c>
      <c r="J88" t="s">
        <v>20683</v>
      </c>
      <c r="K88" t="s">
        <v>20684</v>
      </c>
      <c r="L88" t="s">
        <v>20648</v>
      </c>
      <c r="M88" t="s">
        <v>20650</v>
      </c>
      <c r="N88">
        <v>8350</v>
      </c>
      <c r="O88">
        <v>43</v>
      </c>
      <c r="P88" s="17">
        <v>45838</v>
      </c>
      <c r="Q88" t="s">
        <v>816</v>
      </c>
      <c r="R88" t="s">
        <v>24</v>
      </c>
      <c r="S88" s="17">
        <v>45838</v>
      </c>
      <c r="T88" s="27"/>
      <c r="U88" s="29">
        <v>133.83000000000001</v>
      </c>
      <c r="V88" s="29">
        <v>25.6</v>
      </c>
      <c r="W88" s="29">
        <v>159.43</v>
      </c>
      <c r="X88">
        <v>1</v>
      </c>
      <c r="Y88" s="29">
        <v>7.97</v>
      </c>
      <c r="Z88" s="29">
        <v>0</v>
      </c>
      <c r="AA88" s="29">
        <v>0</v>
      </c>
      <c r="AB88" s="29">
        <v>0</v>
      </c>
      <c r="AC88" s="29">
        <v>5.0220450000000003</v>
      </c>
      <c r="AD88" s="29">
        <v>162.37795499999999</v>
      </c>
      <c r="AE88" s="29">
        <v>0</v>
      </c>
      <c r="AF88" s="29"/>
      <c r="AG88" s="29">
        <v>159.43</v>
      </c>
      <c r="AH88" s="29">
        <v>0</v>
      </c>
      <c r="AI88" s="29">
        <v>7.97</v>
      </c>
      <c r="AJ88" s="29">
        <v>5.0220450000000003</v>
      </c>
      <c r="AK88" s="29">
        <v>162.37795499999999</v>
      </c>
      <c r="AL88" t="s">
        <v>25</v>
      </c>
      <c r="AM88" t="s">
        <v>21697</v>
      </c>
      <c r="AN88" t="s">
        <v>21676</v>
      </c>
      <c r="AO88" s="29">
        <v>0</v>
      </c>
      <c r="AP88" s="30">
        <f t="shared" si="2"/>
        <v>0</v>
      </c>
      <c r="AQ88" s="30">
        <f t="shared" si="3"/>
        <v>0</v>
      </c>
      <c r="AS88" s="36">
        <v>45838.148493275461</v>
      </c>
      <c r="AT88" s="27"/>
    </row>
    <row r="89" spans="1:46" x14ac:dyDescent="0.25">
      <c r="A89" t="s">
        <v>20647</v>
      </c>
      <c r="B89">
        <v>3394774</v>
      </c>
      <c r="C89" t="s">
        <v>20795</v>
      </c>
      <c r="D89">
        <v>67313</v>
      </c>
      <c r="E89" t="s">
        <v>20653</v>
      </c>
      <c r="F89" t="s">
        <v>21172</v>
      </c>
      <c r="G89" t="s">
        <v>89</v>
      </c>
      <c r="H89" t="s">
        <v>90</v>
      </c>
      <c r="I89" t="s">
        <v>14</v>
      </c>
      <c r="J89" t="s">
        <v>21173</v>
      </c>
      <c r="K89" t="s">
        <v>21174</v>
      </c>
      <c r="L89" t="s">
        <v>20649</v>
      </c>
      <c r="M89" t="s">
        <v>20650</v>
      </c>
      <c r="N89">
        <v>8770</v>
      </c>
      <c r="O89">
        <v>77</v>
      </c>
      <c r="P89" s="17">
        <v>45875</v>
      </c>
      <c r="Q89" t="s">
        <v>20652</v>
      </c>
      <c r="R89" t="s">
        <v>24</v>
      </c>
      <c r="S89" s="17">
        <v>45872</v>
      </c>
      <c r="T89" s="27"/>
      <c r="U89" s="29">
        <v>227.54</v>
      </c>
      <c r="V89" s="29">
        <v>24.03</v>
      </c>
      <c r="W89" s="29">
        <v>251.57</v>
      </c>
      <c r="X89">
        <v>1</v>
      </c>
      <c r="Y89" s="29">
        <v>12.58</v>
      </c>
      <c r="Z89" s="29">
        <v>0</v>
      </c>
      <c r="AA89" s="29">
        <v>0</v>
      </c>
      <c r="AB89" s="29">
        <v>0</v>
      </c>
      <c r="AC89" s="29">
        <v>7.924455</v>
      </c>
      <c r="AD89" s="29">
        <v>256.22554500000001</v>
      </c>
      <c r="AE89" s="29">
        <v>0</v>
      </c>
      <c r="AF89" s="29"/>
      <c r="AG89" s="29">
        <v>251.57</v>
      </c>
      <c r="AH89" s="29">
        <v>0</v>
      </c>
      <c r="AI89" s="29">
        <v>12.58</v>
      </c>
      <c r="AJ89" s="29">
        <v>7.924455</v>
      </c>
      <c r="AK89" s="29">
        <v>256.22554500000001</v>
      </c>
      <c r="AL89" t="s">
        <v>25</v>
      </c>
      <c r="AM89" t="s">
        <v>21698</v>
      </c>
      <c r="AN89" t="s">
        <v>21720</v>
      </c>
      <c r="AO89" s="29">
        <v>0</v>
      </c>
      <c r="AP89" s="30">
        <f t="shared" si="2"/>
        <v>0</v>
      </c>
      <c r="AQ89" s="30">
        <f t="shared" si="3"/>
        <v>0</v>
      </c>
      <c r="AS89" s="36">
        <v>45872.904311747683</v>
      </c>
      <c r="AT89" s="27"/>
    </row>
    <row r="90" spans="1:46" x14ac:dyDescent="0.25">
      <c r="A90" t="s">
        <v>20647</v>
      </c>
      <c r="B90">
        <v>3395346</v>
      </c>
      <c r="C90" t="s">
        <v>20796</v>
      </c>
      <c r="D90">
        <v>200545</v>
      </c>
      <c r="E90" t="s">
        <v>20653</v>
      </c>
      <c r="F90" t="s">
        <v>21175</v>
      </c>
      <c r="G90" t="s">
        <v>89</v>
      </c>
      <c r="H90" t="s">
        <v>90</v>
      </c>
      <c r="I90" t="s">
        <v>10</v>
      </c>
      <c r="J90" t="s">
        <v>20970</v>
      </c>
      <c r="K90" t="s">
        <v>20971</v>
      </c>
      <c r="L90" t="s">
        <v>20650</v>
      </c>
      <c r="M90" t="s">
        <v>20648</v>
      </c>
      <c r="N90">
        <v>8345</v>
      </c>
      <c r="O90">
        <v>7</v>
      </c>
      <c r="P90" s="17">
        <v>45877</v>
      </c>
      <c r="Q90" t="s">
        <v>1139</v>
      </c>
      <c r="R90" t="s">
        <v>24</v>
      </c>
      <c r="S90" s="17">
        <v>45873</v>
      </c>
      <c r="T90" s="27"/>
      <c r="U90" s="29">
        <v>138.66</v>
      </c>
      <c r="V90" s="29">
        <v>17.75</v>
      </c>
      <c r="W90" s="29">
        <v>156.41</v>
      </c>
      <c r="X90">
        <v>1</v>
      </c>
      <c r="Y90" s="29">
        <v>7.82</v>
      </c>
      <c r="Z90" s="29">
        <v>0</v>
      </c>
      <c r="AA90" s="29">
        <v>0</v>
      </c>
      <c r="AB90" s="29">
        <v>0</v>
      </c>
      <c r="AC90" s="29">
        <v>4.9269150000000002</v>
      </c>
      <c r="AD90" s="29">
        <v>159.30308500000001</v>
      </c>
      <c r="AE90" s="29">
        <v>0</v>
      </c>
      <c r="AF90" s="29"/>
      <c r="AG90" s="29">
        <v>156.41</v>
      </c>
      <c r="AH90" s="29">
        <v>0</v>
      </c>
      <c r="AI90" s="29">
        <v>7.82</v>
      </c>
      <c r="AJ90" s="29">
        <v>4.9269150000000002</v>
      </c>
      <c r="AK90" s="29">
        <v>159.30308500000001</v>
      </c>
      <c r="AL90" t="s">
        <v>25</v>
      </c>
      <c r="AM90" t="s">
        <v>21699</v>
      </c>
      <c r="AN90" t="s">
        <v>21721</v>
      </c>
      <c r="AO90" s="29">
        <v>0</v>
      </c>
      <c r="AP90" s="30">
        <f t="shared" si="2"/>
        <v>0</v>
      </c>
      <c r="AQ90" s="30">
        <f t="shared" si="3"/>
        <v>0</v>
      </c>
      <c r="AS90" s="36">
        <v>45873.004430925925</v>
      </c>
      <c r="AT90" s="27"/>
    </row>
    <row r="91" spans="1:46" x14ac:dyDescent="0.25">
      <c r="A91" t="s">
        <v>20647</v>
      </c>
      <c r="B91">
        <v>3397640</v>
      </c>
      <c r="C91" t="s">
        <v>20797</v>
      </c>
      <c r="D91">
        <v>200572</v>
      </c>
      <c r="E91" t="s">
        <v>20656</v>
      </c>
      <c r="F91" t="s">
        <v>21176</v>
      </c>
      <c r="G91" t="s">
        <v>89</v>
      </c>
      <c r="H91" t="s">
        <v>90</v>
      </c>
      <c r="I91" t="s">
        <v>10</v>
      </c>
      <c r="J91" t="s">
        <v>21177</v>
      </c>
      <c r="K91" t="s">
        <v>21178</v>
      </c>
      <c r="L91" t="s">
        <v>20650</v>
      </c>
      <c r="M91" t="s">
        <v>20648</v>
      </c>
      <c r="N91">
        <v>7215</v>
      </c>
      <c r="O91">
        <v>33</v>
      </c>
      <c r="P91" s="17">
        <v>45878</v>
      </c>
      <c r="Q91" t="s">
        <v>123</v>
      </c>
      <c r="R91" t="s">
        <v>24</v>
      </c>
      <c r="S91" s="17">
        <v>45873</v>
      </c>
      <c r="T91" s="27"/>
      <c r="U91" s="29">
        <v>46.22</v>
      </c>
      <c r="V91" s="29">
        <v>5.916666666666667</v>
      </c>
      <c r="W91" s="29">
        <v>52.136666666666663</v>
      </c>
      <c r="X91">
        <v>3</v>
      </c>
      <c r="Y91" s="29">
        <v>2.6066666666666669</v>
      </c>
      <c r="Z91" s="29">
        <v>0</v>
      </c>
      <c r="AA91" s="29">
        <v>0</v>
      </c>
      <c r="AB91" s="29">
        <v>0</v>
      </c>
      <c r="AC91" s="29">
        <v>1.6423049999999999</v>
      </c>
      <c r="AD91" s="29">
        <v>53.101028333333318</v>
      </c>
      <c r="AE91" s="29">
        <v>0</v>
      </c>
      <c r="AF91" s="29"/>
      <c r="AG91" s="29">
        <v>156.41</v>
      </c>
      <c r="AH91" s="29">
        <v>0</v>
      </c>
      <c r="AI91" s="29">
        <v>7.82</v>
      </c>
      <c r="AJ91" s="29">
        <v>4.9269150000000002</v>
      </c>
      <c r="AK91" s="29">
        <v>159.30308500000001</v>
      </c>
      <c r="AL91" t="s">
        <v>26</v>
      </c>
      <c r="AM91" t="s">
        <v>21700</v>
      </c>
      <c r="AN91" t="s">
        <v>21722</v>
      </c>
      <c r="AO91" s="29">
        <v>0</v>
      </c>
      <c r="AP91" s="30">
        <f t="shared" si="2"/>
        <v>0</v>
      </c>
      <c r="AQ91" s="30">
        <f t="shared" si="3"/>
        <v>0</v>
      </c>
      <c r="AS91" s="36">
        <v>45873.700162106485</v>
      </c>
      <c r="AT91" s="27"/>
    </row>
    <row r="92" spans="1:46" x14ac:dyDescent="0.25">
      <c r="A92" t="s">
        <v>20647</v>
      </c>
      <c r="B92">
        <v>3244323</v>
      </c>
      <c r="C92" t="s">
        <v>20798</v>
      </c>
      <c r="D92">
        <v>198761</v>
      </c>
      <c r="E92" t="s">
        <v>20656</v>
      </c>
      <c r="F92" t="s">
        <v>21179</v>
      </c>
      <c r="G92" t="s">
        <v>89</v>
      </c>
      <c r="H92" t="s">
        <v>90</v>
      </c>
      <c r="I92" t="s">
        <v>10</v>
      </c>
      <c r="J92" t="s">
        <v>21080</v>
      </c>
      <c r="K92" t="s">
        <v>21081</v>
      </c>
      <c r="L92" t="s">
        <v>20650</v>
      </c>
      <c r="M92" t="s">
        <v>20649</v>
      </c>
      <c r="N92">
        <v>8345</v>
      </c>
      <c r="O92">
        <v>7</v>
      </c>
      <c r="P92" s="17">
        <v>45842</v>
      </c>
      <c r="Q92" t="s">
        <v>123</v>
      </c>
      <c r="R92" t="s">
        <v>24</v>
      </c>
      <c r="S92" s="17">
        <v>45839</v>
      </c>
      <c r="T92" s="27"/>
      <c r="U92" s="29">
        <v>119.35</v>
      </c>
      <c r="V92" s="29">
        <v>18.62</v>
      </c>
      <c r="W92" s="29">
        <v>137.97</v>
      </c>
      <c r="X92">
        <v>1</v>
      </c>
      <c r="Y92" s="29">
        <v>6.9</v>
      </c>
      <c r="Z92" s="29">
        <v>0</v>
      </c>
      <c r="AA92" s="29">
        <v>0</v>
      </c>
      <c r="AB92" s="29">
        <v>0</v>
      </c>
      <c r="AC92" s="29">
        <v>4.3460549999999998</v>
      </c>
      <c r="AD92" s="29">
        <v>140.523945</v>
      </c>
      <c r="AE92" s="29">
        <v>0</v>
      </c>
      <c r="AF92" s="29"/>
      <c r="AG92" s="29">
        <v>137.97</v>
      </c>
      <c r="AH92" s="29">
        <v>0</v>
      </c>
      <c r="AI92" s="29">
        <v>6.9</v>
      </c>
      <c r="AJ92" s="29">
        <v>4.3460549999999998</v>
      </c>
      <c r="AK92" s="29">
        <v>140.523945</v>
      </c>
      <c r="AL92" t="s">
        <v>25</v>
      </c>
      <c r="AM92" t="s">
        <v>21527</v>
      </c>
      <c r="AN92" t="s">
        <v>21582</v>
      </c>
      <c r="AO92" s="29">
        <v>0</v>
      </c>
      <c r="AP92" s="30">
        <f t="shared" si="2"/>
        <v>0</v>
      </c>
      <c r="AQ92" s="30">
        <f t="shared" si="3"/>
        <v>0</v>
      </c>
      <c r="AS92" s="36">
        <v>45839.741306990742</v>
      </c>
      <c r="AT92" s="27"/>
    </row>
    <row r="93" spans="1:46" x14ac:dyDescent="0.25">
      <c r="A93" t="s">
        <v>20647</v>
      </c>
      <c r="B93">
        <v>3391435</v>
      </c>
      <c r="C93" t="s">
        <v>20799</v>
      </c>
      <c r="D93">
        <v>67292</v>
      </c>
      <c r="E93" t="s">
        <v>20653</v>
      </c>
      <c r="F93" t="s">
        <v>21180</v>
      </c>
      <c r="G93" t="s">
        <v>89</v>
      </c>
      <c r="H93" t="s">
        <v>90</v>
      </c>
      <c r="I93" t="s">
        <v>14</v>
      </c>
      <c r="J93" t="s">
        <v>21181</v>
      </c>
      <c r="K93" t="s">
        <v>21118</v>
      </c>
      <c r="L93" t="s">
        <v>20648</v>
      </c>
      <c r="M93" t="s">
        <v>20650</v>
      </c>
      <c r="N93">
        <v>8350</v>
      </c>
      <c r="O93">
        <v>36</v>
      </c>
      <c r="P93" s="17">
        <v>45872</v>
      </c>
      <c r="Q93" t="s">
        <v>816</v>
      </c>
      <c r="R93" t="s">
        <v>24</v>
      </c>
      <c r="S93" s="17">
        <v>45872</v>
      </c>
      <c r="T93" s="27"/>
      <c r="U93" s="29">
        <v>133.83000000000001</v>
      </c>
      <c r="V93" s="29">
        <v>26.16</v>
      </c>
      <c r="W93" s="29">
        <v>159.99</v>
      </c>
      <c r="X93">
        <v>1</v>
      </c>
      <c r="Y93" s="29">
        <v>8</v>
      </c>
      <c r="Z93" s="29">
        <v>0</v>
      </c>
      <c r="AA93" s="29">
        <v>0</v>
      </c>
      <c r="AB93" s="29">
        <v>0</v>
      </c>
      <c r="AC93" s="29">
        <v>5.0396850000000004</v>
      </c>
      <c r="AD93" s="29">
        <v>162.95031499999999</v>
      </c>
      <c r="AE93" s="29">
        <v>0</v>
      </c>
      <c r="AF93" s="29"/>
      <c r="AG93" s="29">
        <v>159.99</v>
      </c>
      <c r="AH93" s="29">
        <v>0</v>
      </c>
      <c r="AI93" s="29">
        <v>8</v>
      </c>
      <c r="AJ93" s="29">
        <v>5.0396850000000004</v>
      </c>
      <c r="AK93" s="29">
        <v>162.95031499999999</v>
      </c>
      <c r="AL93" t="s">
        <v>25</v>
      </c>
      <c r="AM93" t="s">
        <v>21701</v>
      </c>
      <c r="AN93" t="s">
        <v>21723</v>
      </c>
      <c r="AO93" s="29">
        <v>0</v>
      </c>
      <c r="AP93" s="30">
        <f t="shared" si="2"/>
        <v>0</v>
      </c>
      <c r="AQ93" s="30">
        <f t="shared" si="3"/>
        <v>0</v>
      </c>
      <c r="AS93" s="36">
        <v>45872.007462002315</v>
      </c>
      <c r="AT93" s="27"/>
    </row>
    <row r="94" spans="1:46" x14ac:dyDescent="0.25">
      <c r="A94" t="s">
        <v>20647</v>
      </c>
      <c r="B94">
        <v>3400202</v>
      </c>
      <c r="C94" t="s">
        <v>20800</v>
      </c>
      <c r="D94">
        <v>67365</v>
      </c>
      <c r="E94" t="s">
        <v>20653</v>
      </c>
      <c r="F94" t="s">
        <v>21182</v>
      </c>
      <c r="G94" t="s">
        <v>89</v>
      </c>
      <c r="H94" t="s">
        <v>90</v>
      </c>
      <c r="I94" t="s">
        <v>10</v>
      </c>
      <c r="J94" t="s">
        <v>21183</v>
      </c>
      <c r="K94" t="s">
        <v>21184</v>
      </c>
      <c r="L94" t="s">
        <v>20648</v>
      </c>
      <c r="M94" t="s">
        <v>20650</v>
      </c>
      <c r="N94">
        <v>8350</v>
      </c>
      <c r="O94">
        <v>44</v>
      </c>
      <c r="P94" s="17">
        <v>45900</v>
      </c>
      <c r="Q94" t="s">
        <v>816</v>
      </c>
      <c r="R94" t="s">
        <v>24</v>
      </c>
      <c r="S94" s="17">
        <v>45874</v>
      </c>
      <c r="T94" s="27"/>
      <c r="U94" s="29">
        <v>133.83000000000001</v>
      </c>
      <c r="V94" s="29">
        <v>26.16</v>
      </c>
      <c r="W94" s="29">
        <v>159.99</v>
      </c>
      <c r="X94">
        <v>1</v>
      </c>
      <c r="Y94" s="29">
        <v>8</v>
      </c>
      <c r="Z94" s="29">
        <v>0</v>
      </c>
      <c r="AA94" s="29">
        <v>0</v>
      </c>
      <c r="AB94" s="29">
        <v>0</v>
      </c>
      <c r="AC94" s="29">
        <v>5.0396850000000004</v>
      </c>
      <c r="AD94" s="29">
        <v>162.95031499999999</v>
      </c>
      <c r="AE94" s="29">
        <v>0</v>
      </c>
      <c r="AF94" s="29"/>
      <c r="AG94" s="29">
        <v>159.99</v>
      </c>
      <c r="AH94" s="29">
        <v>0</v>
      </c>
      <c r="AI94" s="29">
        <v>8</v>
      </c>
      <c r="AJ94" s="29">
        <v>5.0396850000000004</v>
      </c>
      <c r="AK94" s="29">
        <v>162.95031499999999</v>
      </c>
      <c r="AL94" t="s">
        <v>25</v>
      </c>
      <c r="AM94" t="s">
        <v>21702</v>
      </c>
      <c r="AN94" t="s">
        <v>21724</v>
      </c>
      <c r="AO94" s="29">
        <v>0</v>
      </c>
      <c r="AP94" s="30">
        <f t="shared" si="2"/>
        <v>0</v>
      </c>
      <c r="AQ94" s="30">
        <f t="shared" si="3"/>
        <v>0</v>
      </c>
      <c r="AS94" s="36">
        <v>45874.122445000001</v>
      </c>
      <c r="AT94" s="27"/>
    </row>
    <row r="95" spans="1:46" x14ac:dyDescent="0.25">
      <c r="A95" t="s">
        <v>20647</v>
      </c>
      <c r="B95">
        <v>3400202</v>
      </c>
      <c r="C95" t="s">
        <v>20801</v>
      </c>
      <c r="D95">
        <v>200610</v>
      </c>
      <c r="E95" t="s">
        <v>20653</v>
      </c>
      <c r="F95" t="s">
        <v>21182</v>
      </c>
      <c r="G95" t="s">
        <v>89</v>
      </c>
      <c r="H95" t="s">
        <v>90</v>
      </c>
      <c r="I95" t="s">
        <v>10</v>
      </c>
      <c r="J95" t="s">
        <v>21185</v>
      </c>
      <c r="K95" t="s">
        <v>21184</v>
      </c>
      <c r="L95" t="s">
        <v>20650</v>
      </c>
      <c r="M95" t="s">
        <v>20648</v>
      </c>
      <c r="N95">
        <v>8765</v>
      </c>
      <c r="O95">
        <v>77</v>
      </c>
      <c r="P95" s="17">
        <v>45897</v>
      </c>
      <c r="Q95" t="s">
        <v>1139</v>
      </c>
      <c r="R95" t="s">
        <v>24</v>
      </c>
      <c r="S95" s="17">
        <v>45874</v>
      </c>
      <c r="T95" s="27"/>
      <c r="U95" s="29">
        <v>246.42</v>
      </c>
      <c r="V95" s="29">
        <v>15.97</v>
      </c>
      <c r="W95" s="29">
        <v>262.39</v>
      </c>
      <c r="X95">
        <v>1</v>
      </c>
      <c r="Y95" s="29">
        <v>13.12</v>
      </c>
      <c r="Z95" s="29">
        <v>0</v>
      </c>
      <c r="AA95" s="29">
        <v>0</v>
      </c>
      <c r="AB95" s="29">
        <v>0</v>
      </c>
      <c r="AC95" s="29">
        <v>8.2652850000000004</v>
      </c>
      <c r="AD95" s="29">
        <v>267.24471499999999</v>
      </c>
      <c r="AE95" s="29">
        <v>0</v>
      </c>
      <c r="AF95" s="29"/>
      <c r="AG95" s="29">
        <v>262.39</v>
      </c>
      <c r="AH95" s="29">
        <v>0</v>
      </c>
      <c r="AI95" s="29">
        <v>13.12</v>
      </c>
      <c r="AJ95" s="29">
        <v>8.2652850000000004</v>
      </c>
      <c r="AK95" s="29">
        <v>267.24471499999999</v>
      </c>
      <c r="AL95" t="s">
        <v>25</v>
      </c>
      <c r="AM95" t="s">
        <v>21702</v>
      </c>
      <c r="AN95" t="s">
        <v>21724</v>
      </c>
      <c r="AO95" s="29">
        <v>0</v>
      </c>
      <c r="AP95" s="30">
        <f t="shared" si="2"/>
        <v>0</v>
      </c>
      <c r="AQ95" s="30">
        <f t="shared" si="3"/>
        <v>0</v>
      </c>
      <c r="AS95" s="36">
        <v>45874.122445000001</v>
      </c>
      <c r="AT95" s="27"/>
    </row>
    <row r="96" spans="1:46" x14ac:dyDescent="0.25">
      <c r="A96" t="s">
        <v>20647</v>
      </c>
      <c r="B96">
        <v>3414140</v>
      </c>
      <c r="C96" t="s">
        <v>20802</v>
      </c>
      <c r="D96">
        <v>67507</v>
      </c>
      <c r="E96" t="s">
        <v>20653</v>
      </c>
      <c r="F96" t="s">
        <v>21186</v>
      </c>
      <c r="G96" t="s">
        <v>89</v>
      </c>
      <c r="H96" t="s">
        <v>90</v>
      </c>
      <c r="I96" t="s">
        <v>10</v>
      </c>
      <c r="J96" t="s">
        <v>21187</v>
      </c>
      <c r="K96" t="s">
        <v>21188</v>
      </c>
      <c r="L96" t="s">
        <v>20648</v>
      </c>
      <c r="M96" t="s">
        <v>20650</v>
      </c>
      <c r="N96">
        <v>8350</v>
      </c>
      <c r="O96">
        <v>43</v>
      </c>
      <c r="P96" s="17">
        <v>45877</v>
      </c>
      <c r="Q96" t="s">
        <v>816</v>
      </c>
      <c r="R96" t="s">
        <v>24</v>
      </c>
      <c r="S96" s="17">
        <v>45877</v>
      </c>
      <c r="T96" s="27"/>
      <c r="U96" s="29">
        <v>147.21</v>
      </c>
      <c r="V96" s="29">
        <v>26.16</v>
      </c>
      <c r="W96" s="29">
        <v>173.37</v>
      </c>
      <c r="X96">
        <v>1</v>
      </c>
      <c r="Y96" s="29">
        <v>8.67</v>
      </c>
      <c r="Z96" s="29">
        <v>0</v>
      </c>
      <c r="AA96" s="29">
        <v>0</v>
      </c>
      <c r="AB96" s="29">
        <v>0</v>
      </c>
      <c r="AC96" s="29">
        <v>5.4611549999999998</v>
      </c>
      <c r="AD96" s="29">
        <v>176.578845</v>
      </c>
      <c r="AE96" s="29">
        <v>0</v>
      </c>
      <c r="AF96" s="29"/>
      <c r="AG96" s="29">
        <v>173.37</v>
      </c>
      <c r="AH96" s="29">
        <v>0</v>
      </c>
      <c r="AI96" s="29">
        <v>8.67</v>
      </c>
      <c r="AJ96" s="29">
        <v>5.4611549999999998</v>
      </c>
      <c r="AK96" s="29">
        <v>176.578845</v>
      </c>
      <c r="AL96" t="s">
        <v>25</v>
      </c>
      <c r="AM96" t="s">
        <v>21677</v>
      </c>
      <c r="AN96" t="s">
        <v>21678</v>
      </c>
      <c r="AO96" s="29">
        <v>0</v>
      </c>
      <c r="AP96" s="30">
        <f t="shared" si="2"/>
        <v>0</v>
      </c>
      <c r="AQ96" s="30">
        <f t="shared" si="3"/>
        <v>0</v>
      </c>
      <c r="AS96" s="36">
        <v>45877.093642442131</v>
      </c>
      <c r="AT96" s="27"/>
    </row>
    <row r="97" spans="1:46" x14ac:dyDescent="0.25">
      <c r="A97" t="s">
        <v>20647</v>
      </c>
      <c r="B97">
        <v>3414140</v>
      </c>
      <c r="C97" t="s">
        <v>20803</v>
      </c>
      <c r="D97">
        <v>200734</v>
      </c>
      <c r="E97" t="s">
        <v>20653</v>
      </c>
      <c r="F97" t="s">
        <v>21186</v>
      </c>
      <c r="G97" t="s">
        <v>89</v>
      </c>
      <c r="H97" t="s">
        <v>90</v>
      </c>
      <c r="I97" t="s">
        <v>10</v>
      </c>
      <c r="J97" t="s">
        <v>21187</v>
      </c>
      <c r="K97" t="s">
        <v>21188</v>
      </c>
      <c r="L97" t="s">
        <v>20650</v>
      </c>
      <c r="M97" t="s">
        <v>20648</v>
      </c>
      <c r="N97">
        <v>8345</v>
      </c>
      <c r="O97">
        <v>15</v>
      </c>
      <c r="P97" s="17">
        <v>45880</v>
      </c>
      <c r="Q97" t="s">
        <v>1139</v>
      </c>
      <c r="R97" t="s">
        <v>24</v>
      </c>
      <c r="S97" s="17">
        <v>45877</v>
      </c>
      <c r="T97" s="27"/>
      <c r="U97" s="29">
        <v>138.66</v>
      </c>
      <c r="V97" s="29">
        <v>17.75</v>
      </c>
      <c r="W97" s="29">
        <v>156.41</v>
      </c>
      <c r="X97">
        <v>1</v>
      </c>
      <c r="Y97" s="29">
        <v>7.82</v>
      </c>
      <c r="Z97" s="29">
        <v>0</v>
      </c>
      <c r="AA97" s="29">
        <v>0</v>
      </c>
      <c r="AB97" s="29">
        <v>0</v>
      </c>
      <c r="AC97" s="29">
        <v>4.9269150000000002</v>
      </c>
      <c r="AD97" s="29">
        <v>159.30308500000001</v>
      </c>
      <c r="AE97" s="29">
        <v>0</v>
      </c>
      <c r="AF97" s="29"/>
      <c r="AG97" s="29">
        <v>156.41</v>
      </c>
      <c r="AH97" s="29">
        <v>0</v>
      </c>
      <c r="AI97" s="29">
        <v>7.82</v>
      </c>
      <c r="AJ97" s="29">
        <v>4.9269150000000002</v>
      </c>
      <c r="AK97" s="29">
        <v>159.30308500000001</v>
      </c>
      <c r="AL97" t="s">
        <v>25</v>
      </c>
      <c r="AM97" t="s">
        <v>21677</v>
      </c>
      <c r="AN97" t="s">
        <v>21678</v>
      </c>
      <c r="AO97" s="29">
        <v>0</v>
      </c>
      <c r="AP97" s="30">
        <f t="shared" si="2"/>
        <v>0</v>
      </c>
      <c r="AQ97" s="30">
        <f t="shared" si="3"/>
        <v>0</v>
      </c>
      <c r="AS97" s="36">
        <v>45877.093642442131</v>
      </c>
      <c r="AT97" s="27"/>
    </row>
    <row r="98" spans="1:46" x14ac:dyDescent="0.25">
      <c r="A98" t="s">
        <v>20647</v>
      </c>
      <c r="B98">
        <v>3006385</v>
      </c>
      <c r="C98" t="s">
        <v>20804</v>
      </c>
      <c r="D98">
        <v>63516</v>
      </c>
      <c r="E98" t="s">
        <v>20656</v>
      </c>
      <c r="F98" t="s">
        <v>21189</v>
      </c>
      <c r="G98" t="s">
        <v>89</v>
      </c>
      <c r="H98" t="s">
        <v>90</v>
      </c>
      <c r="I98" t="s">
        <v>10</v>
      </c>
      <c r="J98" t="s">
        <v>21190</v>
      </c>
      <c r="K98" t="s">
        <v>21191</v>
      </c>
      <c r="L98" t="s">
        <v>20648</v>
      </c>
      <c r="M98" t="s">
        <v>20651</v>
      </c>
      <c r="N98">
        <v>8350</v>
      </c>
      <c r="O98">
        <v>11</v>
      </c>
      <c r="P98" s="17">
        <v>45779</v>
      </c>
      <c r="Q98" t="s">
        <v>816</v>
      </c>
      <c r="R98" t="s">
        <v>24</v>
      </c>
      <c r="S98" s="17">
        <v>45777</v>
      </c>
      <c r="T98" s="27"/>
      <c r="U98" s="29">
        <v>25.744</v>
      </c>
      <c r="V98" s="29">
        <v>5.12</v>
      </c>
      <c r="W98" s="29">
        <v>30.864000000000001</v>
      </c>
      <c r="X98">
        <v>5</v>
      </c>
      <c r="Y98" s="29">
        <v>1.544</v>
      </c>
      <c r="Z98" s="29">
        <v>0</v>
      </c>
      <c r="AA98" s="29">
        <v>0</v>
      </c>
      <c r="AB98" s="29">
        <v>0</v>
      </c>
      <c r="AC98" s="29">
        <v>0.97221600000000008</v>
      </c>
      <c r="AD98" s="29">
        <v>31.435784000000002</v>
      </c>
      <c r="AE98" s="29">
        <v>0</v>
      </c>
      <c r="AF98" s="29"/>
      <c r="AG98" s="29">
        <v>154.32</v>
      </c>
      <c r="AH98" s="29">
        <v>0</v>
      </c>
      <c r="AI98" s="29">
        <v>7.72</v>
      </c>
      <c r="AJ98" s="29">
        <v>4.8610800000000003</v>
      </c>
      <c r="AK98" s="29">
        <v>157.17892000000001</v>
      </c>
      <c r="AL98" t="s">
        <v>47</v>
      </c>
      <c r="AM98" t="s">
        <v>21703</v>
      </c>
      <c r="AN98" t="s">
        <v>21725</v>
      </c>
      <c r="AO98" s="29">
        <v>0</v>
      </c>
      <c r="AP98" s="30">
        <f t="shared" si="2"/>
        <v>0</v>
      </c>
      <c r="AQ98" s="30">
        <f t="shared" si="3"/>
        <v>0</v>
      </c>
      <c r="AS98" s="36">
        <v>45777.004603912035</v>
      </c>
      <c r="AT98" s="27"/>
    </row>
    <row r="99" spans="1:46" x14ac:dyDescent="0.25">
      <c r="A99" t="s">
        <v>20647</v>
      </c>
      <c r="B99">
        <v>3378168</v>
      </c>
      <c r="C99" t="s">
        <v>20805</v>
      </c>
      <c r="D99">
        <v>67189</v>
      </c>
      <c r="E99" t="s">
        <v>20656</v>
      </c>
      <c r="F99" t="s">
        <v>21192</v>
      </c>
      <c r="G99" t="s">
        <v>89</v>
      </c>
      <c r="H99" t="s">
        <v>90</v>
      </c>
      <c r="I99" t="s">
        <v>14</v>
      </c>
      <c r="J99" t="s">
        <v>21193</v>
      </c>
      <c r="K99" t="s">
        <v>21194</v>
      </c>
      <c r="L99" t="s">
        <v>20649</v>
      </c>
      <c r="M99" t="s">
        <v>271</v>
      </c>
      <c r="N99">
        <v>8350</v>
      </c>
      <c r="O99">
        <v>21</v>
      </c>
      <c r="P99" s="17">
        <v>45872</v>
      </c>
      <c r="Q99" t="s">
        <v>20652</v>
      </c>
      <c r="R99" t="s">
        <v>24</v>
      </c>
      <c r="S99" s="17">
        <v>45868</v>
      </c>
      <c r="T99" s="27"/>
      <c r="U99" s="29">
        <v>38.61</v>
      </c>
      <c r="V99" s="29">
        <v>7.12</v>
      </c>
      <c r="W99" s="29">
        <v>45.73</v>
      </c>
      <c r="X99">
        <v>3</v>
      </c>
      <c r="Y99" s="29">
        <v>2.2866666666666671</v>
      </c>
      <c r="Z99" s="29">
        <v>0</v>
      </c>
      <c r="AA99" s="29">
        <v>0</v>
      </c>
      <c r="AB99" s="29">
        <v>0</v>
      </c>
      <c r="AC99" s="29">
        <v>1.4404950000000001</v>
      </c>
      <c r="AD99" s="29">
        <v>46.576171666666667</v>
      </c>
      <c r="AE99" s="29">
        <v>0</v>
      </c>
      <c r="AF99" s="29"/>
      <c r="AG99" s="29">
        <v>137.19</v>
      </c>
      <c r="AH99" s="29">
        <v>0</v>
      </c>
      <c r="AI99" s="29">
        <v>6.86</v>
      </c>
      <c r="AJ99" s="29">
        <v>4.321485</v>
      </c>
      <c r="AK99" s="29">
        <v>139.72851499999999</v>
      </c>
      <c r="AL99" t="s">
        <v>26</v>
      </c>
      <c r="AM99" t="s">
        <v>21704</v>
      </c>
      <c r="AN99" t="s">
        <v>21726</v>
      </c>
      <c r="AO99" s="29">
        <v>0</v>
      </c>
      <c r="AP99" s="30">
        <f t="shared" si="2"/>
        <v>0</v>
      </c>
      <c r="AQ99" s="30">
        <f t="shared" si="3"/>
        <v>0</v>
      </c>
      <c r="AS99" s="36">
        <v>45868.938451516202</v>
      </c>
      <c r="AT99" s="27"/>
    </row>
    <row r="100" spans="1:46" x14ac:dyDescent="0.25">
      <c r="A100" t="s">
        <v>20647</v>
      </c>
      <c r="B100">
        <v>3129585</v>
      </c>
      <c r="C100" t="s">
        <v>20806</v>
      </c>
      <c r="D100">
        <v>64682</v>
      </c>
      <c r="E100" t="s">
        <v>20656</v>
      </c>
      <c r="F100" t="s">
        <v>21195</v>
      </c>
      <c r="G100" t="s">
        <v>89</v>
      </c>
      <c r="H100" t="s">
        <v>90</v>
      </c>
      <c r="I100" t="s">
        <v>10</v>
      </c>
      <c r="J100" t="s">
        <v>21196</v>
      </c>
      <c r="K100" t="s">
        <v>21197</v>
      </c>
      <c r="L100" t="s">
        <v>20648</v>
      </c>
      <c r="M100" t="s">
        <v>20650</v>
      </c>
      <c r="N100">
        <v>8770</v>
      </c>
      <c r="O100">
        <v>72</v>
      </c>
      <c r="P100" s="17">
        <v>45813</v>
      </c>
      <c r="Q100" t="s">
        <v>816</v>
      </c>
      <c r="R100" t="s">
        <v>24</v>
      </c>
      <c r="S100" s="17">
        <v>45810</v>
      </c>
      <c r="T100" s="27"/>
      <c r="U100" s="29">
        <v>81.546666666666667</v>
      </c>
      <c r="V100" s="29">
        <v>7.0566666666666684</v>
      </c>
      <c r="W100" s="29">
        <v>88.603333333333339</v>
      </c>
      <c r="X100">
        <v>3</v>
      </c>
      <c r="Y100" s="29">
        <v>3.1</v>
      </c>
      <c r="Z100" s="29">
        <v>0</v>
      </c>
      <c r="AA100" s="29">
        <v>0</v>
      </c>
      <c r="AB100" s="29">
        <v>0</v>
      </c>
      <c r="AC100" s="29">
        <v>2.7511334999999999</v>
      </c>
      <c r="AD100" s="29">
        <v>88.952199833333339</v>
      </c>
      <c r="AE100" s="29">
        <v>0</v>
      </c>
      <c r="AF100" s="29"/>
      <c r="AG100" s="29">
        <v>265.81</v>
      </c>
      <c r="AH100" s="29">
        <v>0</v>
      </c>
      <c r="AI100" s="29">
        <v>9.3000000000000007</v>
      </c>
      <c r="AJ100" s="29">
        <v>8.2534004999999997</v>
      </c>
      <c r="AK100" s="29">
        <v>266.85659950000002</v>
      </c>
      <c r="AL100" t="s">
        <v>37</v>
      </c>
      <c r="AM100" t="s">
        <v>21859</v>
      </c>
      <c r="AN100" t="s">
        <v>21833</v>
      </c>
      <c r="AO100" s="29">
        <v>0</v>
      </c>
      <c r="AP100" s="30">
        <f t="shared" si="2"/>
        <v>0</v>
      </c>
      <c r="AQ100" s="30">
        <f t="shared" si="3"/>
        <v>0</v>
      </c>
      <c r="AS100" s="36">
        <v>45810.702356585651</v>
      </c>
      <c r="AT100" s="27"/>
    </row>
    <row r="101" spans="1:46" x14ac:dyDescent="0.25">
      <c r="A101" t="s">
        <v>20647</v>
      </c>
      <c r="B101">
        <v>3129585</v>
      </c>
      <c r="C101" t="s">
        <v>20807</v>
      </c>
      <c r="D101">
        <v>64683</v>
      </c>
      <c r="E101" t="s">
        <v>20656</v>
      </c>
      <c r="F101" t="s">
        <v>21195</v>
      </c>
      <c r="G101" t="s">
        <v>89</v>
      </c>
      <c r="H101" t="s">
        <v>90</v>
      </c>
      <c r="I101" t="s">
        <v>10</v>
      </c>
      <c r="J101" t="s">
        <v>21198</v>
      </c>
      <c r="K101" t="s">
        <v>21199</v>
      </c>
      <c r="L101" t="s">
        <v>20648</v>
      </c>
      <c r="M101" t="s">
        <v>20650</v>
      </c>
      <c r="N101">
        <v>8770</v>
      </c>
      <c r="O101">
        <v>71</v>
      </c>
      <c r="P101" s="17">
        <v>45813</v>
      </c>
      <c r="Q101" t="s">
        <v>816</v>
      </c>
      <c r="R101" t="s">
        <v>24</v>
      </c>
      <c r="S101" s="17">
        <v>45810</v>
      </c>
      <c r="T101" s="27"/>
      <c r="U101" s="29">
        <v>81.546666666666667</v>
      </c>
      <c r="V101" s="29">
        <v>7.0566666666666684</v>
      </c>
      <c r="W101" s="29">
        <v>88.603333333333339</v>
      </c>
      <c r="X101">
        <v>3</v>
      </c>
      <c r="Y101" s="29">
        <v>3.1</v>
      </c>
      <c r="Z101" s="29">
        <v>0</v>
      </c>
      <c r="AA101" s="29">
        <v>0</v>
      </c>
      <c r="AB101" s="29">
        <v>0</v>
      </c>
      <c r="AC101" s="29">
        <v>2.7511334999999999</v>
      </c>
      <c r="AD101" s="29">
        <v>88.952199833333339</v>
      </c>
      <c r="AE101" s="29">
        <v>0</v>
      </c>
      <c r="AF101" s="29"/>
      <c r="AG101" s="29">
        <v>265.81</v>
      </c>
      <c r="AH101" s="29">
        <v>0</v>
      </c>
      <c r="AI101" s="29">
        <v>9.3000000000000007</v>
      </c>
      <c r="AJ101" s="29">
        <v>8.2534004999999997</v>
      </c>
      <c r="AK101" s="29">
        <v>266.85659950000002</v>
      </c>
      <c r="AL101" t="s">
        <v>37</v>
      </c>
      <c r="AM101" t="s">
        <v>21859</v>
      </c>
      <c r="AN101" t="s">
        <v>21833</v>
      </c>
      <c r="AO101" s="29">
        <v>0</v>
      </c>
      <c r="AP101" s="30">
        <f t="shared" si="2"/>
        <v>0</v>
      </c>
      <c r="AQ101" s="30">
        <f t="shared" si="3"/>
        <v>0</v>
      </c>
      <c r="AS101" s="36">
        <v>45810.702356585651</v>
      </c>
      <c r="AT101" s="27"/>
    </row>
    <row r="102" spans="1:46" x14ac:dyDescent="0.25">
      <c r="A102" t="s">
        <v>20647</v>
      </c>
      <c r="B102">
        <v>3129585</v>
      </c>
      <c r="C102" t="s">
        <v>20808</v>
      </c>
      <c r="D102">
        <v>197545</v>
      </c>
      <c r="E102" t="s">
        <v>20656</v>
      </c>
      <c r="F102" t="s">
        <v>21195</v>
      </c>
      <c r="G102" t="s">
        <v>89</v>
      </c>
      <c r="H102" t="s">
        <v>90</v>
      </c>
      <c r="I102" t="s">
        <v>10</v>
      </c>
      <c r="J102" t="s">
        <v>21196</v>
      </c>
      <c r="K102" t="s">
        <v>21197</v>
      </c>
      <c r="L102" t="s">
        <v>20650</v>
      </c>
      <c r="M102" t="s">
        <v>20648</v>
      </c>
      <c r="N102">
        <v>8765</v>
      </c>
      <c r="O102">
        <v>72</v>
      </c>
      <c r="P102" s="17">
        <v>45812</v>
      </c>
      <c r="Q102" t="s">
        <v>123</v>
      </c>
      <c r="R102" t="s">
        <v>24</v>
      </c>
      <c r="S102" s="17">
        <v>45810</v>
      </c>
      <c r="T102" s="27"/>
      <c r="U102" s="29">
        <v>82.14</v>
      </c>
      <c r="V102" s="29">
        <v>5.3233333333333333</v>
      </c>
      <c r="W102" s="29">
        <v>87.463333333333324</v>
      </c>
      <c r="X102">
        <v>3</v>
      </c>
      <c r="Y102" s="29">
        <v>3.06</v>
      </c>
      <c r="Z102" s="29">
        <v>0</v>
      </c>
      <c r="AA102" s="29">
        <v>0</v>
      </c>
      <c r="AB102" s="29">
        <v>0</v>
      </c>
      <c r="AC102" s="29">
        <v>2.7157365000000002</v>
      </c>
      <c r="AD102" s="29">
        <v>87.807596833333321</v>
      </c>
      <c r="AE102" s="29">
        <v>0</v>
      </c>
      <c r="AF102" s="29"/>
      <c r="AG102" s="29">
        <v>262.39</v>
      </c>
      <c r="AH102" s="29">
        <v>0</v>
      </c>
      <c r="AI102" s="29">
        <v>9.18</v>
      </c>
      <c r="AJ102" s="29">
        <v>8.1472095000000007</v>
      </c>
      <c r="AK102" s="29">
        <v>263.42279050000002</v>
      </c>
      <c r="AL102" t="s">
        <v>37</v>
      </c>
      <c r="AM102" t="s">
        <v>21859</v>
      </c>
      <c r="AN102" t="s">
        <v>21833</v>
      </c>
      <c r="AO102" s="29">
        <v>0</v>
      </c>
      <c r="AP102" s="30">
        <f t="shared" si="2"/>
        <v>0</v>
      </c>
      <c r="AQ102" s="30">
        <f t="shared" si="3"/>
        <v>0</v>
      </c>
      <c r="AS102" s="36">
        <v>45810.702356585651</v>
      </c>
      <c r="AT102" s="27"/>
    </row>
    <row r="103" spans="1:46" x14ac:dyDescent="0.25">
      <c r="A103" t="s">
        <v>20647</v>
      </c>
      <c r="B103">
        <v>3129585</v>
      </c>
      <c r="C103" t="s">
        <v>20809</v>
      </c>
      <c r="D103">
        <v>197546</v>
      </c>
      <c r="E103" t="s">
        <v>20656</v>
      </c>
      <c r="F103" t="s">
        <v>21195</v>
      </c>
      <c r="G103" t="s">
        <v>89</v>
      </c>
      <c r="H103" t="s">
        <v>90</v>
      </c>
      <c r="I103" t="s">
        <v>10</v>
      </c>
      <c r="J103" t="s">
        <v>21198</v>
      </c>
      <c r="K103" t="s">
        <v>21199</v>
      </c>
      <c r="L103" t="s">
        <v>20650</v>
      </c>
      <c r="M103" t="s">
        <v>20648</v>
      </c>
      <c r="N103">
        <v>8765</v>
      </c>
      <c r="O103">
        <v>71</v>
      </c>
      <c r="P103" s="17">
        <v>45812</v>
      </c>
      <c r="Q103" t="s">
        <v>123</v>
      </c>
      <c r="R103" t="s">
        <v>24</v>
      </c>
      <c r="S103" s="17">
        <v>45810</v>
      </c>
      <c r="T103" s="27"/>
      <c r="U103" s="29">
        <v>82.14</v>
      </c>
      <c r="V103" s="29">
        <v>5.3233333333333333</v>
      </c>
      <c r="W103" s="29">
        <v>87.463333333333324</v>
      </c>
      <c r="X103">
        <v>3</v>
      </c>
      <c r="Y103" s="29">
        <v>3.06</v>
      </c>
      <c r="Z103" s="29">
        <v>0</v>
      </c>
      <c r="AA103" s="29">
        <v>0</v>
      </c>
      <c r="AB103" s="29">
        <v>0</v>
      </c>
      <c r="AC103" s="29">
        <v>2.7157365000000002</v>
      </c>
      <c r="AD103" s="29">
        <v>87.807596833333321</v>
      </c>
      <c r="AE103" s="29">
        <v>0</v>
      </c>
      <c r="AF103" s="29"/>
      <c r="AG103" s="29">
        <v>262.39</v>
      </c>
      <c r="AH103" s="29">
        <v>0</v>
      </c>
      <c r="AI103" s="29">
        <v>9.18</v>
      </c>
      <c r="AJ103" s="29">
        <v>8.1472095000000007</v>
      </c>
      <c r="AK103" s="29">
        <v>263.42279050000002</v>
      </c>
      <c r="AL103" t="s">
        <v>37</v>
      </c>
      <c r="AM103" t="s">
        <v>21859</v>
      </c>
      <c r="AN103" t="s">
        <v>21833</v>
      </c>
      <c r="AO103" s="29">
        <v>0</v>
      </c>
      <c r="AP103" s="30">
        <f t="shared" si="2"/>
        <v>0</v>
      </c>
      <c r="AQ103" s="30">
        <f t="shared" si="3"/>
        <v>0</v>
      </c>
      <c r="AS103" s="36">
        <v>45810.702356585651</v>
      </c>
      <c r="AT103" s="27"/>
    </row>
    <row r="104" spans="1:46" x14ac:dyDescent="0.25">
      <c r="A104" t="s">
        <v>20647</v>
      </c>
      <c r="B104">
        <v>3397508</v>
      </c>
      <c r="C104" t="s">
        <v>20810</v>
      </c>
      <c r="D104">
        <v>67336</v>
      </c>
      <c r="E104" t="s">
        <v>20653</v>
      </c>
      <c r="F104" t="s">
        <v>21200</v>
      </c>
      <c r="G104" t="s">
        <v>89</v>
      </c>
      <c r="H104" t="s">
        <v>90</v>
      </c>
      <c r="I104" t="s">
        <v>10</v>
      </c>
      <c r="J104" t="s">
        <v>21201</v>
      </c>
      <c r="K104" t="s">
        <v>21202</v>
      </c>
      <c r="L104" t="s">
        <v>20648</v>
      </c>
      <c r="M104" t="s">
        <v>20651</v>
      </c>
      <c r="N104">
        <v>8350</v>
      </c>
      <c r="O104">
        <v>9</v>
      </c>
      <c r="P104" s="17">
        <v>45874</v>
      </c>
      <c r="Q104" t="s">
        <v>816</v>
      </c>
      <c r="R104" t="s">
        <v>24</v>
      </c>
      <c r="S104" s="17">
        <v>45873</v>
      </c>
      <c r="T104" s="27"/>
      <c r="U104" s="29">
        <v>124.97</v>
      </c>
      <c r="V104" s="29">
        <v>26.16</v>
      </c>
      <c r="W104" s="29">
        <v>151.13</v>
      </c>
      <c r="X104">
        <v>1</v>
      </c>
      <c r="Y104" s="29">
        <v>7.56</v>
      </c>
      <c r="Z104" s="29">
        <v>0</v>
      </c>
      <c r="AA104" s="29">
        <v>0</v>
      </c>
      <c r="AB104" s="29">
        <v>0</v>
      </c>
      <c r="AC104" s="29">
        <v>4.7605950000000004</v>
      </c>
      <c r="AD104" s="29">
        <v>153.929405</v>
      </c>
      <c r="AE104" s="29">
        <v>0</v>
      </c>
      <c r="AF104" s="29"/>
      <c r="AG104" s="29">
        <v>151.13</v>
      </c>
      <c r="AH104" s="29">
        <v>0</v>
      </c>
      <c r="AI104" s="29">
        <v>7.56</v>
      </c>
      <c r="AJ104" s="29">
        <v>4.7605950000000004</v>
      </c>
      <c r="AK104" s="29">
        <v>153.929405</v>
      </c>
      <c r="AL104" t="s">
        <v>25</v>
      </c>
      <c r="AM104" t="s">
        <v>21860</v>
      </c>
      <c r="AN104" t="s">
        <v>21834</v>
      </c>
      <c r="AO104" s="29">
        <v>0</v>
      </c>
      <c r="AP104" s="30">
        <f t="shared" si="2"/>
        <v>0</v>
      </c>
      <c r="AQ104" s="30">
        <f t="shared" si="3"/>
        <v>0</v>
      </c>
      <c r="AS104" s="36">
        <v>45873.690299548609</v>
      </c>
      <c r="AT104" s="27"/>
    </row>
    <row r="105" spans="1:46" x14ac:dyDescent="0.25">
      <c r="A105" t="s">
        <v>20647</v>
      </c>
      <c r="B105">
        <v>3125025</v>
      </c>
      <c r="C105" t="s">
        <v>20811</v>
      </c>
      <c r="D105">
        <v>197495</v>
      </c>
      <c r="E105" t="s">
        <v>20656</v>
      </c>
      <c r="F105" t="s">
        <v>21203</v>
      </c>
      <c r="G105" t="s">
        <v>89</v>
      </c>
      <c r="H105" t="s">
        <v>90</v>
      </c>
      <c r="I105" t="s">
        <v>10</v>
      </c>
      <c r="J105" t="s">
        <v>21204</v>
      </c>
      <c r="K105" t="s">
        <v>20660</v>
      </c>
      <c r="L105" t="s">
        <v>20650</v>
      </c>
      <c r="M105" t="s">
        <v>20648</v>
      </c>
      <c r="N105">
        <v>8765</v>
      </c>
      <c r="O105">
        <v>76</v>
      </c>
      <c r="P105" s="17">
        <v>45809</v>
      </c>
      <c r="Q105" t="s">
        <v>123</v>
      </c>
      <c r="R105" t="s">
        <v>24</v>
      </c>
      <c r="S105" s="17">
        <v>45809</v>
      </c>
      <c r="T105" s="27"/>
      <c r="U105" s="29">
        <v>82.14</v>
      </c>
      <c r="V105" s="29">
        <v>5.3233333333333333</v>
      </c>
      <c r="W105" s="29">
        <v>87.463333333333324</v>
      </c>
      <c r="X105">
        <v>3</v>
      </c>
      <c r="Y105" s="29">
        <v>3.06</v>
      </c>
      <c r="Z105" s="29">
        <v>0</v>
      </c>
      <c r="AA105" s="29">
        <v>0</v>
      </c>
      <c r="AB105" s="29">
        <v>0</v>
      </c>
      <c r="AC105" s="29">
        <v>2.7157365000000002</v>
      </c>
      <c r="AD105" s="29">
        <v>87.807596833333321</v>
      </c>
      <c r="AE105" s="29">
        <v>0</v>
      </c>
      <c r="AF105" s="29"/>
      <c r="AG105" s="29">
        <v>262.39</v>
      </c>
      <c r="AH105" s="29">
        <v>0</v>
      </c>
      <c r="AI105" s="29">
        <v>9.18</v>
      </c>
      <c r="AJ105" s="29">
        <v>8.1472095000000007</v>
      </c>
      <c r="AK105" s="29">
        <v>263.42279050000002</v>
      </c>
      <c r="AL105" t="s">
        <v>37</v>
      </c>
      <c r="AM105" t="s">
        <v>21861</v>
      </c>
      <c r="AN105" t="s">
        <v>21835</v>
      </c>
      <c r="AO105" s="29">
        <v>0</v>
      </c>
      <c r="AP105" s="30">
        <f t="shared" si="2"/>
        <v>0</v>
      </c>
      <c r="AQ105" s="30">
        <f t="shared" si="3"/>
        <v>0</v>
      </c>
      <c r="AS105" s="36">
        <v>45809.536717962961</v>
      </c>
      <c r="AT105" s="27"/>
    </row>
    <row r="106" spans="1:46" x14ac:dyDescent="0.25">
      <c r="A106" t="s">
        <v>20647</v>
      </c>
      <c r="B106">
        <v>3394901</v>
      </c>
      <c r="C106" t="s">
        <v>20812</v>
      </c>
      <c r="D106">
        <v>67314</v>
      </c>
      <c r="E106" t="s">
        <v>20653</v>
      </c>
      <c r="F106" t="s">
        <v>21205</v>
      </c>
      <c r="G106" t="s">
        <v>89</v>
      </c>
      <c r="H106" t="s">
        <v>90</v>
      </c>
      <c r="I106" t="s">
        <v>10</v>
      </c>
      <c r="J106" t="s">
        <v>21206</v>
      </c>
      <c r="K106" t="s">
        <v>21207</v>
      </c>
      <c r="L106" t="s">
        <v>20648</v>
      </c>
      <c r="M106" t="s">
        <v>20650</v>
      </c>
      <c r="N106">
        <v>8350</v>
      </c>
      <c r="O106">
        <v>15</v>
      </c>
      <c r="P106" s="17">
        <v>45873</v>
      </c>
      <c r="Q106" t="s">
        <v>816</v>
      </c>
      <c r="R106" t="s">
        <v>24</v>
      </c>
      <c r="S106" s="17">
        <v>45872</v>
      </c>
      <c r="T106" s="27"/>
      <c r="U106" s="29">
        <v>133.83000000000001</v>
      </c>
      <c r="V106" s="29">
        <v>26.16</v>
      </c>
      <c r="W106" s="29">
        <v>159.99</v>
      </c>
      <c r="X106">
        <v>1</v>
      </c>
      <c r="Y106" s="29">
        <v>8</v>
      </c>
      <c r="Z106" s="29">
        <v>0</v>
      </c>
      <c r="AA106" s="29">
        <v>0</v>
      </c>
      <c r="AB106" s="29">
        <v>0</v>
      </c>
      <c r="AC106" s="29">
        <v>5.0396850000000004</v>
      </c>
      <c r="AD106" s="29">
        <v>162.95031499999999</v>
      </c>
      <c r="AE106" s="29">
        <v>0</v>
      </c>
      <c r="AF106" s="29"/>
      <c r="AG106" s="29">
        <v>159.99</v>
      </c>
      <c r="AH106" s="29">
        <v>0</v>
      </c>
      <c r="AI106" s="29">
        <v>8</v>
      </c>
      <c r="AJ106" s="29">
        <v>5.0396850000000004</v>
      </c>
      <c r="AK106" s="29">
        <v>162.95031499999999</v>
      </c>
      <c r="AL106" t="s">
        <v>25</v>
      </c>
      <c r="AM106" t="s">
        <v>21862</v>
      </c>
      <c r="AN106" t="s">
        <v>21874</v>
      </c>
      <c r="AO106" s="29">
        <v>0</v>
      </c>
      <c r="AP106" s="30">
        <f t="shared" si="2"/>
        <v>0</v>
      </c>
      <c r="AQ106" s="30">
        <f t="shared" si="3"/>
        <v>0</v>
      </c>
      <c r="AS106" s="36">
        <v>45872.924327499997</v>
      </c>
      <c r="AT106" s="27"/>
    </row>
    <row r="107" spans="1:46" x14ac:dyDescent="0.25">
      <c r="A107" t="s">
        <v>20647</v>
      </c>
      <c r="B107">
        <v>3257981</v>
      </c>
      <c r="C107" t="s">
        <v>20813</v>
      </c>
      <c r="D107">
        <v>65971</v>
      </c>
      <c r="E107" t="s">
        <v>20656</v>
      </c>
      <c r="F107" t="s">
        <v>21208</v>
      </c>
      <c r="G107" t="s">
        <v>89</v>
      </c>
      <c r="H107" t="s">
        <v>90</v>
      </c>
      <c r="I107" t="s">
        <v>10</v>
      </c>
      <c r="J107" t="s">
        <v>21209</v>
      </c>
      <c r="K107" t="s">
        <v>21210</v>
      </c>
      <c r="L107" t="s">
        <v>20649</v>
      </c>
      <c r="M107" t="s">
        <v>271</v>
      </c>
      <c r="N107">
        <v>8350</v>
      </c>
      <c r="O107">
        <v>44</v>
      </c>
      <c r="P107" s="17">
        <v>45842</v>
      </c>
      <c r="Q107" t="s">
        <v>20652</v>
      </c>
      <c r="R107" t="s">
        <v>24</v>
      </c>
      <c r="S107" s="17">
        <v>45842</v>
      </c>
      <c r="T107" s="27"/>
      <c r="U107" s="29">
        <v>28.9575</v>
      </c>
      <c r="V107" s="29">
        <v>5.34</v>
      </c>
      <c r="W107" s="29">
        <v>34.297499999999999</v>
      </c>
      <c r="X107">
        <v>4</v>
      </c>
      <c r="Y107" s="29">
        <v>1.7150000000000001</v>
      </c>
      <c r="Z107" s="29">
        <v>0</v>
      </c>
      <c r="AA107" s="29">
        <v>0</v>
      </c>
      <c r="AB107" s="29">
        <v>0</v>
      </c>
      <c r="AC107" s="29">
        <v>1.08037125</v>
      </c>
      <c r="AD107" s="29">
        <v>34.932128749999997</v>
      </c>
      <c r="AE107" s="29">
        <v>0</v>
      </c>
      <c r="AF107" s="29"/>
      <c r="AG107" s="29">
        <v>137.19</v>
      </c>
      <c r="AH107" s="29">
        <v>0</v>
      </c>
      <c r="AI107" s="29">
        <v>6.86</v>
      </c>
      <c r="AJ107" s="29">
        <v>4.321485</v>
      </c>
      <c r="AK107" s="29">
        <v>139.72851499999999</v>
      </c>
      <c r="AL107" t="s">
        <v>31</v>
      </c>
      <c r="AM107" t="s">
        <v>21528</v>
      </c>
      <c r="AN107" t="s">
        <v>21583</v>
      </c>
      <c r="AO107" s="29">
        <v>0</v>
      </c>
      <c r="AP107" s="30">
        <f t="shared" si="2"/>
        <v>0</v>
      </c>
      <c r="AQ107" s="30">
        <f t="shared" si="3"/>
        <v>0</v>
      </c>
      <c r="AS107" s="36">
        <v>45842.729679745367</v>
      </c>
      <c r="AT107" s="27"/>
    </row>
    <row r="108" spans="1:46" x14ac:dyDescent="0.25">
      <c r="A108" t="s">
        <v>20647</v>
      </c>
      <c r="B108">
        <v>3257981</v>
      </c>
      <c r="C108" t="s">
        <v>20814</v>
      </c>
      <c r="D108">
        <v>65968</v>
      </c>
      <c r="E108" t="s">
        <v>20656</v>
      </c>
      <c r="F108" t="s">
        <v>21208</v>
      </c>
      <c r="G108" t="s">
        <v>89</v>
      </c>
      <c r="H108" t="s">
        <v>90</v>
      </c>
      <c r="I108" t="s">
        <v>10</v>
      </c>
      <c r="J108" t="s">
        <v>21211</v>
      </c>
      <c r="K108" t="s">
        <v>21212</v>
      </c>
      <c r="L108" t="s">
        <v>20649</v>
      </c>
      <c r="M108" t="s">
        <v>271</v>
      </c>
      <c r="N108">
        <v>8350</v>
      </c>
      <c r="O108">
        <v>41</v>
      </c>
      <c r="P108" s="17">
        <v>45842</v>
      </c>
      <c r="Q108" t="s">
        <v>20652</v>
      </c>
      <c r="R108" t="s">
        <v>24</v>
      </c>
      <c r="S108" s="17">
        <v>45842</v>
      </c>
      <c r="T108" s="27"/>
      <c r="U108" s="29">
        <v>28.9575</v>
      </c>
      <c r="V108" s="29">
        <v>5.34</v>
      </c>
      <c r="W108" s="29">
        <v>34.297499999999999</v>
      </c>
      <c r="X108">
        <v>4</v>
      </c>
      <c r="Y108" s="29">
        <v>1.7150000000000001</v>
      </c>
      <c r="Z108" s="29">
        <v>0</v>
      </c>
      <c r="AA108" s="29">
        <v>0</v>
      </c>
      <c r="AB108" s="29">
        <v>0</v>
      </c>
      <c r="AC108" s="29">
        <v>1.08037125</v>
      </c>
      <c r="AD108" s="29">
        <v>34.932128749999997</v>
      </c>
      <c r="AE108" s="29">
        <v>0</v>
      </c>
      <c r="AF108" s="29"/>
      <c r="AG108" s="29">
        <v>137.19</v>
      </c>
      <c r="AH108" s="29">
        <v>0</v>
      </c>
      <c r="AI108" s="29">
        <v>6.86</v>
      </c>
      <c r="AJ108" s="29">
        <v>4.321485</v>
      </c>
      <c r="AK108" s="29">
        <v>139.72851499999999</v>
      </c>
      <c r="AL108" t="s">
        <v>31</v>
      </c>
      <c r="AM108" t="s">
        <v>21528</v>
      </c>
      <c r="AN108" t="s">
        <v>21583</v>
      </c>
      <c r="AO108" s="29">
        <v>0</v>
      </c>
      <c r="AP108" s="30">
        <f t="shared" si="2"/>
        <v>0</v>
      </c>
      <c r="AQ108" s="30">
        <f t="shared" si="3"/>
        <v>0</v>
      </c>
      <c r="AS108" s="36">
        <v>45842.729679745367</v>
      </c>
      <c r="AT108" s="27"/>
    </row>
    <row r="109" spans="1:46" x14ac:dyDescent="0.25">
      <c r="A109" t="s">
        <v>20647</v>
      </c>
      <c r="B109">
        <v>3257981</v>
      </c>
      <c r="C109" t="s">
        <v>20815</v>
      </c>
      <c r="D109">
        <v>65969</v>
      </c>
      <c r="E109" t="s">
        <v>20656</v>
      </c>
      <c r="F109" t="s">
        <v>21208</v>
      </c>
      <c r="G109" t="s">
        <v>89</v>
      </c>
      <c r="H109" t="s">
        <v>90</v>
      </c>
      <c r="I109" t="s">
        <v>10</v>
      </c>
      <c r="J109" t="s">
        <v>21213</v>
      </c>
      <c r="K109" t="s">
        <v>21214</v>
      </c>
      <c r="L109" t="s">
        <v>20649</v>
      </c>
      <c r="M109" t="s">
        <v>271</v>
      </c>
      <c r="N109">
        <v>8350</v>
      </c>
      <c r="O109">
        <v>42</v>
      </c>
      <c r="P109" s="17">
        <v>45842</v>
      </c>
      <c r="Q109" t="s">
        <v>20652</v>
      </c>
      <c r="R109" t="s">
        <v>24</v>
      </c>
      <c r="S109" s="17">
        <v>45842</v>
      </c>
      <c r="T109" s="27"/>
      <c r="U109" s="29">
        <v>28.9575</v>
      </c>
      <c r="V109" s="29">
        <v>5.34</v>
      </c>
      <c r="W109" s="29">
        <v>34.297499999999999</v>
      </c>
      <c r="X109">
        <v>4</v>
      </c>
      <c r="Y109" s="29">
        <v>1.7150000000000001</v>
      </c>
      <c r="Z109" s="29">
        <v>0</v>
      </c>
      <c r="AA109" s="29">
        <v>0</v>
      </c>
      <c r="AB109" s="29">
        <v>0</v>
      </c>
      <c r="AC109" s="29">
        <v>1.08037125</v>
      </c>
      <c r="AD109" s="29">
        <v>34.932128749999997</v>
      </c>
      <c r="AE109" s="29">
        <v>0</v>
      </c>
      <c r="AF109" s="29"/>
      <c r="AG109" s="29">
        <v>137.19</v>
      </c>
      <c r="AH109" s="29">
        <v>0</v>
      </c>
      <c r="AI109" s="29">
        <v>6.86</v>
      </c>
      <c r="AJ109" s="29">
        <v>4.321485</v>
      </c>
      <c r="AK109" s="29">
        <v>139.72851499999999</v>
      </c>
      <c r="AL109" t="s">
        <v>31</v>
      </c>
      <c r="AM109" t="s">
        <v>21528</v>
      </c>
      <c r="AN109" t="s">
        <v>21583</v>
      </c>
      <c r="AO109" s="29">
        <v>0</v>
      </c>
      <c r="AP109" s="30">
        <f t="shared" si="2"/>
        <v>0</v>
      </c>
      <c r="AQ109" s="30">
        <f t="shared" si="3"/>
        <v>0</v>
      </c>
      <c r="AS109" s="36">
        <v>45842.729679745367</v>
      </c>
      <c r="AT109" s="27"/>
    </row>
    <row r="110" spans="1:46" x14ac:dyDescent="0.25">
      <c r="A110" t="s">
        <v>20647</v>
      </c>
      <c r="B110">
        <v>3257981</v>
      </c>
      <c r="C110" t="s">
        <v>20816</v>
      </c>
      <c r="D110">
        <v>65970</v>
      </c>
      <c r="E110" t="s">
        <v>20656</v>
      </c>
      <c r="F110" t="s">
        <v>21208</v>
      </c>
      <c r="G110" t="s">
        <v>89</v>
      </c>
      <c r="H110" t="s">
        <v>90</v>
      </c>
      <c r="I110" t="s">
        <v>10</v>
      </c>
      <c r="J110" t="s">
        <v>21215</v>
      </c>
      <c r="K110" t="s">
        <v>21216</v>
      </c>
      <c r="L110" t="s">
        <v>20649</v>
      </c>
      <c r="M110" t="s">
        <v>271</v>
      </c>
      <c r="N110">
        <v>8350</v>
      </c>
      <c r="O110">
        <v>43</v>
      </c>
      <c r="P110" s="17">
        <v>45842</v>
      </c>
      <c r="Q110" t="s">
        <v>20652</v>
      </c>
      <c r="R110" t="s">
        <v>24</v>
      </c>
      <c r="S110" s="17">
        <v>45842</v>
      </c>
      <c r="T110" s="27"/>
      <c r="U110" s="29">
        <v>28.9575</v>
      </c>
      <c r="V110" s="29">
        <v>5.34</v>
      </c>
      <c r="W110" s="29">
        <v>34.297499999999999</v>
      </c>
      <c r="X110">
        <v>4</v>
      </c>
      <c r="Y110" s="29">
        <v>1.7150000000000001</v>
      </c>
      <c r="Z110" s="29">
        <v>0</v>
      </c>
      <c r="AA110" s="29">
        <v>0</v>
      </c>
      <c r="AB110" s="29">
        <v>0</v>
      </c>
      <c r="AC110" s="29">
        <v>1.08037125</v>
      </c>
      <c r="AD110" s="29">
        <v>34.932128749999997</v>
      </c>
      <c r="AE110" s="29">
        <v>0</v>
      </c>
      <c r="AF110" s="29"/>
      <c r="AG110" s="29">
        <v>137.19</v>
      </c>
      <c r="AH110" s="29">
        <v>0</v>
      </c>
      <c r="AI110" s="29">
        <v>6.86</v>
      </c>
      <c r="AJ110" s="29">
        <v>4.321485</v>
      </c>
      <c r="AK110" s="29">
        <v>139.72851499999999</v>
      </c>
      <c r="AL110" t="s">
        <v>31</v>
      </c>
      <c r="AM110" t="s">
        <v>21528</v>
      </c>
      <c r="AN110" t="s">
        <v>21583</v>
      </c>
      <c r="AO110" s="29">
        <v>0</v>
      </c>
      <c r="AP110" s="30">
        <f t="shared" si="2"/>
        <v>0</v>
      </c>
      <c r="AQ110" s="30">
        <f t="shared" si="3"/>
        <v>0</v>
      </c>
      <c r="AS110" s="36">
        <v>45842.729679745367</v>
      </c>
      <c r="AT110" s="27"/>
    </row>
    <row r="111" spans="1:46" x14ac:dyDescent="0.25">
      <c r="A111" t="s">
        <v>20647</v>
      </c>
      <c r="B111">
        <v>3246198</v>
      </c>
      <c r="C111" t="s">
        <v>20817</v>
      </c>
      <c r="D111">
        <v>198794</v>
      </c>
      <c r="E111" t="s">
        <v>20656</v>
      </c>
      <c r="F111" t="s">
        <v>21217</v>
      </c>
      <c r="G111" t="s">
        <v>89</v>
      </c>
      <c r="H111" t="s">
        <v>90</v>
      </c>
      <c r="I111" t="s">
        <v>14</v>
      </c>
      <c r="J111" t="s">
        <v>21218</v>
      </c>
      <c r="K111" t="s">
        <v>21219</v>
      </c>
      <c r="L111" t="s">
        <v>271</v>
      </c>
      <c r="M111" t="s">
        <v>20649</v>
      </c>
      <c r="N111">
        <v>8345</v>
      </c>
      <c r="O111">
        <v>41</v>
      </c>
      <c r="P111" s="17">
        <v>45849</v>
      </c>
      <c r="Q111" t="s">
        <v>20652</v>
      </c>
      <c r="R111" t="s">
        <v>24</v>
      </c>
      <c r="S111" s="17">
        <v>45840</v>
      </c>
      <c r="T111" s="27"/>
      <c r="U111" s="29">
        <v>115.83</v>
      </c>
      <c r="V111" s="29">
        <v>21.82</v>
      </c>
      <c r="W111" s="29">
        <v>137.65</v>
      </c>
      <c r="X111">
        <v>1</v>
      </c>
      <c r="Y111" s="29">
        <v>6.88</v>
      </c>
      <c r="Z111" s="29">
        <v>0</v>
      </c>
      <c r="AA111" s="29">
        <v>0</v>
      </c>
      <c r="AB111" s="29">
        <v>0</v>
      </c>
      <c r="AC111" s="29">
        <v>4.3359750000000004</v>
      </c>
      <c r="AD111" s="29">
        <v>140.19402500000001</v>
      </c>
      <c r="AE111" s="29">
        <v>0</v>
      </c>
      <c r="AF111" s="29"/>
      <c r="AG111" s="29">
        <v>137.65</v>
      </c>
      <c r="AH111" s="29">
        <v>0</v>
      </c>
      <c r="AI111" s="29">
        <v>6.88</v>
      </c>
      <c r="AJ111" s="29">
        <v>4.3359750000000004</v>
      </c>
      <c r="AK111" s="29">
        <v>140.19402500000001</v>
      </c>
      <c r="AL111" t="s">
        <v>25</v>
      </c>
      <c r="AM111" t="s">
        <v>21529</v>
      </c>
      <c r="AN111" t="s">
        <v>21584</v>
      </c>
      <c r="AO111" s="29">
        <v>0</v>
      </c>
      <c r="AP111" s="30">
        <f t="shared" si="2"/>
        <v>0</v>
      </c>
      <c r="AQ111" s="30">
        <f t="shared" si="3"/>
        <v>0</v>
      </c>
      <c r="AS111" s="36">
        <v>45840.030022754632</v>
      </c>
      <c r="AT111" s="27"/>
    </row>
    <row r="112" spans="1:46" x14ac:dyDescent="0.25">
      <c r="A112" t="s">
        <v>20647</v>
      </c>
      <c r="B112">
        <v>3383020</v>
      </c>
      <c r="C112" t="s">
        <v>20818</v>
      </c>
      <c r="D112">
        <v>67226</v>
      </c>
      <c r="E112" t="s">
        <v>20656</v>
      </c>
      <c r="F112" t="s">
        <v>21220</v>
      </c>
      <c r="G112" t="s">
        <v>89</v>
      </c>
      <c r="H112" t="s">
        <v>90</v>
      </c>
      <c r="I112" t="s">
        <v>14</v>
      </c>
      <c r="J112" t="s">
        <v>21221</v>
      </c>
      <c r="K112" t="s">
        <v>21222</v>
      </c>
      <c r="L112" t="s">
        <v>20648</v>
      </c>
      <c r="M112" t="s">
        <v>20650</v>
      </c>
      <c r="N112">
        <v>8350</v>
      </c>
      <c r="O112">
        <v>5</v>
      </c>
      <c r="P112" s="17">
        <v>45914</v>
      </c>
      <c r="Q112" t="s">
        <v>816</v>
      </c>
      <c r="R112" t="s">
        <v>24</v>
      </c>
      <c r="S112" s="17">
        <v>45870</v>
      </c>
      <c r="T112" s="27"/>
      <c r="U112" s="29">
        <v>44.610000000000007</v>
      </c>
      <c r="V112" s="29">
        <v>8.7200000000000006</v>
      </c>
      <c r="W112" s="29">
        <v>53.330000000000013</v>
      </c>
      <c r="X112">
        <v>3</v>
      </c>
      <c r="Y112" s="29">
        <v>2.666666666666667</v>
      </c>
      <c r="Z112" s="29">
        <v>0</v>
      </c>
      <c r="AA112" s="29">
        <v>0</v>
      </c>
      <c r="AB112" s="29">
        <v>0</v>
      </c>
      <c r="AC112" s="29">
        <v>1.6798949999999999</v>
      </c>
      <c r="AD112" s="29">
        <v>54.316771666666668</v>
      </c>
      <c r="AE112" s="29">
        <v>0</v>
      </c>
      <c r="AF112" s="29"/>
      <c r="AG112" s="29">
        <v>159.99</v>
      </c>
      <c r="AH112" s="29">
        <v>0</v>
      </c>
      <c r="AI112" s="29">
        <v>8</v>
      </c>
      <c r="AJ112" s="29">
        <v>5.0396850000000004</v>
      </c>
      <c r="AK112" s="29">
        <v>162.95031499999999</v>
      </c>
      <c r="AL112" t="s">
        <v>26</v>
      </c>
      <c r="AM112" t="s">
        <v>21863</v>
      </c>
      <c r="AN112" t="s">
        <v>21875</v>
      </c>
      <c r="AO112" s="29">
        <v>0</v>
      </c>
      <c r="AP112" s="30">
        <f t="shared" si="2"/>
        <v>0</v>
      </c>
      <c r="AQ112" s="30">
        <f t="shared" si="3"/>
        <v>0</v>
      </c>
      <c r="AS112" s="36">
        <v>45870.004118124998</v>
      </c>
      <c r="AT112" s="27"/>
    </row>
    <row r="113" spans="1:46" x14ac:dyDescent="0.25">
      <c r="A113" t="s">
        <v>20647</v>
      </c>
      <c r="B113">
        <v>3383945</v>
      </c>
      <c r="C113" t="s">
        <v>20819</v>
      </c>
      <c r="D113">
        <v>67230</v>
      </c>
      <c r="E113" t="s">
        <v>20656</v>
      </c>
      <c r="F113" t="s">
        <v>21225</v>
      </c>
      <c r="G113" t="s">
        <v>89</v>
      </c>
      <c r="H113" t="s">
        <v>90</v>
      </c>
      <c r="I113" t="s">
        <v>10</v>
      </c>
      <c r="J113" t="s">
        <v>21226</v>
      </c>
      <c r="K113" t="s">
        <v>21227</v>
      </c>
      <c r="L113" t="s">
        <v>20648</v>
      </c>
      <c r="M113" t="s">
        <v>20650</v>
      </c>
      <c r="N113">
        <v>8350</v>
      </c>
      <c r="O113">
        <v>8</v>
      </c>
      <c r="P113" s="17">
        <v>45886</v>
      </c>
      <c r="Q113" t="s">
        <v>816</v>
      </c>
      <c r="R113" t="s">
        <v>24</v>
      </c>
      <c r="S113" s="17">
        <v>45870</v>
      </c>
      <c r="T113" s="27"/>
      <c r="U113" s="29">
        <v>44.610000000000007</v>
      </c>
      <c r="V113" s="29">
        <v>8.7200000000000006</v>
      </c>
      <c r="W113" s="29">
        <v>53.330000000000013</v>
      </c>
      <c r="X113">
        <v>3</v>
      </c>
      <c r="Y113" s="29">
        <v>2.666666666666667</v>
      </c>
      <c r="Z113" s="29">
        <v>0</v>
      </c>
      <c r="AA113" s="29">
        <v>0</v>
      </c>
      <c r="AB113" s="29">
        <v>0</v>
      </c>
      <c r="AC113" s="29">
        <v>1.6798949999999999</v>
      </c>
      <c r="AD113" s="29">
        <v>54.316771666666668</v>
      </c>
      <c r="AE113" s="29">
        <v>0</v>
      </c>
      <c r="AF113" s="29"/>
      <c r="AG113" s="29">
        <v>159.99</v>
      </c>
      <c r="AH113" s="29">
        <v>0</v>
      </c>
      <c r="AI113" s="29">
        <v>8</v>
      </c>
      <c r="AJ113" s="29">
        <v>5.0396850000000004</v>
      </c>
      <c r="AK113" s="29">
        <v>162.95031499999999</v>
      </c>
      <c r="AL113" t="s">
        <v>26</v>
      </c>
      <c r="AM113" t="s">
        <v>21836</v>
      </c>
      <c r="AN113" t="s">
        <v>21837</v>
      </c>
      <c r="AO113" s="29">
        <v>0</v>
      </c>
      <c r="AP113" s="30">
        <f t="shared" si="2"/>
        <v>0</v>
      </c>
      <c r="AQ113" s="30">
        <f t="shared" si="3"/>
        <v>0</v>
      </c>
      <c r="AS113" s="36">
        <v>45870.467419606481</v>
      </c>
      <c r="AT113" s="27"/>
    </row>
    <row r="114" spans="1:46" x14ac:dyDescent="0.25">
      <c r="A114" t="s">
        <v>20647</v>
      </c>
      <c r="B114">
        <v>3383945</v>
      </c>
      <c r="C114" t="s">
        <v>20820</v>
      </c>
      <c r="D114">
        <v>67229</v>
      </c>
      <c r="E114" t="s">
        <v>20656</v>
      </c>
      <c r="F114" t="s">
        <v>21225</v>
      </c>
      <c r="G114" t="s">
        <v>89</v>
      </c>
      <c r="H114" t="s">
        <v>90</v>
      </c>
      <c r="I114" t="s">
        <v>10</v>
      </c>
      <c r="J114" t="s">
        <v>21228</v>
      </c>
      <c r="K114" t="s">
        <v>21229</v>
      </c>
      <c r="L114" t="s">
        <v>20648</v>
      </c>
      <c r="M114" t="s">
        <v>20650</v>
      </c>
      <c r="N114">
        <v>8350</v>
      </c>
      <c r="O114">
        <v>7</v>
      </c>
      <c r="P114" s="17">
        <v>45886</v>
      </c>
      <c r="Q114" t="s">
        <v>816</v>
      </c>
      <c r="R114" t="s">
        <v>24</v>
      </c>
      <c r="S114" s="17">
        <v>45870</v>
      </c>
      <c r="T114" s="27"/>
      <c r="U114" s="29">
        <v>44.610000000000007</v>
      </c>
      <c r="V114" s="29">
        <v>8.7200000000000006</v>
      </c>
      <c r="W114" s="29">
        <v>53.330000000000013</v>
      </c>
      <c r="X114">
        <v>3</v>
      </c>
      <c r="Y114" s="29">
        <v>2.666666666666667</v>
      </c>
      <c r="Z114" s="29">
        <v>0</v>
      </c>
      <c r="AA114" s="29">
        <v>0</v>
      </c>
      <c r="AB114" s="29">
        <v>0</v>
      </c>
      <c r="AC114" s="29">
        <v>1.6798949999999999</v>
      </c>
      <c r="AD114" s="29">
        <v>54.316771666666668</v>
      </c>
      <c r="AE114" s="29">
        <v>0</v>
      </c>
      <c r="AF114" s="29"/>
      <c r="AG114" s="29">
        <v>159.99</v>
      </c>
      <c r="AH114" s="29">
        <v>0</v>
      </c>
      <c r="AI114" s="29">
        <v>8</v>
      </c>
      <c r="AJ114" s="29">
        <v>5.0396850000000004</v>
      </c>
      <c r="AK114" s="29">
        <v>162.95031499999999</v>
      </c>
      <c r="AL114" t="s">
        <v>26</v>
      </c>
      <c r="AM114" t="s">
        <v>21836</v>
      </c>
      <c r="AN114" t="s">
        <v>21837</v>
      </c>
      <c r="AO114" s="29">
        <v>0</v>
      </c>
      <c r="AP114" s="30">
        <f t="shared" si="2"/>
        <v>0</v>
      </c>
      <c r="AQ114" s="30">
        <f t="shared" si="3"/>
        <v>0</v>
      </c>
      <c r="AS114" s="36">
        <v>45870.467419606481</v>
      </c>
      <c r="AT114" s="27"/>
    </row>
    <row r="115" spans="1:46" x14ac:dyDescent="0.25">
      <c r="A115" t="s">
        <v>20647</v>
      </c>
      <c r="B115">
        <v>3383945</v>
      </c>
      <c r="C115" t="s">
        <v>20821</v>
      </c>
      <c r="D115">
        <v>200436</v>
      </c>
      <c r="E115" t="s">
        <v>20656</v>
      </c>
      <c r="F115" t="s">
        <v>21225</v>
      </c>
      <c r="G115" t="s">
        <v>89</v>
      </c>
      <c r="H115" t="s">
        <v>90</v>
      </c>
      <c r="I115" t="s">
        <v>10</v>
      </c>
      <c r="J115" t="s">
        <v>21228</v>
      </c>
      <c r="K115" t="s">
        <v>21229</v>
      </c>
      <c r="L115" t="s">
        <v>20650</v>
      </c>
      <c r="M115" t="s">
        <v>20648</v>
      </c>
      <c r="N115">
        <v>8345</v>
      </c>
      <c r="O115">
        <v>7</v>
      </c>
      <c r="P115" s="17">
        <v>45884</v>
      </c>
      <c r="Q115" t="s">
        <v>1139</v>
      </c>
      <c r="R115" t="s">
        <v>24</v>
      </c>
      <c r="S115" s="17">
        <v>45870</v>
      </c>
      <c r="T115" s="27"/>
      <c r="U115" s="29">
        <v>46.22</v>
      </c>
      <c r="V115" s="29">
        <v>5.916666666666667</v>
      </c>
      <c r="W115" s="29">
        <v>52.136666666666663</v>
      </c>
      <c r="X115">
        <v>3</v>
      </c>
      <c r="Y115" s="29">
        <v>2.6066666666666669</v>
      </c>
      <c r="Z115" s="29">
        <v>0</v>
      </c>
      <c r="AA115" s="29">
        <v>0</v>
      </c>
      <c r="AB115" s="29">
        <v>0</v>
      </c>
      <c r="AC115" s="29">
        <v>1.6423049999999999</v>
      </c>
      <c r="AD115" s="29">
        <v>53.101028333333318</v>
      </c>
      <c r="AE115" s="29">
        <v>0</v>
      </c>
      <c r="AF115" s="29"/>
      <c r="AG115" s="29">
        <v>156.41</v>
      </c>
      <c r="AH115" s="29">
        <v>0</v>
      </c>
      <c r="AI115" s="29">
        <v>7.82</v>
      </c>
      <c r="AJ115" s="29">
        <v>4.9269150000000002</v>
      </c>
      <c r="AK115" s="29">
        <v>159.30308500000001</v>
      </c>
      <c r="AL115" t="s">
        <v>26</v>
      </c>
      <c r="AM115" t="s">
        <v>21836</v>
      </c>
      <c r="AN115" t="s">
        <v>21837</v>
      </c>
      <c r="AO115" s="29">
        <v>0</v>
      </c>
      <c r="AP115" s="30">
        <f t="shared" si="2"/>
        <v>0</v>
      </c>
      <c r="AQ115" s="30">
        <f t="shared" si="3"/>
        <v>0</v>
      </c>
      <c r="AS115" s="36">
        <v>45870.467419606481</v>
      </c>
      <c r="AT115" s="27"/>
    </row>
    <row r="116" spans="1:46" x14ac:dyDescent="0.25">
      <c r="A116" t="s">
        <v>20647</v>
      </c>
      <c r="B116">
        <v>3383945</v>
      </c>
      <c r="C116" t="s">
        <v>20822</v>
      </c>
      <c r="D116">
        <v>200437</v>
      </c>
      <c r="E116" t="s">
        <v>20656</v>
      </c>
      <c r="F116" t="s">
        <v>21225</v>
      </c>
      <c r="G116" t="s">
        <v>89</v>
      </c>
      <c r="H116" t="s">
        <v>90</v>
      </c>
      <c r="I116" t="s">
        <v>10</v>
      </c>
      <c r="J116" t="s">
        <v>21226</v>
      </c>
      <c r="K116" t="s">
        <v>21227</v>
      </c>
      <c r="L116" t="s">
        <v>20650</v>
      </c>
      <c r="M116" t="s">
        <v>20648</v>
      </c>
      <c r="N116">
        <v>8345</v>
      </c>
      <c r="O116">
        <v>8</v>
      </c>
      <c r="P116" s="17">
        <v>45884</v>
      </c>
      <c r="Q116" t="s">
        <v>1139</v>
      </c>
      <c r="R116" t="s">
        <v>24</v>
      </c>
      <c r="S116" s="17">
        <v>45870</v>
      </c>
      <c r="T116" s="27"/>
      <c r="U116" s="29">
        <v>46.22</v>
      </c>
      <c r="V116" s="29">
        <v>5.916666666666667</v>
      </c>
      <c r="W116" s="29">
        <v>52.136666666666663</v>
      </c>
      <c r="X116">
        <v>3</v>
      </c>
      <c r="Y116" s="29">
        <v>2.6066666666666669</v>
      </c>
      <c r="Z116" s="29">
        <v>0</v>
      </c>
      <c r="AA116" s="29">
        <v>0</v>
      </c>
      <c r="AB116" s="29">
        <v>0</v>
      </c>
      <c r="AC116" s="29">
        <v>1.6423049999999999</v>
      </c>
      <c r="AD116" s="29">
        <v>53.101028333333318</v>
      </c>
      <c r="AE116" s="29">
        <v>0</v>
      </c>
      <c r="AF116" s="29"/>
      <c r="AG116" s="29">
        <v>156.41</v>
      </c>
      <c r="AH116" s="29">
        <v>0</v>
      </c>
      <c r="AI116" s="29">
        <v>7.82</v>
      </c>
      <c r="AJ116" s="29">
        <v>4.9269150000000002</v>
      </c>
      <c r="AK116" s="29">
        <v>159.30308500000001</v>
      </c>
      <c r="AL116" t="s">
        <v>26</v>
      </c>
      <c r="AM116" t="s">
        <v>21836</v>
      </c>
      <c r="AN116" t="s">
        <v>21837</v>
      </c>
      <c r="AO116" s="29">
        <v>0</v>
      </c>
      <c r="AP116" s="30">
        <f t="shared" si="2"/>
        <v>0</v>
      </c>
      <c r="AQ116" s="30">
        <f t="shared" si="3"/>
        <v>0</v>
      </c>
      <c r="AS116" s="36">
        <v>45870.467419606481</v>
      </c>
      <c r="AT116" s="27"/>
    </row>
    <row r="117" spans="1:46" x14ac:dyDescent="0.25">
      <c r="A117" t="s">
        <v>20647</v>
      </c>
      <c r="B117">
        <v>3389857</v>
      </c>
      <c r="C117" t="s">
        <v>20823</v>
      </c>
      <c r="D117">
        <v>67280</v>
      </c>
      <c r="E117" t="s">
        <v>20656</v>
      </c>
      <c r="F117" t="s">
        <v>21230</v>
      </c>
      <c r="G117" t="s">
        <v>89</v>
      </c>
      <c r="H117" t="s">
        <v>90</v>
      </c>
      <c r="I117" t="s">
        <v>10</v>
      </c>
      <c r="J117" t="s">
        <v>21231</v>
      </c>
      <c r="K117" t="s">
        <v>21232</v>
      </c>
      <c r="L117" t="s">
        <v>20648</v>
      </c>
      <c r="M117" t="s">
        <v>20650</v>
      </c>
      <c r="N117">
        <v>8350</v>
      </c>
      <c r="O117">
        <v>21</v>
      </c>
      <c r="P117" s="17">
        <v>45873</v>
      </c>
      <c r="Q117" t="s">
        <v>816</v>
      </c>
      <c r="R117" t="s">
        <v>24</v>
      </c>
      <c r="S117" s="17">
        <v>45871</v>
      </c>
      <c r="T117" s="27"/>
      <c r="U117" s="29">
        <v>44.610000000000007</v>
      </c>
      <c r="V117" s="29">
        <v>8.7200000000000006</v>
      </c>
      <c r="W117" s="29">
        <v>53.330000000000013</v>
      </c>
      <c r="X117">
        <v>3</v>
      </c>
      <c r="Y117" s="29">
        <v>2.666666666666667</v>
      </c>
      <c r="Z117" s="29">
        <v>0</v>
      </c>
      <c r="AA117" s="29">
        <v>0</v>
      </c>
      <c r="AB117" s="29">
        <v>0</v>
      </c>
      <c r="AC117" s="29">
        <v>1.6798949999999999</v>
      </c>
      <c r="AD117" s="29">
        <v>54.316771666666668</v>
      </c>
      <c r="AE117" s="29">
        <v>0</v>
      </c>
      <c r="AF117" s="29"/>
      <c r="AG117" s="29">
        <v>159.99</v>
      </c>
      <c r="AH117" s="29">
        <v>0</v>
      </c>
      <c r="AI117" s="29">
        <v>8</v>
      </c>
      <c r="AJ117" s="29">
        <v>5.0396850000000004</v>
      </c>
      <c r="AK117" s="29">
        <v>162.95031499999999</v>
      </c>
      <c r="AL117" t="s">
        <v>26</v>
      </c>
      <c r="AM117" t="s">
        <v>21838</v>
      </c>
      <c r="AN117" t="s">
        <v>21839</v>
      </c>
      <c r="AO117" s="29">
        <v>0</v>
      </c>
      <c r="AP117" s="30">
        <f t="shared" si="2"/>
        <v>0</v>
      </c>
      <c r="AQ117" s="30">
        <f t="shared" si="3"/>
        <v>0</v>
      </c>
      <c r="AS117" s="36">
        <v>45871.70554978009</v>
      </c>
      <c r="AT117" s="27"/>
    </row>
    <row r="118" spans="1:46" x14ac:dyDescent="0.25">
      <c r="A118" t="s">
        <v>20647</v>
      </c>
      <c r="B118">
        <v>3138275</v>
      </c>
      <c r="C118" t="s">
        <v>20824</v>
      </c>
      <c r="D118">
        <v>64788</v>
      </c>
      <c r="E118" t="s">
        <v>20656</v>
      </c>
      <c r="F118" t="s">
        <v>21233</v>
      </c>
      <c r="G118" t="s">
        <v>89</v>
      </c>
      <c r="H118" t="s">
        <v>90</v>
      </c>
      <c r="I118" t="s">
        <v>10</v>
      </c>
      <c r="J118" t="s">
        <v>21234</v>
      </c>
      <c r="K118" t="s">
        <v>21169</v>
      </c>
      <c r="L118" t="s">
        <v>20649</v>
      </c>
      <c r="M118" t="s">
        <v>1323</v>
      </c>
      <c r="N118">
        <v>8770</v>
      </c>
      <c r="O118">
        <v>77</v>
      </c>
      <c r="P118" s="17">
        <v>45826</v>
      </c>
      <c r="Q118" t="s">
        <v>20652</v>
      </c>
      <c r="R118" t="s">
        <v>24</v>
      </c>
      <c r="S118" s="17">
        <v>45813</v>
      </c>
      <c r="T118" s="27"/>
      <c r="U118" s="29">
        <v>67.58</v>
      </c>
      <c r="V118" s="29">
        <v>7.12</v>
      </c>
      <c r="W118" s="29">
        <v>74.7</v>
      </c>
      <c r="X118">
        <v>3</v>
      </c>
      <c r="Y118" s="29">
        <v>2.6133333333333328</v>
      </c>
      <c r="Z118" s="29">
        <v>0</v>
      </c>
      <c r="AA118" s="29">
        <v>0</v>
      </c>
      <c r="AB118" s="29">
        <v>0</v>
      </c>
      <c r="AC118" s="29">
        <v>2.3194349999999999</v>
      </c>
      <c r="AD118" s="29">
        <v>74.993898333333334</v>
      </c>
      <c r="AE118" s="29">
        <v>0</v>
      </c>
      <c r="AF118" s="29"/>
      <c r="AG118" s="29">
        <v>224.1</v>
      </c>
      <c r="AH118" s="29">
        <v>0</v>
      </c>
      <c r="AI118" s="29">
        <v>7.84</v>
      </c>
      <c r="AJ118" s="29">
        <v>6.9583050000000002</v>
      </c>
      <c r="AK118" s="29">
        <v>224.981695</v>
      </c>
      <c r="AL118" t="s">
        <v>37</v>
      </c>
      <c r="AM118" t="s">
        <v>21840</v>
      </c>
      <c r="AN118" t="s">
        <v>21841</v>
      </c>
      <c r="AO118" s="29">
        <v>0</v>
      </c>
      <c r="AP118" s="30">
        <f t="shared" si="2"/>
        <v>0</v>
      </c>
      <c r="AQ118" s="30">
        <f t="shared" si="3"/>
        <v>0</v>
      </c>
      <c r="AS118" s="36">
        <v>45813.027850914354</v>
      </c>
      <c r="AT118" s="27"/>
    </row>
    <row r="119" spans="1:46" x14ac:dyDescent="0.25">
      <c r="A119" t="s">
        <v>20647</v>
      </c>
      <c r="B119">
        <v>3119003</v>
      </c>
      <c r="C119" t="s">
        <v>20825</v>
      </c>
      <c r="D119">
        <v>197432</v>
      </c>
      <c r="E119" t="s">
        <v>20656</v>
      </c>
      <c r="F119" t="s">
        <v>21235</v>
      </c>
      <c r="G119" t="s">
        <v>89</v>
      </c>
      <c r="H119" t="s">
        <v>90</v>
      </c>
      <c r="I119" t="s">
        <v>10</v>
      </c>
      <c r="J119" t="s">
        <v>21236</v>
      </c>
      <c r="K119" t="s">
        <v>20669</v>
      </c>
      <c r="L119" t="s">
        <v>20651</v>
      </c>
      <c r="M119" t="s">
        <v>20648</v>
      </c>
      <c r="N119">
        <v>7215</v>
      </c>
      <c r="O119">
        <v>18</v>
      </c>
      <c r="P119" s="17">
        <v>45808</v>
      </c>
      <c r="Q119" t="s">
        <v>98</v>
      </c>
      <c r="R119" t="s">
        <v>24</v>
      </c>
      <c r="S119" s="17">
        <v>45807</v>
      </c>
      <c r="T119" s="27"/>
      <c r="U119" s="29">
        <v>42.99666666666667</v>
      </c>
      <c r="V119" s="29">
        <v>5.4666666666666659</v>
      </c>
      <c r="W119" s="29">
        <v>48.463333333333331</v>
      </c>
      <c r="X119">
        <v>3</v>
      </c>
      <c r="Y119" s="29">
        <v>1.696666666666667</v>
      </c>
      <c r="Z119" s="29">
        <v>0</v>
      </c>
      <c r="AA119" s="29">
        <v>0</v>
      </c>
      <c r="AB119" s="29">
        <v>0</v>
      </c>
      <c r="AC119" s="29">
        <v>1.5047865</v>
      </c>
      <c r="AD119" s="29">
        <v>48.655213500000002</v>
      </c>
      <c r="AE119" s="29">
        <v>0</v>
      </c>
      <c r="AF119" s="29"/>
      <c r="AG119" s="29">
        <v>145.38999999999999</v>
      </c>
      <c r="AH119" s="29">
        <v>0</v>
      </c>
      <c r="AI119" s="29">
        <v>5.09</v>
      </c>
      <c r="AJ119" s="29">
        <v>4.5143595000000003</v>
      </c>
      <c r="AK119" s="29">
        <v>145.96564050000001</v>
      </c>
      <c r="AL119" t="s">
        <v>37</v>
      </c>
      <c r="AM119" t="s">
        <v>21842</v>
      </c>
      <c r="AN119" t="s">
        <v>21843</v>
      </c>
      <c r="AO119" s="29">
        <v>0</v>
      </c>
      <c r="AP119" s="30">
        <f t="shared" si="2"/>
        <v>0</v>
      </c>
      <c r="AQ119" s="30">
        <f t="shared" si="3"/>
        <v>0</v>
      </c>
      <c r="AS119" s="36">
        <v>45807.567985636575</v>
      </c>
      <c r="AT119" s="27"/>
    </row>
    <row r="120" spans="1:46" x14ac:dyDescent="0.25">
      <c r="A120" t="s">
        <v>20647</v>
      </c>
      <c r="B120">
        <v>3252118</v>
      </c>
      <c r="C120" t="s">
        <v>20826</v>
      </c>
      <c r="D120">
        <v>198856</v>
      </c>
      <c r="E120" t="s">
        <v>20656</v>
      </c>
      <c r="F120" t="s">
        <v>21237</v>
      </c>
      <c r="G120" t="s">
        <v>89</v>
      </c>
      <c r="H120" t="s">
        <v>90</v>
      </c>
      <c r="I120" t="s">
        <v>10</v>
      </c>
      <c r="J120" t="s">
        <v>20686</v>
      </c>
      <c r="K120" t="s">
        <v>20687</v>
      </c>
      <c r="L120" t="s">
        <v>20650</v>
      </c>
      <c r="M120" t="s">
        <v>20649</v>
      </c>
      <c r="N120">
        <v>8345</v>
      </c>
      <c r="O120">
        <v>29</v>
      </c>
      <c r="P120" s="17">
        <v>45841</v>
      </c>
      <c r="Q120" t="s">
        <v>123</v>
      </c>
      <c r="R120" t="s">
        <v>24</v>
      </c>
      <c r="S120" s="17">
        <v>45841</v>
      </c>
      <c r="T120" s="27"/>
      <c r="U120" s="29">
        <v>39.783333333333331</v>
      </c>
      <c r="V120" s="29">
        <v>6.206666666666667</v>
      </c>
      <c r="W120" s="29">
        <v>45.99</v>
      </c>
      <c r="X120">
        <v>3</v>
      </c>
      <c r="Y120" s="29">
        <v>2.2999999999999998</v>
      </c>
      <c r="Z120" s="29">
        <v>0</v>
      </c>
      <c r="AA120" s="29">
        <v>0</v>
      </c>
      <c r="AB120" s="29">
        <v>0</v>
      </c>
      <c r="AC120" s="29">
        <v>1.448685</v>
      </c>
      <c r="AD120" s="29">
        <v>46.841315000000002</v>
      </c>
      <c r="AE120" s="29">
        <v>0</v>
      </c>
      <c r="AF120" s="29"/>
      <c r="AG120" s="29">
        <v>137.97</v>
      </c>
      <c r="AH120" s="29">
        <v>0</v>
      </c>
      <c r="AI120" s="29">
        <v>6.9</v>
      </c>
      <c r="AJ120" s="29">
        <v>4.3460549999999998</v>
      </c>
      <c r="AK120" s="29">
        <v>140.523945</v>
      </c>
      <c r="AL120" t="s">
        <v>26</v>
      </c>
      <c r="AM120" t="s">
        <v>21530</v>
      </c>
      <c r="AN120" t="s">
        <v>21585</v>
      </c>
      <c r="AO120" s="29">
        <v>0</v>
      </c>
      <c r="AP120" s="30">
        <f t="shared" si="2"/>
        <v>0</v>
      </c>
      <c r="AQ120" s="30">
        <f t="shared" si="3"/>
        <v>0</v>
      </c>
      <c r="AS120" s="36">
        <v>45841.591705046296</v>
      </c>
      <c r="AT120" s="27"/>
    </row>
    <row r="121" spans="1:46" x14ac:dyDescent="0.25">
      <c r="A121" t="s">
        <v>20647</v>
      </c>
      <c r="B121">
        <v>3262102</v>
      </c>
      <c r="C121" t="s">
        <v>20827</v>
      </c>
      <c r="D121">
        <v>66019</v>
      </c>
      <c r="E121" t="s">
        <v>20656</v>
      </c>
      <c r="F121" t="s">
        <v>21238</v>
      </c>
      <c r="G121" t="s">
        <v>89</v>
      </c>
      <c r="H121" t="s">
        <v>90</v>
      </c>
      <c r="I121" t="s">
        <v>10</v>
      </c>
      <c r="J121" t="s">
        <v>21239</v>
      </c>
      <c r="K121" t="s">
        <v>21240</v>
      </c>
      <c r="L121" t="s">
        <v>20649</v>
      </c>
      <c r="M121" t="s">
        <v>271</v>
      </c>
      <c r="N121">
        <v>8350</v>
      </c>
      <c r="O121">
        <v>5</v>
      </c>
      <c r="P121" s="17">
        <v>45846</v>
      </c>
      <c r="Q121" t="s">
        <v>20652</v>
      </c>
      <c r="R121" t="s">
        <v>24</v>
      </c>
      <c r="S121" s="17">
        <v>45843</v>
      </c>
      <c r="T121" s="27"/>
      <c r="U121" s="29">
        <v>115.83</v>
      </c>
      <c r="V121" s="29">
        <v>21.36</v>
      </c>
      <c r="W121" s="29">
        <v>137.19</v>
      </c>
      <c r="X121">
        <v>1</v>
      </c>
      <c r="Y121" s="29">
        <v>6.86</v>
      </c>
      <c r="Z121" s="29">
        <v>0</v>
      </c>
      <c r="AA121" s="29">
        <v>0</v>
      </c>
      <c r="AB121" s="29">
        <v>0</v>
      </c>
      <c r="AC121" s="29">
        <v>4.321485</v>
      </c>
      <c r="AD121" s="29">
        <v>139.72851499999999</v>
      </c>
      <c r="AE121" s="29">
        <v>0</v>
      </c>
      <c r="AF121" s="29"/>
      <c r="AG121" s="29">
        <v>137.19</v>
      </c>
      <c r="AH121" s="29">
        <v>0</v>
      </c>
      <c r="AI121" s="29">
        <v>6.86</v>
      </c>
      <c r="AJ121" s="29">
        <v>4.321485</v>
      </c>
      <c r="AK121" s="29">
        <v>139.72851499999999</v>
      </c>
      <c r="AL121" t="s">
        <v>25</v>
      </c>
      <c r="AM121" t="s">
        <v>21531</v>
      </c>
      <c r="AN121" t="s">
        <v>21586</v>
      </c>
      <c r="AO121" s="29">
        <v>0</v>
      </c>
      <c r="AP121" s="30">
        <f t="shared" si="2"/>
        <v>0</v>
      </c>
      <c r="AQ121" s="30">
        <f t="shared" si="3"/>
        <v>0</v>
      </c>
      <c r="AS121" s="36">
        <v>45843.719350439816</v>
      </c>
      <c r="AT121" s="27"/>
    </row>
    <row r="122" spans="1:46" x14ac:dyDescent="0.25">
      <c r="A122" t="s">
        <v>20647</v>
      </c>
      <c r="B122">
        <v>3262102</v>
      </c>
      <c r="C122" t="s">
        <v>20828</v>
      </c>
      <c r="D122">
        <v>198990</v>
      </c>
      <c r="E122" t="s">
        <v>20656</v>
      </c>
      <c r="F122" t="s">
        <v>21238</v>
      </c>
      <c r="G122" t="s">
        <v>89</v>
      </c>
      <c r="H122" t="s">
        <v>90</v>
      </c>
      <c r="I122" t="s">
        <v>10</v>
      </c>
      <c r="J122" t="s">
        <v>21239</v>
      </c>
      <c r="K122" t="s">
        <v>21240</v>
      </c>
      <c r="L122" t="s">
        <v>271</v>
      </c>
      <c r="M122" t="s">
        <v>20649</v>
      </c>
      <c r="N122">
        <v>8345</v>
      </c>
      <c r="O122">
        <v>9</v>
      </c>
      <c r="P122" s="17">
        <v>45845</v>
      </c>
      <c r="Q122" t="s">
        <v>20652</v>
      </c>
      <c r="R122" t="s">
        <v>24</v>
      </c>
      <c r="S122" s="17">
        <v>45843</v>
      </c>
      <c r="T122" s="27"/>
      <c r="U122" s="29">
        <v>115.83</v>
      </c>
      <c r="V122" s="29">
        <v>21.82</v>
      </c>
      <c r="W122" s="29">
        <v>137.65</v>
      </c>
      <c r="X122">
        <v>1</v>
      </c>
      <c r="Y122" s="29">
        <v>6.88</v>
      </c>
      <c r="Z122" s="29">
        <v>0</v>
      </c>
      <c r="AA122" s="29">
        <v>0</v>
      </c>
      <c r="AB122" s="29">
        <v>0</v>
      </c>
      <c r="AC122" s="29">
        <v>4.3359750000000004</v>
      </c>
      <c r="AD122" s="29">
        <v>140.19402500000001</v>
      </c>
      <c r="AE122" s="29">
        <v>0</v>
      </c>
      <c r="AF122" s="29"/>
      <c r="AG122" s="29">
        <v>137.65</v>
      </c>
      <c r="AH122" s="29">
        <v>0</v>
      </c>
      <c r="AI122" s="29">
        <v>6.88</v>
      </c>
      <c r="AJ122" s="29">
        <v>4.3359750000000004</v>
      </c>
      <c r="AK122" s="29">
        <v>140.19402500000001</v>
      </c>
      <c r="AL122" t="s">
        <v>25</v>
      </c>
      <c r="AM122" t="s">
        <v>21531</v>
      </c>
      <c r="AN122" t="s">
        <v>21586</v>
      </c>
      <c r="AO122" s="29">
        <v>0</v>
      </c>
      <c r="AP122" s="30">
        <f t="shared" si="2"/>
        <v>0</v>
      </c>
      <c r="AQ122" s="30">
        <f t="shared" si="3"/>
        <v>0</v>
      </c>
      <c r="AS122" s="36">
        <v>45843.719350439816</v>
      </c>
      <c r="AT122" s="27"/>
    </row>
    <row r="123" spans="1:46" x14ac:dyDescent="0.25">
      <c r="A123" t="s">
        <v>20647</v>
      </c>
      <c r="B123">
        <v>3381500</v>
      </c>
      <c r="C123" t="s">
        <v>20829</v>
      </c>
      <c r="D123">
        <v>200412</v>
      </c>
      <c r="E123" t="s">
        <v>20656</v>
      </c>
      <c r="F123" t="s">
        <v>21241</v>
      </c>
      <c r="G123" t="s">
        <v>89</v>
      </c>
      <c r="H123" t="s">
        <v>90</v>
      </c>
      <c r="I123" t="s">
        <v>10</v>
      </c>
      <c r="J123" t="s">
        <v>21242</v>
      </c>
      <c r="K123" t="s">
        <v>21243</v>
      </c>
      <c r="L123" t="s">
        <v>271</v>
      </c>
      <c r="M123" t="s">
        <v>20649</v>
      </c>
      <c r="N123">
        <v>8345</v>
      </c>
      <c r="O123">
        <v>33</v>
      </c>
      <c r="P123" s="17">
        <v>45872</v>
      </c>
      <c r="Q123" t="s">
        <v>20652</v>
      </c>
      <c r="R123" t="s">
        <v>24</v>
      </c>
      <c r="S123" s="17">
        <v>45869</v>
      </c>
      <c r="T123" s="27"/>
      <c r="U123" s="29">
        <v>38.61</v>
      </c>
      <c r="V123" s="29">
        <v>7.2733333333333334</v>
      </c>
      <c r="W123" s="29">
        <v>45.883333333333333</v>
      </c>
      <c r="X123">
        <v>3</v>
      </c>
      <c r="Y123" s="29">
        <v>2.293333333333333</v>
      </c>
      <c r="Z123" s="29">
        <v>0</v>
      </c>
      <c r="AA123" s="29">
        <v>0</v>
      </c>
      <c r="AB123" s="29">
        <v>0</v>
      </c>
      <c r="AC123" s="29">
        <v>1.445325</v>
      </c>
      <c r="AD123" s="29">
        <v>46.731341666666673</v>
      </c>
      <c r="AE123" s="29">
        <v>0</v>
      </c>
      <c r="AF123" s="29"/>
      <c r="AG123" s="29">
        <v>137.65</v>
      </c>
      <c r="AH123" s="29">
        <v>0</v>
      </c>
      <c r="AI123" s="29">
        <v>6.88</v>
      </c>
      <c r="AJ123" s="29">
        <v>4.3359750000000004</v>
      </c>
      <c r="AK123" s="29">
        <v>140.19402500000001</v>
      </c>
      <c r="AL123" t="s">
        <v>26</v>
      </c>
      <c r="AM123" t="s">
        <v>21864</v>
      </c>
      <c r="AN123" t="s">
        <v>21876</v>
      </c>
      <c r="AO123" s="29">
        <v>0</v>
      </c>
      <c r="AP123" s="30">
        <f t="shared" si="2"/>
        <v>0</v>
      </c>
      <c r="AQ123" s="30">
        <f t="shared" si="3"/>
        <v>0</v>
      </c>
      <c r="AS123" s="36">
        <v>45869.770698726854</v>
      </c>
      <c r="AT123" s="27"/>
    </row>
    <row r="124" spans="1:46" x14ac:dyDescent="0.25">
      <c r="A124" t="s">
        <v>20647</v>
      </c>
      <c r="B124">
        <v>3240562</v>
      </c>
      <c r="C124" t="s">
        <v>20830</v>
      </c>
      <c r="D124">
        <v>65774</v>
      </c>
      <c r="E124" t="s">
        <v>20656</v>
      </c>
      <c r="F124" t="s">
        <v>21244</v>
      </c>
      <c r="G124" t="s">
        <v>89</v>
      </c>
      <c r="H124" t="s">
        <v>90</v>
      </c>
      <c r="I124" t="s">
        <v>10</v>
      </c>
      <c r="J124" t="s">
        <v>21245</v>
      </c>
      <c r="K124" t="s">
        <v>21246</v>
      </c>
      <c r="L124" t="s">
        <v>20648</v>
      </c>
      <c r="M124" t="s">
        <v>20650</v>
      </c>
      <c r="N124">
        <v>8350</v>
      </c>
      <c r="O124">
        <v>37</v>
      </c>
      <c r="P124" s="17">
        <v>45838</v>
      </c>
      <c r="Q124" t="s">
        <v>816</v>
      </c>
      <c r="R124" t="s">
        <v>24</v>
      </c>
      <c r="S124" s="17">
        <v>45838</v>
      </c>
      <c r="T124" s="27"/>
      <c r="U124" s="29">
        <v>44.610000000000007</v>
      </c>
      <c r="V124" s="29">
        <v>8.5333333333333332</v>
      </c>
      <c r="W124" s="29">
        <v>53.143333333333338</v>
      </c>
      <c r="X124">
        <v>3</v>
      </c>
      <c r="Y124" s="29">
        <v>2.6566666666666672</v>
      </c>
      <c r="Z124" s="29">
        <v>0</v>
      </c>
      <c r="AA124" s="29">
        <v>0</v>
      </c>
      <c r="AB124" s="29">
        <v>0</v>
      </c>
      <c r="AC124" s="29">
        <v>1.674015</v>
      </c>
      <c r="AD124" s="29">
        <v>54.125985000000007</v>
      </c>
      <c r="AE124" s="29">
        <v>0</v>
      </c>
      <c r="AF124" s="29"/>
      <c r="AG124" s="29">
        <v>159.43</v>
      </c>
      <c r="AH124" s="29">
        <v>0</v>
      </c>
      <c r="AI124" s="29">
        <v>7.97</v>
      </c>
      <c r="AJ124" s="29">
        <v>5.0220450000000003</v>
      </c>
      <c r="AK124" s="29">
        <v>162.37795499999999</v>
      </c>
      <c r="AL124" t="s">
        <v>26</v>
      </c>
      <c r="AM124" t="s">
        <v>21865</v>
      </c>
      <c r="AN124" t="s">
        <v>21844</v>
      </c>
      <c r="AO124" s="29">
        <v>0</v>
      </c>
      <c r="AP124" s="30">
        <f t="shared" si="2"/>
        <v>0</v>
      </c>
      <c r="AQ124" s="30">
        <f t="shared" si="3"/>
        <v>0</v>
      </c>
      <c r="AS124" s="36">
        <v>45838.78595474537</v>
      </c>
      <c r="AT124" s="27"/>
    </row>
    <row r="125" spans="1:46" x14ac:dyDescent="0.25">
      <c r="A125" t="s">
        <v>20647</v>
      </c>
      <c r="B125">
        <v>3240562</v>
      </c>
      <c r="C125" t="s">
        <v>20831</v>
      </c>
      <c r="D125">
        <v>198733</v>
      </c>
      <c r="E125" t="s">
        <v>20656</v>
      </c>
      <c r="F125" t="s">
        <v>21244</v>
      </c>
      <c r="G125" t="s">
        <v>89</v>
      </c>
      <c r="H125" t="s">
        <v>90</v>
      </c>
      <c r="I125" t="s">
        <v>10</v>
      </c>
      <c r="J125" t="s">
        <v>21245</v>
      </c>
      <c r="K125" t="s">
        <v>21246</v>
      </c>
      <c r="L125" t="s">
        <v>20650</v>
      </c>
      <c r="M125" t="s">
        <v>20648</v>
      </c>
      <c r="N125">
        <v>8345</v>
      </c>
      <c r="O125">
        <v>25</v>
      </c>
      <c r="P125" s="17">
        <v>45840</v>
      </c>
      <c r="Q125" t="s">
        <v>123</v>
      </c>
      <c r="R125" t="s">
        <v>24</v>
      </c>
      <c r="S125" s="17">
        <v>45838</v>
      </c>
      <c r="T125" s="27"/>
      <c r="U125" s="29">
        <v>46.22</v>
      </c>
      <c r="V125" s="29">
        <v>5.916666666666667</v>
      </c>
      <c r="W125" s="29">
        <v>52.136666666666663</v>
      </c>
      <c r="X125">
        <v>3</v>
      </c>
      <c r="Y125" s="29">
        <v>2.6066666666666669</v>
      </c>
      <c r="Z125" s="29">
        <v>0</v>
      </c>
      <c r="AA125" s="29">
        <v>0</v>
      </c>
      <c r="AB125" s="29">
        <v>0</v>
      </c>
      <c r="AC125" s="29">
        <v>1.6423049999999999</v>
      </c>
      <c r="AD125" s="29">
        <v>53.101028333333318</v>
      </c>
      <c r="AE125" s="29">
        <v>0</v>
      </c>
      <c r="AF125" s="29"/>
      <c r="AG125" s="29">
        <v>156.41</v>
      </c>
      <c r="AH125" s="29">
        <v>0</v>
      </c>
      <c r="AI125" s="29">
        <v>7.82</v>
      </c>
      <c r="AJ125" s="29">
        <v>4.9269150000000002</v>
      </c>
      <c r="AK125" s="29">
        <v>159.30308500000001</v>
      </c>
      <c r="AL125" t="s">
        <v>26</v>
      </c>
      <c r="AM125" t="s">
        <v>21865</v>
      </c>
      <c r="AN125" t="s">
        <v>21844</v>
      </c>
      <c r="AO125" s="29">
        <v>0</v>
      </c>
      <c r="AP125" s="30">
        <f t="shared" si="2"/>
        <v>0</v>
      </c>
      <c r="AQ125" s="30">
        <f t="shared" si="3"/>
        <v>0</v>
      </c>
      <c r="AS125" s="36">
        <v>45838.78595474537</v>
      </c>
      <c r="AT125" s="27"/>
    </row>
    <row r="126" spans="1:46" x14ac:dyDescent="0.25">
      <c r="A126" t="s">
        <v>20647</v>
      </c>
      <c r="B126">
        <v>3244518</v>
      </c>
      <c r="C126" t="s">
        <v>20832</v>
      </c>
      <c r="D126">
        <v>198765</v>
      </c>
      <c r="E126" t="s">
        <v>20656</v>
      </c>
      <c r="F126" t="s">
        <v>21247</v>
      </c>
      <c r="G126" t="s">
        <v>89</v>
      </c>
      <c r="H126" t="s">
        <v>90</v>
      </c>
      <c r="I126" t="s">
        <v>14</v>
      </c>
      <c r="J126" t="s">
        <v>21248</v>
      </c>
      <c r="K126" t="s">
        <v>21249</v>
      </c>
      <c r="L126" t="s">
        <v>20650</v>
      </c>
      <c r="M126" t="s">
        <v>20648</v>
      </c>
      <c r="N126">
        <v>8345</v>
      </c>
      <c r="O126">
        <v>39</v>
      </c>
      <c r="P126" s="17">
        <v>45839</v>
      </c>
      <c r="Q126" t="s">
        <v>123</v>
      </c>
      <c r="R126" t="s">
        <v>24</v>
      </c>
      <c r="S126" s="17">
        <v>45839</v>
      </c>
      <c r="T126" s="27"/>
      <c r="U126" s="29">
        <v>11.555</v>
      </c>
      <c r="V126" s="29">
        <v>1.479166666666667</v>
      </c>
      <c r="W126" s="29">
        <v>13.034166666666669</v>
      </c>
      <c r="X126">
        <v>12</v>
      </c>
      <c r="Y126" s="29">
        <v>0.65166666666666673</v>
      </c>
      <c r="Z126" s="29">
        <v>0</v>
      </c>
      <c r="AA126" s="29">
        <v>0</v>
      </c>
      <c r="AB126" s="29">
        <v>0</v>
      </c>
      <c r="AC126" s="29">
        <v>0.41057624999999998</v>
      </c>
      <c r="AD126" s="29">
        <v>13.275257083333329</v>
      </c>
      <c r="AE126" s="29">
        <v>0</v>
      </c>
      <c r="AF126" s="29"/>
      <c r="AG126" s="29">
        <v>156.41</v>
      </c>
      <c r="AH126" s="29">
        <v>0</v>
      </c>
      <c r="AI126" s="29">
        <v>7.82</v>
      </c>
      <c r="AJ126" s="29">
        <v>4.9269150000000002</v>
      </c>
      <c r="AK126" s="29">
        <v>159.30308500000001</v>
      </c>
      <c r="AL126" t="s">
        <v>32</v>
      </c>
      <c r="AM126" t="s">
        <v>21532</v>
      </c>
      <c r="AN126" t="s">
        <v>21587</v>
      </c>
      <c r="AO126" s="29">
        <v>0</v>
      </c>
      <c r="AP126" s="30">
        <f t="shared" si="2"/>
        <v>0</v>
      </c>
      <c r="AQ126" s="30">
        <f t="shared" si="3"/>
        <v>0</v>
      </c>
      <c r="AS126" s="36">
        <v>45839.770050266205</v>
      </c>
      <c r="AT126" s="27"/>
    </row>
    <row r="127" spans="1:46" x14ac:dyDescent="0.25">
      <c r="A127" t="s">
        <v>20647</v>
      </c>
      <c r="B127">
        <v>3412181</v>
      </c>
      <c r="C127" t="s">
        <v>20833</v>
      </c>
      <c r="D127">
        <v>200722</v>
      </c>
      <c r="E127" t="s">
        <v>20653</v>
      </c>
      <c r="F127" t="s">
        <v>21250</v>
      </c>
      <c r="G127" t="s">
        <v>89</v>
      </c>
      <c r="H127" t="s">
        <v>90</v>
      </c>
      <c r="I127" t="s">
        <v>137</v>
      </c>
      <c r="J127" t="s">
        <v>20657</v>
      </c>
      <c r="K127" t="s">
        <v>20658</v>
      </c>
      <c r="L127" t="s">
        <v>271</v>
      </c>
      <c r="M127" t="s">
        <v>20649</v>
      </c>
      <c r="N127">
        <v>8345</v>
      </c>
      <c r="O127">
        <v>37</v>
      </c>
      <c r="P127" s="17">
        <v>45876</v>
      </c>
      <c r="Q127" t="s">
        <v>20652</v>
      </c>
      <c r="R127" t="s">
        <v>24</v>
      </c>
      <c r="S127" s="17">
        <v>45876</v>
      </c>
      <c r="T127" s="27"/>
      <c r="U127" s="29">
        <v>115.83</v>
      </c>
      <c r="V127" s="29">
        <v>21.82</v>
      </c>
      <c r="W127" s="29">
        <v>137.65</v>
      </c>
      <c r="X127">
        <v>1</v>
      </c>
      <c r="Y127" s="29">
        <v>6.88</v>
      </c>
      <c r="Z127" s="29">
        <v>0</v>
      </c>
      <c r="AA127" s="29">
        <v>0</v>
      </c>
      <c r="AB127" s="29">
        <v>0</v>
      </c>
      <c r="AC127" s="29">
        <v>7.2266250000000003</v>
      </c>
      <c r="AD127" s="29">
        <v>137.30337499999999</v>
      </c>
      <c r="AE127" s="29">
        <v>0</v>
      </c>
      <c r="AF127" s="29"/>
      <c r="AG127" s="29">
        <v>137.65</v>
      </c>
      <c r="AH127" s="29">
        <v>0</v>
      </c>
      <c r="AI127" s="29">
        <v>6.88</v>
      </c>
      <c r="AJ127" s="29">
        <v>7.2266250000000003</v>
      </c>
      <c r="AK127" s="29">
        <v>137.30337499999999</v>
      </c>
      <c r="AL127" t="s">
        <v>25</v>
      </c>
      <c r="AM127" t="s">
        <v>21866</v>
      </c>
      <c r="AN127" t="s">
        <v>21845</v>
      </c>
      <c r="AO127" s="29">
        <v>0</v>
      </c>
      <c r="AP127" s="30">
        <f t="shared" si="2"/>
        <v>0</v>
      </c>
      <c r="AQ127" s="30">
        <f t="shared" si="3"/>
        <v>0</v>
      </c>
      <c r="AS127" s="36">
        <v>45876.83502515046</v>
      </c>
      <c r="AT127" s="27"/>
    </row>
    <row r="128" spans="1:46" x14ac:dyDescent="0.25">
      <c r="A128" t="s">
        <v>20647</v>
      </c>
      <c r="B128">
        <v>3007146</v>
      </c>
      <c r="C128" t="s">
        <v>20834</v>
      </c>
      <c r="D128">
        <v>196129</v>
      </c>
      <c r="E128" t="s">
        <v>20656</v>
      </c>
      <c r="F128" t="s">
        <v>21251</v>
      </c>
      <c r="G128" t="s">
        <v>89</v>
      </c>
      <c r="H128" t="s">
        <v>90</v>
      </c>
      <c r="I128" t="s">
        <v>14</v>
      </c>
      <c r="J128" t="s">
        <v>21252</v>
      </c>
      <c r="K128" t="s">
        <v>21249</v>
      </c>
      <c r="L128" t="s">
        <v>20650</v>
      </c>
      <c r="M128" t="s">
        <v>20648</v>
      </c>
      <c r="N128">
        <v>7219</v>
      </c>
      <c r="O128">
        <v>43</v>
      </c>
      <c r="P128" s="17">
        <v>45777</v>
      </c>
      <c r="Q128" t="s">
        <v>123</v>
      </c>
      <c r="R128" t="s">
        <v>24</v>
      </c>
      <c r="S128" s="17">
        <v>45777</v>
      </c>
      <c r="T128" s="27"/>
      <c r="U128" s="29">
        <v>11.555</v>
      </c>
      <c r="V128" s="29">
        <v>1.479166666666667</v>
      </c>
      <c r="W128" s="29">
        <v>13.034166666666669</v>
      </c>
      <c r="X128">
        <v>12</v>
      </c>
      <c r="Y128" s="29">
        <v>0.65166666666666673</v>
      </c>
      <c r="Z128" s="29">
        <v>0</v>
      </c>
      <c r="AA128" s="29">
        <v>0</v>
      </c>
      <c r="AB128" s="29">
        <v>0</v>
      </c>
      <c r="AC128" s="29">
        <v>0.41057624999999998</v>
      </c>
      <c r="AD128" s="29">
        <v>13.275257083333329</v>
      </c>
      <c r="AE128" s="29">
        <v>0</v>
      </c>
      <c r="AF128" s="29"/>
      <c r="AG128" s="29">
        <v>156.41</v>
      </c>
      <c r="AH128" s="29">
        <v>0</v>
      </c>
      <c r="AI128" s="29">
        <v>7.82</v>
      </c>
      <c r="AJ128" s="29">
        <v>4.9269150000000002</v>
      </c>
      <c r="AK128" s="29">
        <v>159.30308500000001</v>
      </c>
      <c r="AL128" t="s">
        <v>48</v>
      </c>
      <c r="AM128" t="s">
        <v>21846</v>
      </c>
      <c r="AN128" t="s">
        <v>21847</v>
      </c>
      <c r="AO128" s="29">
        <v>0</v>
      </c>
      <c r="AP128" s="30">
        <f t="shared" si="2"/>
        <v>0</v>
      </c>
      <c r="AQ128" s="30">
        <f t="shared" si="3"/>
        <v>0</v>
      </c>
      <c r="AS128" s="36">
        <v>45777.227658784723</v>
      </c>
      <c r="AT128" s="27"/>
    </row>
    <row r="129" spans="1:46" x14ac:dyDescent="0.25">
      <c r="A129" t="s">
        <v>20647</v>
      </c>
      <c r="B129">
        <v>3245863</v>
      </c>
      <c r="C129" t="s">
        <v>20835</v>
      </c>
      <c r="D129">
        <v>65828</v>
      </c>
      <c r="E129" t="s">
        <v>20656</v>
      </c>
      <c r="F129" t="s">
        <v>21253</v>
      </c>
      <c r="G129" t="s">
        <v>89</v>
      </c>
      <c r="H129" t="s">
        <v>90</v>
      </c>
      <c r="I129" t="s">
        <v>14</v>
      </c>
      <c r="J129" t="s">
        <v>20706</v>
      </c>
      <c r="K129" t="s">
        <v>20707</v>
      </c>
      <c r="L129" t="s">
        <v>20649</v>
      </c>
      <c r="M129" t="s">
        <v>271</v>
      </c>
      <c r="N129">
        <v>8350</v>
      </c>
      <c r="O129">
        <v>11</v>
      </c>
      <c r="P129" s="17">
        <v>45841</v>
      </c>
      <c r="Q129" t="s">
        <v>20652</v>
      </c>
      <c r="R129" t="s">
        <v>24</v>
      </c>
      <c r="S129" s="17">
        <v>45839</v>
      </c>
      <c r="T129" s="27"/>
      <c r="U129" s="29">
        <v>57.914999999999999</v>
      </c>
      <c r="V129" s="29">
        <v>10.68</v>
      </c>
      <c r="W129" s="29">
        <v>68.594999999999999</v>
      </c>
      <c r="X129">
        <v>2</v>
      </c>
      <c r="Y129" s="29">
        <v>3.43</v>
      </c>
      <c r="Z129" s="29">
        <v>0</v>
      </c>
      <c r="AA129" s="29">
        <v>0</v>
      </c>
      <c r="AB129" s="29">
        <v>0</v>
      </c>
      <c r="AC129" s="29">
        <v>2.1607425</v>
      </c>
      <c r="AD129" s="29">
        <v>69.864257500000008</v>
      </c>
      <c r="AE129" s="29">
        <v>0</v>
      </c>
      <c r="AF129" s="29"/>
      <c r="AG129" s="29">
        <v>137.19</v>
      </c>
      <c r="AH129" s="29">
        <v>0</v>
      </c>
      <c r="AI129" s="29">
        <v>6.86</v>
      </c>
      <c r="AJ129" s="29">
        <v>4.321485</v>
      </c>
      <c r="AK129" s="29">
        <v>139.72851499999999</v>
      </c>
      <c r="AL129" t="s">
        <v>27</v>
      </c>
      <c r="AM129" t="s">
        <v>21533</v>
      </c>
      <c r="AN129" t="s">
        <v>21588</v>
      </c>
      <c r="AO129" s="29">
        <v>0</v>
      </c>
      <c r="AP129" s="30">
        <f t="shared" si="2"/>
        <v>0</v>
      </c>
      <c r="AQ129" s="30">
        <f t="shared" si="3"/>
        <v>0</v>
      </c>
      <c r="AS129" s="36">
        <v>45839.982665937503</v>
      </c>
      <c r="AT129" s="27"/>
    </row>
    <row r="130" spans="1:46" x14ac:dyDescent="0.25">
      <c r="A130" t="s">
        <v>20647</v>
      </c>
      <c r="B130">
        <v>3370752</v>
      </c>
      <c r="C130" t="s">
        <v>20836</v>
      </c>
      <c r="D130">
        <v>67113</v>
      </c>
      <c r="E130" t="s">
        <v>20656</v>
      </c>
      <c r="F130" t="s">
        <v>21254</v>
      </c>
      <c r="G130" t="s">
        <v>89</v>
      </c>
      <c r="H130" t="s">
        <v>90</v>
      </c>
      <c r="I130" t="s">
        <v>10</v>
      </c>
      <c r="J130" t="s">
        <v>21255</v>
      </c>
      <c r="K130" t="s">
        <v>21256</v>
      </c>
      <c r="L130" t="s">
        <v>20648</v>
      </c>
      <c r="M130" t="s">
        <v>20650</v>
      </c>
      <c r="N130">
        <v>8350</v>
      </c>
      <c r="O130">
        <v>25</v>
      </c>
      <c r="P130" s="17">
        <v>45869</v>
      </c>
      <c r="Q130" t="s">
        <v>816</v>
      </c>
      <c r="R130" t="s">
        <v>24</v>
      </c>
      <c r="S130" s="17">
        <v>45866</v>
      </c>
      <c r="T130" s="27"/>
      <c r="U130" s="29">
        <v>52.59</v>
      </c>
      <c r="V130" s="29">
        <v>8.7200000000000006</v>
      </c>
      <c r="W130" s="29">
        <v>61.31</v>
      </c>
      <c r="X130">
        <v>3</v>
      </c>
      <c r="Y130" s="29">
        <v>3.066666666666666</v>
      </c>
      <c r="Z130" s="29">
        <v>0</v>
      </c>
      <c r="AA130" s="29">
        <v>0</v>
      </c>
      <c r="AB130" s="29">
        <v>0</v>
      </c>
      <c r="AC130" s="29">
        <v>1.931265</v>
      </c>
      <c r="AD130" s="29">
        <v>62.445401666666669</v>
      </c>
      <c r="AE130" s="29">
        <v>0</v>
      </c>
      <c r="AF130" s="29"/>
      <c r="AG130" s="29">
        <v>183.93</v>
      </c>
      <c r="AH130" s="29">
        <v>0</v>
      </c>
      <c r="AI130" s="29">
        <v>9.1999999999999993</v>
      </c>
      <c r="AJ130" s="29">
        <v>5.7937950000000003</v>
      </c>
      <c r="AK130" s="29">
        <v>187.33620500000001</v>
      </c>
      <c r="AL130" t="s">
        <v>26</v>
      </c>
      <c r="AM130" t="s">
        <v>21867</v>
      </c>
      <c r="AN130" t="s">
        <v>21848</v>
      </c>
      <c r="AO130" s="29">
        <v>0</v>
      </c>
      <c r="AP130" s="30">
        <f t="shared" ref="AP130:AP193" si="4">AO130*(45%-14.25%-2%)</f>
        <v>0</v>
      </c>
      <c r="AQ130" s="30">
        <f t="shared" ref="AQ130:AQ193" si="5">AP130/X130</f>
        <v>0</v>
      </c>
      <c r="AS130" s="36">
        <v>45866.994739282411</v>
      </c>
      <c r="AT130" s="27"/>
    </row>
    <row r="131" spans="1:46" x14ac:dyDescent="0.25">
      <c r="A131" t="s">
        <v>20647</v>
      </c>
      <c r="B131">
        <v>3370752</v>
      </c>
      <c r="C131" t="s">
        <v>20837</v>
      </c>
      <c r="D131">
        <v>67114</v>
      </c>
      <c r="E131" t="s">
        <v>20656</v>
      </c>
      <c r="F131" t="s">
        <v>21254</v>
      </c>
      <c r="G131" t="s">
        <v>89</v>
      </c>
      <c r="H131" t="s">
        <v>90</v>
      </c>
      <c r="I131" t="s">
        <v>10</v>
      </c>
      <c r="J131" t="s">
        <v>21257</v>
      </c>
      <c r="K131" t="s">
        <v>21258</v>
      </c>
      <c r="L131" t="s">
        <v>20648</v>
      </c>
      <c r="M131" t="s">
        <v>20650</v>
      </c>
      <c r="N131">
        <v>8350</v>
      </c>
      <c r="O131">
        <v>26</v>
      </c>
      <c r="P131" s="17">
        <v>45869</v>
      </c>
      <c r="Q131" t="s">
        <v>816</v>
      </c>
      <c r="R131" t="s">
        <v>24</v>
      </c>
      <c r="S131" s="17">
        <v>45866</v>
      </c>
      <c r="T131" s="27"/>
      <c r="U131" s="29">
        <v>52.59</v>
      </c>
      <c r="V131" s="29">
        <v>8.7200000000000006</v>
      </c>
      <c r="W131" s="29">
        <v>61.31</v>
      </c>
      <c r="X131">
        <v>3</v>
      </c>
      <c r="Y131" s="29">
        <v>3.066666666666666</v>
      </c>
      <c r="Z131" s="29">
        <v>0</v>
      </c>
      <c r="AA131" s="29">
        <v>0</v>
      </c>
      <c r="AB131" s="29">
        <v>0</v>
      </c>
      <c r="AC131" s="29">
        <v>1.931265</v>
      </c>
      <c r="AD131" s="29">
        <v>62.445401666666669</v>
      </c>
      <c r="AE131" s="29">
        <v>0</v>
      </c>
      <c r="AF131" s="29"/>
      <c r="AG131" s="29">
        <v>183.93</v>
      </c>
      <c r="AH131" s="29">
        <v>0</v>
      </c>
      <c r="AI131" s="29">
        <v>9.1999999999999993</v>
      </c>
      <c r="AJ131" s="29">
        <v>5.7937950000000003</v>
      </c>
      <c r="AK131" s="29">
        <v>187.33620500000001</v>
      </c>
      <c r="AL131" t="s">
        <v>26</v>
      </c>
      <c r="AM131" t="s">
        <v>21867</v>
      </c>
      <c r="AN131" t="s">
        <v>21848</v>
      </c>
      <c r="AO131" s="29">
        <v>0</v>
      </c>
      <c r="AP131" s="30">
        <f t="shared" si="4"/>
        <v>0</v>
      </c>
      <c r="AQ131" s="30">
        <f t="shared" si="5"/>
        <v>0</v>
      </c>
      <c r="AS131" s="36">
        <v>45866.994739282411</v>
      </c>
      <c r="AT131" s="27"/>
    </row>
    <row r="132" spans="1:46" x14ac:dyDescent="0.25">
      <c r="A132" t="s">
        <v>20647</v>
      </c>
      <c r="B132">
        <v>3370752</v>
      </c>
      <c r="C132" t="s">
        <v>20838</v>
      </c>
      <c r="D132">
        <v>200302</v>
      </c>
      <c r="E132" t="s">
        <v>20656</v>
      </c>
      <c r="F132" t="s">
        <v>21254</v>
      </c>
      <c r="G132" t="s">
        <v>89</v>
      </c>
      <c r="H132" t="s">
        <v>90</v>
      </c>
      <c r="I132" t="s">
        <v>10</v>
      </c>
      <c r="J132" t="s">
        <v>21255</v>
      </c>
      <c r="K132" t="s">
        <v>21256</v>
      </c>
      <c r="L132" t="s">
        <v>20650</v>
      </c>
      <c r="M132" t="s">
        <v>20648</v>
      </c>
      <c r="N132">
        <v>8345</v>
      </c>
      <c r="O132">
        <v>28</v>
      </c>
      <c r="P132" s="17">
        <v>45872</v>
      </c>
      <c r="Q132" t="s">
        <v>1139</v>
      </c>
      <c r="R132" t="s">
        <v>24</v>
      </c>
      <c r="S132" s="17">
        <v>45866</v>
      </c>
      <c r="T132" s="27"/>
      <c r="U132" s="29">
        <v>46.22</v>
      </c>
      <c r="V132" s="29">
        <v>5.916666666666667</v>
      </c>
      <c r="W132" s="29">
        <v>52.136666666666663</v>
      </c>
      <c r="X132">
        <v>3</v>
      </c>
      <c r="Y132" s="29">
        <v>2.6066666666666669</v>
      </c>
      <c r="Z132" s="29">
        <v>0</v>
      </c>
      <c r="AA132" s="29">
        <v>0</v>
      </c>
      <c r="AB132" s="29">
        <v>0</v>
      </c>
      <c r="AC132" s="29">
        <v>1.6423049999999999</v>
      </c>
      <c r="AD132" s="29">
        <v>53.101028333333318</v>
      </c>
      <c r="AE132" s="29">
        <v>0</v>
      </c>
      <c r="AF132" s="29"/>
      <c r="AG132" s="29">
        <v>156.41</v>
      </c>
      <c r="AH132" s="29">
        <v>0</v>
      </c>
      <c r="AI132" s="29">
        <v>7.82</v>
      </c>
      <c r="AJ132" s="29">
        <v>4.9269150000000002</v>
      </c>
      <c r="AK132" s="29">
        <v>159.30308500000001</v>
      </c>
      <c r="AL132" t="s">
        <v>26</v>
      </c>
      <c r="AM132" t="s">
        <v>21867</v>
      </c>
      <c r="AN132" t="s">
        <v>21848</v>
      </c>
      <c r="AO132" s="29">
        <v>0</v>
      </c>
      <c r="AP132" s="30">
        <f t="shared" si="4"/>
        <v>0</v>
      </c>
      <c r="AQ132" s="30">
        <f t="shared" si="5"/>
        <v>0</v>
      </c>
      <c r="AS132" s="36">
        <v>45866.994739282411</v>
      </c>
      <c r="AT132" s="27"/>
    </row>
    <row r="133" spans="1:46" x14ac:dyDescent="0.25">
      <c r="A133" t="s">
        <v>20647</v>
      </c>
      <c r="B133">
        <v>3370752</v>
      </c>
      <c r="C133" t="s">
        <v>20839</v>
      </c>
      <c r="D133">
        <v>200303</v>
      </c>
      <c r="E133" t="s">
        <v>20656</v>
      </c>
      <c r="F133" t="s">
        <v>21254</v>
      </c>
      <c r="G133" t="s">
        <v>89</v>
      </c>
      <c r="H133" t="s">
        <v>90</v>
      </c>
      <c r="I133" t="s">
        <v>10</v>
      </c>
      <c r="J133" t="s">
        <v>21259</v>
      </c>
      <c r="K133" t="s">
        <v>21258</v>
      </c>
      <c r="L133" t="s">
        <v>20650</v>
      </c>
      <c r="M133" t="s">
        <v>20648</v>
      </c>
      <c r="N133">
        <v>8345</v>
      </c>
      <c r="O133">
        <v>27</v>
      </c>
      <c r="P133" s="17">
        <v>45872</v>
      </c>
      <c r="Q133" t="s">
        <v>1139</v>
      </c>
      <c r="R133" t="s">
        <v>24</v>
      </c>
      <c r="S133" s="17">
        <v>45866</v>
      </c>
      <c r="T133" s="27"/>
      <c r="U133" s="29">
        <v>46.22</v>
      </c>
      <c r="V133" s="29">
        <v>5.916666666666667</v>
      </c>
      <c r="W133" s="29">
        <v>52.136666666666663</v>
      </c>
      <c r="X133">
        <v>3</v>
      </c>
      <c r="Y133" s="29">
        <v>2.6066666666666669</v>
      </c>
      <c r="Z133" s="29">
        <v>0</v>
      </c>
      <c r="AA133" s="29">
        <v>0</v>
      </c>
      <c r="AB133" s="29">
        <v>0</v>
      </c>
      <c r="AC133" s="29">
        <v>1.6423049999999999</v>
      </c>
      <c r="AD133" s="29">
        <v>53.101028333333318</v>
      </c>
      <c r="AE133" s="29">
        <v>0</v>
      </c>
      <c r="AF133" s="29"/>
      <c r="AG133" s="29">
        <v>156.41</v>
      </c>
      <c r="AH133" s="29">
        <v>0</v>
      </c>
      <c r="AI133" s="29">
        <v>7.82</v>
      </c>
      <c r="AJ133" s="29">
        <v>4.9269150000000002</v>
      </c>
      <c r="AK133" s="29">
        <v>159.30308500000001</v>
      </c>
      <c r="AL133" t="s">
        <v>26</v>
      </c>
      <c r="AM133" t="s">
        <v>21867</v>
      </c>
      <c r="AN133" t="s">
        <v>21848</v>
      </c>
      <c r="AO133" s="29">
        <v>0</v>
      </c>
      <c r="AP133" s="30">
        <f t="shared" si="4"/>
        <v>0</v>
      </c>
      <c r="AQ133" s="30">
        <f t="shared" si="5"/>
        <v>0</v>
      </c>
      <c r="AS133" s="36">
        <v>45866.994739282411</v>
      </c>
      <c r="AT133" s="27"/>
    </row>
    <row r="134" spans="1:46" x14ac:dyDescent="0.25">
      <c r="A134" t="s">
        <v>20647</v>
      </c>
      <c r="B134">
        <v>3391379</v>
      </c>
      <c r="C134" t="s">
        <v>20840</v>
      </c>
      <c r="D134">
        <v>200522</v>
      </c>
      <c r="E134" t="s">
        <v>20656</v>
      </c>
      <c r="F134" t="s">
        <v>21262</v>
      </c>
      <c r="G134" t="s">
        <v>89</v>
      </c>
      <c r="H134" t="s">
        <v>90</v>
      </c>
      <c r="I134" t="s">
        <v>10</v>
      </c>
      <c r="J134" t="s">
        <v>21263</v>
      </c>
      <c r="K134" t="s">
        <v>21264</v>
      </c>
      <c r="L134" t="s">
        <v>271</v>
      </c>
      <c r="M134" t="s">
        <v>20649</v>
      </c>
      <c r="N134">
        <v>8345</v>
      </c>
      <c r="O134">
        <v>29</v>
      </c>
      <c r="P134" s="17">
        <v>45873</v>
      </c>
      <c r="Q134" t="s">
        <v>20652</v>
      </c>
      <c r="R134" t="s">
        <v>24</v>
      </c>
      <c r="S134" s="17">
        <v>45871</v>
      </c>
      <c r="T134" s="27"/>
      <c r="U134" s="29">
        <v>38.61</v>
      </c>
      <c r="V134" s="29">
        <v>7.2733333333333334</v>
      </c>
      <c r="W134" s="29">
        <v>45.883333333333333</v>
      </c>
      <c r="X134">
        <v>3</v>
      </c>
      <c r="Y134" s="29">
        <v>2.293333333333333</v>
      </c>
      <c r="Z134" s="29">
        <v>0</v>
      </c>
      <c r="AA134" s="29">
        <v>0</v>
      </c>
      <c r="AB134" s="29">
        <v>0</v>
      </c>
      <c r="AC134" s="29">
        <v>1.445325</v>
      </c>
      <c r="AD134" s="29">
        <v>46.731341666666673</v>
      </c>
      <c r="AE134" s="29">
        <v>0</v>
      </c>
      <c r="AF134" s="29"/>
      <c r="AG134" s="29">
        <v>137.65</v>
      </c>
      <c r="AH134" s="29">
        <v>0</v>
      </c>
      <c r="AI134" s="29">
        <v>6.88</v>
      </c>
      <c r="AJ134" s="29">
        <v>4.3359750000000004</v>
      </c>
      <c r="AK134" s="29">
        <v>140.19402500000001</v>
      </c>
      <c r="AL134" t="s">
        <v>26</v>
      </c>
      <c r="AM134" t="s">
        <v>21868</v>
      </c>
      <c r="AN134" t="s">
        <v>21849</v>
      </c>
      <c r="AO134" s="29">
        <v>5.09</v>
      </c>
      <c r="AP134" s="30">
        <f t="shared" si="4"/>
        <v>1.4633749999999999</v>
      </c>
      <c r="AQ134" s="30">
        <f t="shared" si="5"/>
        <v>0.48779166666666662</v>
      </c>
      <c r="AS134" s="36">
        <v>45871.992355925926</v>
      </c>
      <c r="AT134" s="27"/>
    </row>
    <row r="135" spans="1:46" x14ac:dyDescent="0.25">
      <c r="A135" t="s">
        <v>20647</v>
      </c>
      <c r="B135">
        <v>3395564</v>
      </c>
      <c r="C135" t="s">
        <v>20841</v>
      </c>
      <c r="D135">
        <v>200547</v>
      </c>
      <c r="E135" t="s">
        <v>20653</v>
      </c>
      <c r="F135" t="s">
        <v>21265</v>
      </c>
      <c r="G135" t="s">
        <v>89</v>
      </c>
      <c r="H135" t="s">
        <v>90</v>
      </c>
      <c r="I135" t="s">
        <v>10</v>
      </c>
      <c r="J135" t="s">
        <v>21266</v>
      </c>
      <c r="K135" t="s">
        <v>21267</v>
      </c>
      <c r="L135" t="s">
        <v>20650</v>
      </c>
      <c r="M135" t="s">
        <v>20648</v>
      </c>
      <c r="N135">
        <v>8765</v>
      </c>
      <c r="O135">
        <v>73</v>
      </c>
      <c r="P135" s="17">
        <v>45883</v>
      </c>
      <c r="Q135" t="s">
        <v>1139</v>
      </c>
      <c r="R135" t="s">
        <v>24</v>
      </c>
      <c r="S135" s="17">
        <v>45873</v>
      </c>
      <c r="T135" s="27"/>
      <c r="U135" s="29">
        <v>246.42</v>
      </c>
      <c r="V135" s="29">
        <v>15.97</v>
      </c>
      <c r="W135" s="29">
        <v>262.39</v>
      </c>
      <c r="X135">
        <v>1</v>
      </c>
      <c r="Y135" s="29">
        <v>13.12</v>
      </c>
      <c r="Z135" s="29">
        <v>0</v>
      </c>
      <c r="AA135" s="29">
        <v>0</v>
      </c>
      <c r="AB135" s="29">
        <v>0</v>
      </c>
      <c r="AC135" s="29">
        <v>8.2652850000000004</v>
      </c>
      <c r="AD135" s="29">
        <v>267.24471499999999</v>
      </c>
      <c r="AE135" s="29">
        <v>0</v>
      </c>
      <c r="AF135" s="29"/>
      <c r="AG135" s="29">
        <v>262.39</v>
      </c>
      <c r="AH135" s="29">
        <v>0</v>
      </c>
      <c r="AI135" s="29">
        <v>13.12</v>
      </c>
      <c r="AJ135" s="29">
        <v>8.2652850000000004</v>
      </c>
      <c r="AK135" s="29">
        <v>267.24471499999999</v>
      </c>
      <c r="AL135" t="s">
        <v>25</v>
      </c>
      <c r="AM135" t="s">
        <v>21869</v>
      </c>
      <c r="AN135" t="s">
        <v>21850</v>
      </c>
      <c r="AO135" s="29">
        <v>0</v>
      </c>
      <c r="AP135" s="30">
        <f t="shared" si="4"/>
        <v>0</v>
      </c>
      <c r="AQ135" s="30">
        <f t="shared" si="5"/>
        <v>0</v>
      </c>
      <c r="AS135" s="36">
        <v>45873.046724618056</v>
      </c>
      <c r="AT135" s="27"/>
    </row>
    <row r="136" spans="1:46" x14ac:dyDescent="0.25">
      <c r="A136" t="s">
        <v>20647</v>
      </c>
      <c r="B136">
        <v>3238202</v>
      </c>
      <c r="C136" t="s">
        <v>20842</v>
      </c>
      <c r="D136">
        <v>65745</v>
      </c>
      <c r="E136" t="s">
        <v>20656</v>
      </c>
      <c r="F136" t="s">
        <v>21268</v>
      </c>
      <c r="G136" t="s">
        <v>89</v>
      </c>
      <c r="H136" t="s">
        <v>90</v>
      </c>
      <c r="I136" t="s">
        <v>10</v>
      </c>
      <c r="J136" t="s">
        <v>21269</v>
      </c>
      <c r="K136" t="s">
        <v>21207</v>
      </c>
      <c r="L136" t="s">
        <v>20648</v>
      </c>
      <c r="M136" t="s">
        <v>20650</v>
      </c>
      <c r="N136">
        <v>8350</v>
      </c>
      <c r="O136">
        <v>11</v>
      </c>
      <c r="P136" s="17">
        <v>45838</v>
      </c>
      <c r="Q136" t="s">
        <v>816</v>
      </c>
      <c r="R136" t="s">
        <v>24</v>
      </c>
      <c r="S136" s="17">
        <v>45838</v>
      </c>
      <c r="T136" s="27"/>
      <c r="U136" s="29">
        <v>44.610000000000007</v>
      </c>
      <c r="V136" s="29">
        <v>8.5333333333333332</v>
      </c>
      <c r="W136" s="29">
        <v>53.143333333333338</v>
      </c>
      <c r="X136">
        <v>3</v>
      </c>
      <c r="Y136" s="29">
        <v>2.6566666666666672</v>
      </c>
      <c r="Z136" s="29">
        <v>0</v>
      </c>
      <c r="AA136" s="29">
        <v>0</v>
      </c>
      <c r="AB136" s="29">
        <v>0</v>
      </c>
      <c r="AC136" s="29">
        <v>1.674015</v>
      </c>
      <c r="AD136" s="29">
        <v>54.125985000000007</v>
      </c>
      <c r="AE136" s="29">
        <v>0</v>
      </c>
      <c r="AF136" s="29"/>
      <c r="AG136" s="29">
        <v>159.43</v>
      </c>
      <c r="AH136" s="29">
        <v>0</v>
      </c>
      <c r="AI136" s="29">
        <v>7.97</v>
      </c>
      <c r="AJ136" s="29">
        <v>5.0220450000000003</v>
      </c>
      <c r="AK136" s="29">
        <v>162.37795499999999</v>
      </c>
      <c r="AL136" t="s">
        <v>26</v>
      </c>
      <c r="AM136" t="s">
        <v>21870</v>
      </c>
      <c r="AN136" t="s">
        <v>21851</v>
      </c>
      <c r="AO136" s="29">
        <v>5.09</v>
      </c>
      <c r="AP136" s="30">
        <f t="shared" si="4"/>
        <v>1.4633749999999999</v>
      </c>
      <c r="AQ136" s="30">
        <f t="shared" si="5"/>
        <v>0.48779166666666662</v>
      </c>
      <c r="AS136" s="36">
        <v>45838.104665752318</v>
      </c>
      <c r="AT136" s="27"/>
    </row>
    <row r="137" spans="1:46" x14ac:dyDescent="0.25">
      <c r="A137" t="s">
        <v>20647</v>
      </c>
      <c r="B137">
        <v>3250795</v>
      </c>
      <c r="C137" t="s">
        <v>20843</v>
      </c>
      <c r="D137">
        <v>65910</v>
      </c>
      <c r="E137" t="s">
        <v>20656</v>
      </c>
      <c r="F137" t="s">
        <v>21270</v>
      </c>
      <c r="G137" t="s">
        <v>89</v>
      </c>
      <c r="H137" t="s">
        <v>90</v>
      </c>
      <c r="I137" t="s">
        <v>10</v>
      </c>
      <c r="J137" t="s">
        <v>20691</v>
      </c>
      <c r="K137" t="s">
        <v>20692</v>
      </c>
      <c r="L137" t="s">
        <v>20648</v>
      </c>
      <c r="M137" t="s">
        <v>20650</v>
      </c>
      <c r="N137">
        <v>8350</v>
      </c>
      <c r="O137">
        <v>22</v>
      </c>
      <c r="P137" s="17">
        <v>45844</v>
      </c>
      <c r="Q137" t="s">
        <v>816</v>
      </c>
      <c r="R137" t="s">
        <v>24</v>
      </c>
      <c r="S137" s="17">
        <v>45841</v>
      </c>
      <c r="T137" s="27"/>
      <c r="U137" s="29">
        <v>44.610000000000007</v>
      </c>
      <c r="V137" s="29">
        <v>8.7200000000000006</v>
      </c>
      <c r="W137" s="29">
        <v>53.330000000000013</v>
      </c>
      <c r="X137">
        <v>3</v>
      </c>
      <c r="Y137" s="29">
        <v>2.666666666666667</v>
      </c>
      <c r="Z137" s="29">
        <v>0</v>
      </c>
      <c r="AA137" s="29">
        <v>0</v>
      </c>
      <c r="AB137" s="29">
        <v>0</v>
      </c>
      <c r="AC137" s="29">
        <v>1.6798949999999999</v>
      </c>
      <c r="AD137" s="29">
        <v>54.316771666666668</v>
      </c>
      <c r="AE137" s="29">
        <v>0</v>
      </c>
      <c r="AF137" s="29"/>
      <c r="AG137" s="29">
        <v>159.99</v>
      </c>
      <c r="AH137" s="29">
        <v>0</v>
      </c>
      <c r="AI137" s="29">
        <v>8</v>
      </c>
      <c r="AJ137" s="29">
        <v>5.0396850000000004</v>
      </c>
      <c r="AK137" s="29">
        <v>162.95031499999999</v>
      </c>
      <c r="AL137" t="s">
        <v>26</v>
      </c>
      <c r="AM137" t="s">
        <v>21534</v>
      </c>
      <c r="AN137" t="s">
        <v>21589</v>
      </c>
      <c r="AO137" s="29">
        <v>0</v>
      </c>
      <c r="AP137" s="30">
        <f t="shared" si="4"/>
        <v>0</v>
      </c>
      <c r="AQ137" s="30">
        <f t="shared" si="5"/>
        <v>0</v>
      </c>
      <c r="AS137" s="36">
        <v>45841.066139062503</v>
      </c>
      <c r="AT137" s="27"/>
    </row>
    <row r="138" spans="1:46" x14ac:dyDescent="0.25">
      <c r="A138" t="s">
        <v>20647</v>
      </c>
      <c r="B138">
        <v>3389934</v>
      </c>
      <c r="C138" t="s">
        <v>20844</v>
      </c>
      <c r="D138">
        <v>200506</v>
      </c>
      <c r="E138" t="s">
        <v>20656</v>
      </c>
      <c r="F138" t="s">
        <v>21271</v>
      </c>
      <c r="G138" t="s">
        <v>89</v>
      </c>
      <c r="H138" t="s">
        <v>90</v>
      </c>
      <c r="I138" t="s">
        <v>14</v>
      </c>
      <c r="J138" t="s">
        <v>20667</v>
      </c>
      <c r="K138" t="s">
        <v>20668</v>
      </c>
      <c r="L138" t="s">
        <v>20651</v>
      </c>
      <c r="M138" t="s">
        <v>20649</v>
      </c>
      <c r="N138">
        <v>8765</v>
      </c>
      <c r="O138">
        <v>75</v>
      </c>
      <c r="P138" s="17">
        <v>45872</v>
      </c>
      <c r="Q138" t="s">
        <v>20659</v>
      </c>
      <c r="R138" t="s">
        <v>24</v>
      </c>
      <c r="S138" s="17">
        <v>45871</v>
      </c>
      <c r="T138" s="27"/>
      <c r="U138" s="29">
        <v>76.526666666666671</v>
      </c>
      <c r="V138" s="29">
        <v>5.48</v>
      </c>
      <c r="W138" s="29">
        <v>82.006666666666675</v>
      </c>
      <c r="X138">
        <v>3</v>
      </c>
      <c r="Y138" s="29">
        <v>4.1000000000000014</v>
      </c>
      <c r="Z138" s="29">
        <v>0</v>
      </c>
      <c r="AA138" s="29">
        <v>0</v>
      </c>
      <c r="AB138" s="29">
        <v>0</v>
      </c>
      <c r="AC138" s="29">
        <v>2.5832099999999998</v>
      </c>
      <c r="AD138" s="29">
        <v>83.523456666666675</v>
      </c>
      <c r="AE138" s="29">
        <v>0</v>
      </c>
      <c r="AF138" s="29"/>
      <c r="AG138" s="29">
        <v>246.02</v>
      </c>
      <c r="AH138" s="29">
        <v>0</v>
      </c>
      <c r="AI138" s="29">
        <v>12.3</v>
      </c>
      <c r="AJ138" s="29">
        <v>7.7496299999999998</v>
      </c>
      <c r="AK138" s="29">
        <v>250.57037</v>
      </c>
      <c r="AL138" t="s">
        <v>26</v>
      </c>
      <c r="AM138" t="s">
        <v>21852</v>
      </c>
      <c r="AN138" t="s">
        <v>21853</v>
      </c>
      <c r="AO138" s="29">
        <v>0</v>
      </c>
      <c r="AP138" s="30">
        <f t="shared" si="4"/>
        <v>0</v>
      </c>
      <c r="AQ138" s="30">
        <f t="shared" si="5"/>
        <v>0</v>
      </c>
      <c r="AS138" s="36">
        <v>45871.720941886575</v>
      </c>
      <c r="AT138" s="27"/>
    </row>
    <row r="139" spans="1:46" x14ac:dyDescent="0.25">
      <c r="A139" t="s">
        <v>20647</v>
      </c>
      <c r="B139">
        <v>3113324</v>
      </c>
      <c r="C139" t="s">
        <v>20845</v>
      </c>
      <c r="D139">
        <v>64532</v>
      </c>
      <c r="E139" t="s">
        <v>20656</v>
      </c>
      <c r="F139" t="s">
        <v>21272</v>
      </c>
      <c r="G139" t="s">
        <v>89</v>
      </c>
      <c r="H139" t="s">
        <v>90</v>
      </c>
      <c r="I139" t="s">
        <v>10</v>
      </c>
      <c r="J139" t="s">
        <v>21273</v>
      </c>
      <c r="K139" t="s">
        <v>21274</v>
      </c>
      <c r="L139" t="s">
        <v>20648</v>
      </c>
      <c r="M139" t="s">
        <v>20651</v>
      </c>
      <c r="N139">
        <v>8350</v>
      </c>
      <c r="O139">
        <v>18</v>
      </c>
      <c r="P139" s="17">
        <v>45807</v>
      </c>
      <c r="Q139" t="s">
        <v>816</v>
      </c>
      <c r="R139" t="s">
        <v>24</v>
      </c>
      <c r="S139" s="17">
        <v>45805</v>
      </c>
      <c r="T139" s="27"/>
      <c r="U139" s="29">
        <v>41.656666666666673</v>
      </c>
      <c r="V139" s="29">
        <v>8.5333333333333332</v>
      </c>
      <c r="W139" s="29">
        <v>50.19</v>
      </c>
      <c r="X139">
        <v>3</v>
      </c>
      <c r="Y139" s="29">
        <v>1.756666666666667</v>
      </c>
      <c r="Z139" s="29">
        <v>0</v>
      </c>
      <c r="AA139" s="29">
        <v>0</v>
      </c>
      <c r="AB139" s="29">
        <v>0</v>
      </c>
      <c r="AC139" s="29">
        <v>1.5583994999999999</v>
      </c>
      <c r="AD139" s="29">
        <v>50.388267166666672</v>
      </c>
      <c r="AE139" s="29">
        <v>0</v>
      </c>
      <c r="AF139" s="29"/>
      <c r="AG139" s="29">
        <v>150.57</v>
      </c>
      <c r="AH139" s="29">
        <v>0</v>
      </c>
      <c r="AI139" s="29">
        <v>5.27</v>
      </c>
      <c r="AJ139" s="29">
        <v>4.6751984999999996</v>
      </c>
      <c r="AK139" s="29">
        <v>151.16480150000001</v>
      </c>
      <c r="AL139" t="s">
        <v>37</v>
      </c>
      <c r="AM139" t="s">
        <v>21854</v>
      </c>
      <c r="AN139" t="s">
        <v>21855</v>
      </c>
      <c r="AO139" s="29">
        <v>0</v>
      </c>
      <c r="AP139" s="30">
        <f t="shared" si="4"/>
        <v>0</v>
      </c>
      <c r="AQ139" s="30">
        <f t="shared" si="5"/>
        <v>0</v>
      </c>
      <c r="AS139" s="36">
        <v>45805.715052997686</v>
      </c>
      <c r="AT139" s="27"/>
    </row>
    <row r="140" spans="1:46" x14ac:dyDescent="0.25">
      <c r="A140" t="s">
        <v>20647</v>
      </c>
      <c r="B140">
        <v>3396275</v>
      </c>
      <c r="C140" t="s">
        <v>20846</v>
      </c>
      <c r="D140">
        <v>67323</v>
      </c>
      <c r="E140" t="s">
        <v>20653</v>
      </c>
      <c r="F140" t="s">
        <v>21275</v>
      </c>
      <c r="G140" t="s">
        <v>89</v>
      </c>
      <c r="H140" t="s">
        <v>90</v>
      </c>
      <c r="I140" t="s">
        <v>14</v>
      </c>
      <c r="J140" t="s">
        <v>21276</v>
      </c>
      <c r="K140" t="s">
        <v>21277</v>
      </c>
      <c r="L140" t="s">
        <v>20648</v>
      </c>
      <c r="M140" t="s">
        <v>20650</v>
      </c>
      <c r="N140">
        <v>8350</v>
      </c>
      <c r="O140">
        <v>21</v>
      </c>
      <c r="P140" s="17">
        <v>45874</v>
      </c>
      <c r="Q140" t="s">
        <v>816</v>
      </c>
      <c r="R140" t="s">
        <v>24</v>
      </c>
      <c r="S140" s="17">
        <v>45873</v>
      </c>
      <c r="T140" s="27"/>
      <c r="U140" s="29">
        <v>133.83000000000001</v>
      </c>
      <c r="V140" s="29">
        <v>26.16</v>
      </c>
      <c r="W140" s="29">
        <v>159.99</v>
      </c>
      <c r="X140">
        <v>1</v>
      </c>
      <c r="Y140" s="29">
        <v>8</v>
      </c>
      <c r="Z140" s="29">
        <v>0</v>
      </c>
      <c r="AA140" s="29">
        <v>0</v>
      </c>
      <c r="AB140" s="29">
        <v>0</v>
      </c>
      <c r="AC140" s="29">
        <v>5.0396850000000004</v>
      </c>
      <c r="AD140" s="29">
        <v>162.95031499999999</v>
      </c>
      <c r="AE140" s="29">
        <v>0</v>
      </c>
      <c r="AF140" s="29"/>
      <c r="AG140" s="29">
        <v>159.99</v>
      </c>
      <c r="AH140" s="29">
        <v>0</v>
      </c>
      <c r="AI140" s="29">
        <v>8</v>
      </c>
      <c r="AJ140" s="29">
        <v>5.0396850000000004</v>
      </c>
      <c r="AK140" s="29">
        <v>162.95031499999999</v>
      </c>
      <c r="AL140" t="s">
        <v>25</v>
      </c>
      <c r="AM140" t="s">
        <v>21871</v>
      </c>
      <c r="AN140" t="s">
        <v>21856</v>
      </c>
      <c r="AO140" s="29">
        <v>0</v>
      </c>
      <c r="AP140" s="30">
        <f t="shared" si="4"/>
        <v>0</v>
      </c>
      <c r="AQ140" s="30">
        <f t="shared" si="5"/>
        <v>0</v>
      </c>
      <c r="AS140" s="36">
        <v>45873.507545671295</v>
      </c>
      <c r="AT140" s="27"/>
    </row>
    <row r="141" spans="1:46" x14ac:dyDescent="0.25">
      <c r="A141" t="s">
        <v>20647</v>
      </c>
      <c r="B141">
        <v>3396275</v>
      </c>
      <c r="C141" t="s">
        <v>20847</v>
      </c>
      <c r="D141">
        <v>67324</v>
      </c>
      <c r="E141" t="s">
        <v>20653</v>
      </c>
      <c r="F141" t="s">
        <v>21275</v>
      </c>
      <c r="G141" t="s">
        <v>89</v>
      </c>
      <c r="H141" t="s">
        <v>90</v>
      </c>
      <c r="I141" t="s">
        <v>14</v>
      </c>
      <c r="J141" t="s">
        <v>21278</v>
      </c>
      <c r="K141" t="s">
        <v>21279</v>
      </c>
      <c r="L141" t="s">
        <v>20648</v>
      </c>
      <c r="M141" t="s">
        <v>20650</v>
      </c>
      <c r="N141">
        <v>8350</v>
      </c>
      <c r="O141">
        <v>17</v>
      </c>
      <c r="P141" s="17">
        <v>45874</v>
      </c>
      <c r="Q141" t="s">
        <v>816</v>
      </c>
      <c r="R141" t="s">
        <v>24</v>
      </c>
      <c r="S141" s="17">
        <v>45873</v>
      </c>
      <c r="T141" s="27"/>
      <c r="U141" s="29">
        <v>133.83000000000001</v>
      </c>
      <c r="V141" s="29">
        <v>26.16</v>
      </c>
      <c r="W141" s="29">
        <v>159.99</v>
      </c>
      <c r="X141">
        <v>1</v>
      </c>
      <c r="Y141" s="29">
        <v>8</v>
      </c>
      <c r="Z141" s="29">
        <v>0</v>
      </c>
      <c r="AA141" s="29">
        <v>0</v>
      </c>
      <c r="AB141" s="29">
        <v>0</v>
      </c>
      <c r="AC141" s="29">
        <v>5.0396850000000004</v>
      </c>
      <c r="AD141" s="29">
        <v>162.95031499999999</v>
      </c>
      <c r="AE141" s="29">
        <v>0</v>
      </c>
      <c r="AF141" s="29"/>
      <c r="AG141" s="29">
        <v>159.99</v>
      </c>
      <c r="AH141" s="29">
        <v>0</v>
      </c>
      <c r="AI141" s="29">
        <v>8</v>
      </c>
      <c r="AJ141" s="29">
        <v>5.0396850000000004</v>
      </c>
      <c r="AK141" s="29">
        <v>162.95031499999999</v>
      </c>
      <c r="AL141" t="s">
        <v>25</v>
      </c>
      <c r="AM141" t="s">
        <v>21871</v>
      </c>
      <c r="AN141" t="s">
        <v>21856</v>
      </c>
      <c r="AO141" s="29">
        <v>0</v>
      </c>
      <c r="AP141" s="30">
        <f t="shared" si="4"/>
        <v>0</v>
      </c>
      <c r="AQ141" s="30">
        <f t="shared" si="5"/>
        <v>0</v>
      </c>
      <c r="AS141" s="36">
        <v>45873.507545671295</v>
      </c>
      <c r="AT141" s="27"/>
    </row>
    <row r="142" spans="1:46" x14ac:dyDescent="0.25">
      <c r="A142" t="s">
        <v>20647</v>
      </c>
      <c r="B142">
        <v>3253183</v>
      </c>
      <c r="C142" t="s">
        <v>20848</v>
      </c>
      <c r="D142">
        <v>198865</v>
      </c>
      <c r="E142" t="s">
        <v>20656</v>
      </c>
      <c r="F142" t="s">
        <v>21280</v>
      </c>
      <c r="G142" t="s">
        <v>89</v>
      </c>
      <c r="H142" t="s">
        <v>90</v>
      </c>
      <c r="I142" t="s">
        <v>10</v>
      </c>
      <c r="J142" t="s">
        <v>21281</v>
      </c>
      <c r="K142" t="s">
        <v>21282</v>
      </c>
      <c r="L142" t="s">
        <v>20650</v>
      </c>
      <c r="M142" t="s">
        <v>20648</v>
      </c>
      <c r="N142">
        <v>8345</v>
      </c>
      <c r="O142">
        <v>38</v>
      </c>
      <c r="P142" s="17">
        <v>45842</v>
      </c>
      <c r="Q142" t="s">
        <v>123</v>
      </c>
      <c r="R142" t="s">
        <v>24</v>
      </c>
      <c r="S142" s="17">
        <v>45841</v>
      </c>
      <c r="T142" s="27"/>
      <c r="U142" s="29">
        <v>46.22</v>
      </c>
      <c r="V142" s="29">
        <v>5.916666666666667</v>
      </c>
      <c r="W142" s="29">
        <v>52.136666666666663</v>
      </c>
      <c r="X142">
        <v>3</v>
      </c>
      <c r="Y142" s="29">
        <v>2.6066666666666669</v>
      </c>
      <c r="Z142" s="29">
        <v>0</v>
      </c>
      <c r="AA142" s="29">
        <v>0</v>
      </c>
      <c r="AB142" s="29">
        <v>0</v>
      </c>
      <c r="AC142" s="29">
        <v>1.6423049999999999</v>
      </c>
      <c r="AD142" s="29">
        <v>53.101028333333318</v>
      </c>
      <c r="AE142" s="29">
        <v>0</v>
      </c>
      <c r="AF142" s="29"/>
      <c r="AG142" s="29">
        <v>156.41</v>
      </c>
      <c r="AH142" s="29">
        <v>0</v>
      </c>
      <c r="AI142" s="29">
        <v>7.82</v>
      </c>
      <c r="AJ142" s="29">
        <v>4.9269150000000002</v>
      </c>
      <c r="AK142" s="29">
        <v>159.30308500000001</v>
      </c>
      <c r="AL142" t="s">
        <v>26</v>
      </c>
      <c r="AM142" t="s">
        <v>21535</v>
      </c>
      <c r="AN142" t="s">
        <v>21590</v>
      </c>
      <c r="AO142" s="29">
        <v>0</v>
      </c>
      <c r="AP142" s="30">
        <f t="shared" si="4"/>
        <v>0</v>
      </c>
      <c r="AQ142" s="30">
        <f t="shared" si="5"/>
        <v>0</v>
      </c>
      <c r="AS142" s="36">
        <v>45841.736878090276</v>
      </c>
      <c r="AT142" s="27"/>
    </row>
    <row r="143" spans="1:46" x14ac:dyDescent="0.25">
      <c r="A143" t="s">
        <v>20647</v>
      </c>
      <c r="B143">
        <v>3253183</v>
      </c>
      <c r="C143" t="s">
        <v>20849</v>
      </c>
      <c r="D143">
        <v>198866</v>
      </c>
      <c r="E143" t="s">
        <v>20656</v>
      </c>
      <c r="F143" t="s">
        <v>21280</v>
      </c>
      <c r="G143" t="s">
        <v>89</v>
      </c>
      <c r="H143" t="s">
        <v>90</v>
      </c>
      <c r="I143" t="s">
        <v>10</v>
      </c>
      <c r="J143" t="s">
        <v>21283</v>
      </c>
      <c r="K143" t="s">
        <v>21284</v>
      </c>
      <c r="L143" t="s">
        <v>20650</v>
      </c>
      <c r="M143" t="s">
        <v>20648</v>
      </c>
      <c r="N143">
        <v>8345</v>
      </c>
      <c r="O143">
        <v>37</v>
      </c>
      <c r="P143" s="17">
        <v>45842</v>
      </c>
      <c r="Q143" t="s">
        <v>123</v>
      </c>
      <c r="R143" t="s">
        <v>24</v>
      </c>
      <c r="S143" s="17">
        <v>45841</v>
      </c>
      <c r="T143" s="27"/>
      <c r="U143" s="29">
        <v>46.22</v>
      </c>
      <c r="V143" s="29">
        <v>5.916666666666667</v>
      </c>
      <c r="W143" s="29">
        <v>52.136666666666663</v>
      </c>
      <c r="X143">
        <v>3</v>
      </c>
      <c r="Y143" s="29">
        <v>2.6066666666666669</v>
      </c>
      <c r="Z143" s="29">
        <v>0</v>
      </c>
      <c r="AA143" s="29">
        <v>0</v>
      </c>
      <c r="AB143" s="29">
        <v>0</v>
      </c>
      <c r="AC143" s="29">
        <v>1.6423049999999999</v>
      </c>
      <c r="AD143" s="29">
        <v>53.101028333333318</v>
      </c>
      <c r="AE143" s="29">
        <v>0</v>
      </c>
      <c r="AF143" s="29"/>
      <c r="AG143" s="29">
        <v>156.41</v>
      </c>
      <c r="AH143" s="29">
        <v>0</v>
      </c>
      <c r="AI143" s="29">
        <v>7.82</v>
      </c>
      <c r="AJ143" s="29">
        <v>4.9269150000000002</v>
      </c>
      <c r="AK143" s="29">
        <v>159.30308500000001</v>
      </c>
      <c r="AL143" t="s">
        <v>26</v>
      </c>
      <c r="AM143" t="s">
        <v>21535</v>
      </c>
      <c r="AN143" t="s">
        <v>21590</v>
      </c>
      <c r="AO143" s="29">
        <v>0</v>
      </c>
      <c r="AP143" s="30">
        <f t="shared" si="4"/>
        <v>0</v>
      </c>
      <c r="AQ143" s="30">
        <f t="shared" si="5"/>
        <v>0</v>
      </c>
      <c r="AS143" s="36">
        <v>45841.736878090276</v>
      </c>
      <c r="AT143" s="27"/>
    </row>
    <row r="144" spans="1:46" x14ac:dyDescent="0.25">
      <c r="A144" t="s">
        <v>20647</v>
      </c>
      <c r="B144">
        <v>3397596</v>
      </c>
      <c r="C144" t="s">
        <v>20850</v>
      </c>
      <c r="D144">
        <v>200570</v>
      </c>
      <c r="E144" t="s">
        <v>20653</v>
      </c>
      <c r="F144" t="s">
        <v>21285</v>
      </c>
      <c r="G144" t="s">
        <v>89</v>
      </c>
      <c r="H144" t="s">
        <v>90</v>
      </c>
      <c r="I144" t="s">
        <v>10</v>
      </c>
      <c r="J144" t="s">
        <v>21201</v>
      </c>
      <c r="K144" t="s">
        <v>21202</v>
      </c>
      <c r="L144" t="s">
        <v>20651</v>
      </c>
      <c r="M144" t="s">
        <v>20649</v>
      </c>
      <c r="N144">
        <v>8345</v>
      </c>
      <c r="O144">
        <v>9</v>
      </c>
      <c r="P144" s="17">
        <v>45883</v>
      </c>
      <c r="Q144" t="s">
        <v>20659</v>
      </c>
      <c r="R144" t="s">
        <v>24</v>
      </c>
      <c r="S144" s="17">
        <v>45873</v>
      </c>
      <c r="T144" s="27"/>
      <c r="U144" s="29">
        <v>122.67</v>
      </c>
      <c r="V144" s="29">
        <v>17.07</v>
      </c>
      <c r="W144" s="29">
        <v>139.74</v>
      </c>
      <c r="X144">
        <v>1</v>
      </c>
      <c r="Y144" s="29">
        <v>6.99</v>
      </c>
      <c r="Z144" s="29">
        <v>0</v>
      </c>
      <c r="AA144" s="29">
        <v>0</v>
      </c>
      <c r="AB144" s="29">
        <v>0</v>
      </c>
      <c r="AC144" s="29">
        <v>4.4018100000000002</v>
      </c>
      <c r="AD144" s="29">
        <v>142.32819000000001</v>
      </c>
      <c r="AE144" s="29">
        <v>0</v>
      </c>
      <c r="AF144" s="29"/>
      <c r="AG144" s="29">
        <v>139.74</v>
      </c>
      <c r="AH144" s="29">
        <v>0</v>
      </c>
      <c r="AI144" s="29">
        <v>6.99</v>
      </c>
      <c r="AJ144" s="29">
        <v>4.4018100000000002</v>
      </c>
      <c r="AK144" s="29">
        <v>142.32819000000001</v>
      </c>
      <c r="AL144" t="s">
        <v>25</v>
      </c>
      <c r="AM144" t="s">
        <v>21857</v>
      </c>
      <c r="AN144" t="s">
        <v>21858</v>
      </c>
      <c r="AO144" s="29">
        <v>0</v>
      </c>
      <c r="AP144" s="30">
        <f t="shared" si="4"/>
        <v>0</v>
      </c>
      <c r="AQ144" s="30">
        <f t="shared" si="5"/>
        <v>0</v>
      </c>
      <c r="AS144" s="36">
        <v>45873.6928625</v>
      </c>
      <c r="AT144" s="27"/>
    </row>
    <row r="145" spans="1:46" x14ac:dyDescent="0.25">
      <c r="A145" t="s">
        <v>20647</v>
      </c>
      <c r="B145">
        <v>3256491</v>
      </c>
      <c r="C145" t="s">
        <v>20851</v>
      </c>
      <c r="D145">
        <v>198904</v>
      </c>
      <c r="E145" t="s">
        <v>20656</v>
      </c>
      <c r="F145" t="s">
        <v>21286</v>
      </c>
      <c r="G145" t="s">
        <v>89</v>
      </c>
      <c r="H145" t="s">
        <v>90</v>
      </c>
      <c r="I145" t="s">
        <v>10</v>
      </c>
      <c r="J145" t="s">
        <v>21287</v>
      </c>
      <c r="K145" t="s">
        <v>21288</v>
      </c>
      <c r="L145" t="s">
        <v>20651</v>
      </c>
      <c r="M145" t="s">
        <v>20648</v>
      </c>
      <c r="N145">
        <v>8345</v>
      </c>
      <c r="O145">
        <v>44</v>
      </c>
      <c r="P145" s="17">
        <v>45842</v>
      </c>
      <c r="Q145" t="s">
        <v>98</v>
      </c>
      <c r="R145" t="s">
        <v>24</v>
      </c>
      <c r="S145" s="17">
        <v>45842</v>
      </c>
      <c r="T145" s="27"/>
      <c r="U145" s="29">
        <v>42.99666666666667</v>
      </c>
      <c r="V145" s="29">
        <v>5.4666666666666659</v>
      </c>
      <c r="W145" s="29">
        <v>48.463333333333331</v>
      </c>
      <c r="X145">
        <v>3</v>
      </c>
      <c r="Y145" s="29">
        <v>2.4233333333333329</v>
      </c>
      <c r="Z145" s="29">
        <v>0</v>
      </c>
      <c r="AA145" s="29">
        <v>0</v>
      </c>
      <c r="AB145" s="29">
        <v>0</v>
      </c>
      <c r="AC145" s="29">
        <v>1.5265949999999999</v>
      </c>
      <c r="AD145" s="29">
        <v>49.36007166666667</v>
      </c>
      <c r="AE145" s="29">
        <v>0</v>
      </c>
      <c r="AF145" s="29"/>
      <c r="AG145" s="29">
        <v>145.38999999999999</v>
      </c>
      <c r="AH145" s="29">
        <v>0</v>
      </c>
      <c r="AI145" s="29">
        <v>7.27</v>
      </c>
      <c r="AJ145" s="29">
        <v>4.5797850000000002</v>
      </c>
      <c r="AK145" s="29">
        <v>148.08021500000001</v>
      </c>
      <c r="AL145" t="s">
        <v>26</v>
      </c>
      <c r="AM145" t="s">
        <v>21536</v>
      </c>
      <c r="AN145" t="s">
        <v>21591</v>
      </c>
      <c r="AO145" s="29">
        <v>0</v>
      </c>
      <c r="AP145" s="30">
        <f t="shared" si="4"/>
        <v>0</v>
      </c>
      <c r="AQ145" s="30">
        <f t="shared" si="5"/>
        <v>0</v>
      </c>
      <c r="AS145" s="36">
        <v>45842.529296203706</v>
      </c>
      <c r="AT145" s="27"/>
    </row>
    <row r="146" spans="1:46" x14ac:dyDescent="0.25">
      <c r="A146" t="s">
        <v>20647</v>
      </c>
      <c r="B146">
        <v>3390359</v>
      </c>
      <c r="C146" t="s">
        <v>20852</v>
      </c>
      <c r="D146">
        <v>200510</v>
      </c>
      <c r="E146" t="s">
        <v>20656</v>
      </c>
      <c r="F146" t="s">
        <v>21289</v>
      </c>
      <c r="G146" t="s">
        <v>89</v>
      </c>
      <c r="H146" t="s">
        <v>90</v>
      </c>
      <c r="I146" t="s">
        <v>10</v>
      </c>
      <c r="J146" t="s">
        <v>21290</v>
      </c>
      <c r="K146" t="s">
        <v>21291</v>
      </c>
      <c r="L146" t="s">
        <v>20651</v>
      </c>
      <c r="M146" t="s">
        <v>20648</v>
      </c>
      <c r="N146">
        <v>7215</v>
      </c>
      <c r="O146">
        <v>36</v>
      </c>
      <c r="P146" s="17">
        <v>45886</v>
      </c>
      <c r="Q146" t="s">
        <v>20659</v>
      </c>
      <c r="R146" t="s">
        <v>24</v>
      </c>
      <c r="S146" s="17">
        <v>45871</v>
      </c>
      <c r="T146" s="27"/>
      <c r="U146" s="29">
        <v>42.99666666666667</v>
      </c>
      <c r="V146" s="29">
        <v>5.4666666666666659</v>
      </c>
      <c r="W146" s="29">
        <v>48.463333333333331</v>
      </c>
      <c r="X146">
        <v>3</v>
      </c>
      <c r="Y146" s="29">
        <v>2.4233333333333329</v>
      </c>
      <c r="Z146" s="29">
        <v>0</v>
      </c>
      <c r="AA146" s="29">
        <v>0</v>
      </c>
      <c r="AB146" s="29">
        <v>0</v>
      </c>
      <c r="AC146" s="29">
        <v>1.5265949999999999</v>
      </c>
      <c r="AD146" s="29">
        <v>49.36007166666667</v>
      </c>
      <c r="AE146" s="29">
        <v>0</v>
      </c>
      <c r="AF146" s="29"/>
      <c r="AG146" s="29">
        <v>145.38999999999999</v>
      </c>
      <c r="AH146" s="29">
        <v>0</v>
      </c>
      <c r="AI146" s="29">
        <v>7.27</v>
      </c>
      <c r="AJ146" s="29">
        <v>4.5797850000000002</v>
      </c>
      <c r="AK146" s="29">
        <v>148.08021500000001</v>
      </c>
      <c r="AL146" t="s">
        <v>26</v>
      </c>
      <c r="AM146" t="s">
        <v>21872</v>
      </c>
      <c r="AN146" t="s">
        <v>21877</v>
      </c>
      <c r="AO146" s="29">
        <v>0</v>
      </c>
      <c r="AP146" s="30">
        <f t="shared" si="4"/>
        <v>0</v>
      </c>
      <c r="AQ146" s="30">
        <f t="shared" si="5"/>
        <v>0</v>
      </c>
      <c r="AS146" s="36">
        <v>45871.799562476852</v>
      </c>
      <c r="AT146" s="27"/>
    </row>
    <row r="147" spans="1:46" x14ac:dyDescent="0.25">
      <c r="A147" t="s">
        <v>20647</v>
      </c>
      <c r="B147">
        <v>3390359</v>
      </c>
      <c r="C147" t="s">
        <v>20853</v>
      </c>
      <c r="D147">
        <v>200511</v>
      </c>
      <c r="E147" t="s">
        <v>20656</v>
      </c>
      <c r="F147" t="s">
        <v>21289</v>
      </c>
      <c r="G147" t="s">
        <v>89</v>
      </c>
      <c r="H147" t="s">
        <v>90</v>
      </c>
      <c r="I147" t="s">
        <v>10</v>
      </c>
      <c r="J147" t="s">
        <v>21292</v>
      </c>
      <c r="K147" t="s">
        <v>21293</v>
      </c>
      <c r="L147" t="s">
        <v>20651</v>
      </c>
      <c r="M147" t="s">
        <v>20648</v>
      </c>
      <c r="N147">
        <v>7215</v>
      </c>
      <c r="O147">
        <v>35</v>
      </c>
      <c r="P147" s="17">
        <v>45886</v>
      </c>
      <c r="Q147" t="s">
        <v>20659</v>
      </c>
      <c r="R147" t="s">
        <v>24</v>
      </c>
      <c r="S147" s="17">
        <v>45871</v>
      </c>
      <c r="T147" s="27"/>
      <c r="U147" s="29">
        <v>42.99666666666667</v>
      </c>
      <c r="V147" s="29">
        <v>5.4666666666666659</v>
      </c>
      <c r="W147" s="29">
        <v>48.463333333333331</v>
      </c>
      <c r="X147">
        <v>3</v>
      </c>
      <c r="Y147" s="29">
        <v>2.4233333333333329</v>
      </c>
      <c r="Z147" s="29">
        <v>0</v>
      </c>
      <c r="AA147" s="29">
        <v>0</v>
      </c>
      <c r="AB147" s="29">
        <v>0</v>
      </c>
      <c r="AC147" s="29">
        <v>1.5265949999999999</v>
      </c>
      <c r="AD147" s="29">
        <v>49.36007166666667</v>
      </c>
      <c r="AE147" s="29">
        <v>0</v>
      </c>
      <c r="AF147" s="29"/>
      <c r="AG147" s="29">
        <v>145.38999999999999</v>
      </c>
      <c r="AH147" s="29">
        <v>0</v>
      </c>
      <c r="AI147" s="29">
        <v>7.27</v>
      </c>
      <c r="AJ147" s="29">
        <v>4.5797850000000002</v>
      </c>
      <c r="AK147" s="29">
        <v>148.08021500000001</v>
      </c>
      <c r="AL147" t="s">
        <v>26</v>
      </c>
      <c r="AM147" t="s">
        <v>21872</v>
      </c>
      <c r="AN147" t="s">
        <v>21877</v>
      </c>
      <c r="AO147" s="29">
        <v>0</v>
      </c>
      <c r="AP147" s="30">
        <f t="shared" si="4"/>
        <v>0</v>
      </c>
      <c r="AQ147" s="30">
        <f t="shared" si="5"/>
        <v>0</v>
      </c>
      <c r="AS147" s="36">
        <v>45871.799562476852</v>
      </c>
      <c r="AT147" s="27"/>
    </row>
    <row r="148" spans="1:46" x14ac:dyDescent="0.25">
      <c r="A148" t="s">
        <v>20647</v>
      </c>
      <c r="B148">
        <v>3390359</v>
      </c>
      <c r="C148" t="s">
        <v>20854</v>
      </c>
      <c r="D148">
        <v>67283</v>
      </c>
      <c r="E148" t="s">
        <v>20656</v>
      </c>
      <c r="F148" t="s">
        <v>21289</v>
      </c>
      <c r="G148" t="s">
        <v>89</v>
      </c>
      <c r="H148" t="s">
        <v>90</v>
      </c>
      <c r="I148" t="s">
        <v>10</v>
      </c>
      <c r="J148" t="s">
        <v>21294</v>
      </c>
      <c r="K148" t="s">
        <v>21293</v>
      </c>
      <c r="L148" t="s">
        <v>20648</v>
      </c>
      <c r="M148" t="s">
        <v>20651</v>
      </c>
      <c r="N148">
        <v>8350</v>
      </c>
      <c r="O148">
        <v>36</v>
      </c>
      <c r="P148" s="17">
        <v>45884</v>
      </c>
      <c r="Q148" t="s">
        <v>816</v>
      </c>
      <c r="R148" t="s">
        <v>24</v>
      </c>
      <c r="S148" s="17">
        <v>45871</v>
      </c>
      <c r="T148" s="27"/>
      <c r="U148" s="29">
        <v>41.656666666666673</v>
      </c>
      <c r="V148" s="29">
        <v>8.7200000000000006</v>
      </c>
      <c r="W148" s="29">
        <v>50.376666666666672</v>
      </c>
      <c r="X148">
        <v>3</v>
      </c>
      <c r="Y148" s="29">
        <v>2.52</v>
      </c>
      <c r="Z148" s="29">
        <v>0</v>
      </c>
      <c r="AA148" s="29">
        <v>0</v>
      </c>
      <c r="AB148" s="29">
        <v>0</v>
      </c>
      <c r="AC148" s="29">
        <v>1.586865</v>
      </c>
      <c r="AD148" s="29">
        <v>51.309801666666672</v>
      </c>
      <c r="AE148" s="29">
        <v>0</v>
      </c>
      <c r="AF148" s="29"/>
      <c r="AG148" s="29">
        <v>151.13</v>
      </c>
      <c r="AH148" s="29">
        <v>0</v>
      </c>
      <c r="AI148" s="29">
        <v>7.56</v>
      </c>
      <c r="AJ148" s="29">
        <v>4.7605950000000004</v>
      </c>
      <c r="AK148" s="29">
        <v>153.929405</v>
      </c>
      <c r="AL148" t="s">
        <v>26</v>
      </c>
      <c r="AM148" t="s">
        <v>21872</v>
      </c>
      <c r="AN148" t="s">
        <v>21877</v>
      </c>
      <c r="AO148" s="29">
        <v>0</v>
      </c>
      <c r="AP148" s="30">
        <f t="shared" si="4"/>
        <v>0</v>
      </c>
      <c r="AQ148" s="30">
        <f t="shared" si="5"/>
        <v>0</v>
      </c>
      <c r="AS148" s="36">
        <v>45871.799562476852</v>
      </c>
      <c r="AT148" s="27"/>
    </row>
    <row r="149" spans="1:46" x14ac:dyDescent="0.25">
      <c r="A149" t="s">
        <v>20647</v>
      </c>
      <c r="B149">
        <v>3254994</v>
      </c>
      <c r="C149" t="s">
        <v>20855</v>
      </c>
      <c r="D149">
        <v>198893</v>
      </c>
      <c r="E149" t="s">
        <v>20656</v>
      </c>
      <c r="F149" t="s">
        <v>21295</v>
      </c>
      <c r="G149" t="s">
        <v>89</v>
      </c>
      <c r="H149" t="s">
        <v>90</v>
      </c>
      <c r="I149" t="s">
        <v>137</v>
      </c>
      <c r="J149" t="s">
        <v>21296</v>
      </c>
      <c r="K149" t="s">
        <v>21297</v>
      </c>
      <c r="L149" t="s">
        <v>271</v>
      </c>
      <c r="M149" t="s">
        <v>20649</v>
      </c>
      <c r="N149">
        <v>8345</v>
      </c>
      <c r="O149">
        <v>33</v>
      </c>
      <c r="P149" s="17">
        <v>45841</v>
      </c>
      <c r="Q149" t="s">
        <v>20652</v>
      </c>
      <c r="R149" t="s">
        <v>24</v>
      </c>
      <c r="S149" s="17">
        <v>45841</v>
      </c>
      <c r="T149" s="27"/>
      <c r="U149" s="29">
        <v>38.61</v>
      </c>
      <c r="V149" s="29">
        <v>7.2733333333333334</v>
      </c>
      <c r="W149" s="29">
        <v>45.883333333333333</v>
      </c>
      <c r="X149">
        <v>3</v>
      </c>
      <c r="Y149" s="29">
        <v>2.293333333333333</v>
      </c>
      <c r="Z149" s="29">
        <v>0</v>
      </c>
      <c r="AA149" s="29">
        <v>0</v>
      </c>
      <c r="AB149" s="29">
        <v>0</v>
      </c>
      <c r="AC149" s="29">
        <v>2.4088750000000001</v>
      </c>
      <c r="AD149" s="29">
        <v>45.76779166666666</v>
      </c>
      <c r="AE149" s="29">
        <v>0</v>
      </c>
      <c r="AF149" s="29"/>
      <c r="AG149" s="29">
        <v>137.65</v>
      </c>
      <c r="AH149" s="29">
        <v>0</v>
      </c>
      <c r="AI149" s="29">
        <v>6.88</v>
      </c>
      <c r="AJ149" s="29">
        <v>7.2266250000000003</v>
      </c>
      <c r="AK149" s="29">
        <v>137.30337499999999</v>
      </c>
      <c r="AL149" t="s">
        <v>26</v>
      </c>
      <c r="AM149" t="s">
        <v>21537</v>
      </c>
      <c r="AN149" t="s">
        <v>21592</v>
      </c>
      <c r="AO149" s="29">
        <v>0</v>
      </c>
      <c r="AP149" s="30">
        <f t="shared" si="4"/>
        <v>0</v>
      </c>
      <c r="AQ149" s="30">
        <f t="shared" si="5"/>
        <v>0</v>
      </c>
      <c r="AS149" s="36">
        <v>45841.990195833336</v>
      </c>
      <c r="AT149" s="27"/>
    </row>
    <row r="150" spans="1:46" x14ac:dyDescent="0.25">
      <c r="A150" t="s">
        <v>20647</v>
      </c>
      <c r="B150">
        <v>3254994</v>
      </c>
      <c r="C150" t="s">
        <v>20856</v>
      </c>
      <c r="D150">
        <v>198892</v>
      </c>
      <c r="E150" t="s">
        <v>20656</v>
      </c>
      <c r="F150" t="s">
        <v>21295</v>
      </c>
      <c r="G150" t="s">
        <v>89</v>
      </c>
      <c r="H150" t="s">
        <v>90</v>
      </c>
      <c r="I150" t="s">
        <v>137</v>
      </c>
      <c r="J150" t="s">
        <v>21298</v>
      </c>
      <c r="K150" t="s">
        <v>21299</v>
      </c>
      <c r="L150" t="s">
        <v>271</v>
      </c>
      <c r="M150" t="s">
        <v>20649</v>
      </c>
      <c r="N150">
        <v>8345</v>
      </c>
      <c r="O150">
        <v>34</v>
      </c>
      <c r="P150" s="17">
        <v>45841</v>
      </c>
      <c r="Q150" t="s">
        <v>20652</v>
      </c>
      <c r="R150" t="s">
        <v>24</v>
      </c>
      <c r="S150" s="17">
        <v>45841</v>
      </c>
      <c r="T150" s="27"/>
      <c r="U150" s="29">
        <v>38.61</v>
      </c>
      <c r="V150" s="29">
        <v>7.2733333333333334</v>
      </c>
      <c r="W150" s="29">
        <v>45.883333333333333</v>
      </c>
      <c r="X150">
        <v>3</v>
      </c>
      <c r="Y150" s="29">
        <v>2.293333333333333</v>
      </c>
      <c r="Z150" s="29">
        <v>0</v>
      </c>
      <c r="AA150" s="29">
        <v>0</v>
      </c>
      <c r="AB150" s="29">
        <v>0</v>
      </c>
      <c r="AC150" s="29">
        <v>2.4088750000000001</v>
      </c>
      <c r="AD150" s="29">
        <v>45.76779166666666</v>
      </c>
      <c r="AE150" s="29">
        <v>0</v>
      </c>
      <c r="AF150" s="29"/>
      <c r="AG150" s="29">
        <v>137.65</v>
      </c>
      <c r="AH150" s="29">
        <v>0</v>
      </c>
      <c r="AI150" s="29">
        <v>6.88</v>
      </c>
      <c r="AJ150" s="29">
        <v>7.2266250000000003</v>
      </c>
      <c r="AK150" s="29">
        <v>137.30337499999999</v>
      </c>
      <c r="AL150" t="s">
        <v>26</v>
      </c>
      <c r="AM150" t="s">
        <v>21537</v>
      </c>
      <c r="AN150" t="s">
        <v>21592</v>
      </c>
      <c r="AO150" s="29">
        <v>0</v>
      </c>
      <c r="AP150" s="30">
        <f t="shared" si="4"/>
        <v>0</v>
      </c>
      <c r="AQ150" s="30">
        <f t="shared" si="5"/>
        <v>0</v>
      </c>
      <c r="AS150" s="36">
        <v>45841.990195833336</v>
      </c>
      <c r="AT150" s="27"/>
    </row>
    <row r="151" spans="1:46" x14ac:dyDescent="0.25">
      <c r="A151" t="s">
        <v>20647</v>
      </c>
      <c r="B151">
        <v>3378736</v>
      </c>
      <c r="C151" t="s">
        <v>20857</v>
      </c>
      <c r="D151">
        <v>67191</v>
      </c>
      <c r="E151" t="s">
        <v>20656</v>
      </c>
      <c r="F151" t="s">
        <v>21300</v>
      </c>
      <c r="G151" t="s">
        <v>89</v>
      </c>
      <c r="H151" t="s">
        <v>90</v>
      </c>
      <c r="I151" t="s">
        <v>10</v>
      </c>
      <c r="J151" t="s">
        <v>21301</v>
      </c>
      <c r="K151" t="s">
        <v>21302</v>
      </c>
      <c r="L151" t="s">
        <v>20648</v>
      </c>
      <c r="M151" t="s">
        <v>20651</v>
      </c>
      <c r="N151">
        <v>7960</v>
      </c>
      <c r="O151">
        <v>11</v>
      </c>
      <c r="P151" s="17">
        <v>45871</v>
      </c>
      <c r="Q151" t="s">
        <v>816</v>
      </c>
      <c r="R151" t="s">
        <v>24</v>
      </c>
      <c r="S151" s="17">
        <v>45869</v>
      </c>
      <c r="T151" s="27"/>
      <c r="U151" s="29">
        <v>21.766666666666669</v>
      </c>
      <c r="V151" s="29">
        <v>8.7200000000000006</v>
      </c>
      <c r="W151" s="29">
        <v>30.486666666666661</v>
      </c>
      <c r="X151">
        <v>3</v>
      </c>
      <c r="Y151" s="29">
        <v>1.523333333333333</v>
      </c>
      <c r="Z151" s="29">
        <v>0</v>
      </c>
      <c r="AA151" s="29">
        <v>0</v>
      </c>
      <c r="AB151" s="29">
        <v>0</v>
      </c>
      <c r="AC151" s="29">
        <v>0.96033000000000002</v>
      </c>
      <c r="AD151" s="29">
        <v>31.049669999999999</v>
      </c>
      <c r="AE151" s="29">
        <v>0</v>
      </c>
      <c r="AF151" s="29"/>
      <c r="AG151" s="29">
        <v>91.46</v>
      </c>
      <c r="AH151" s="29">
        <v>0</v>
      </c>
      <c r="AI151" s="29">
        <v>4.57</v>
      </c>
      <c r="AJ151" s="29">
        <v>2.8809900000000002</v>
      </c>
      <c r="AK151" s="29">
        <v>93.149010000000004</v>
      </c>
      <c r="AL151" t="s">
        <v>26</v>
      </c>
      <c r="AM151" t="s">
        <v>21873</v>
      </c>
      <c r="AN151" t="s">
        <v>21878</v>
      </c>
      <c r="AO151" s="29">
        <v>0</v>
      </c>
      <c r="AP151" s="30">
        <f t="shared" si="4"/>
        <v>0</v>
      </c>
      <c r="AQ151" s="30">
        <f t="shared" si="5"/>
        <v>0</v>
      </c>
      <c r="AS151" s="36">
        <v>45869.024766099537</v>
      </c>
      <c r="AT151" s="27"/>
    </row>
    <row r="152" spans="1:46" x14ac:dyDescent="0.25">
      <c r="A152" t="s">
        <v>20647</v>
      </c>
      <c r="B152">
        <v>3250598</v>
      </c>
      <c r="C152" t="s">
        <v>20858</v>
      </c>
      <c r="D152">
        <v>198837</v>
      </c>
      <c r="E152" t="s">
        <v>20656</v>
      </c>
      <c r="F152" t="s">
        <v>21303</v>
      </c>
      <c r="G152" t="s">
        <v>89</v>
      </c>
      <c r="H152" t="s">
        <v>90</v>
      </c>
      <c r="I152" t="s">
        <v>10</v>
      </c>
      <c r="J152" t="s">
        <v>21304</v>
      </c>
      <c r="K152" t="s">
        <v>21153</v>
      </c>
      <c r="L152" t="s">
        <v>271</v>
      </c>
      <c r="M152" t="s">
        <v>20649</v>
      </c>
      <c r="N152">
        <v>8765</v>
      </c>
      <c r="O152">
        <v>72</v>
      </c>
      <c r="P152" s="17">
        <v>45844</v>
      </c>
      <c r="Q152" t="s">
        <v>20652</v>
      </c>
      <c r="R152" t="s">
        <v>24</v>
      </c>
      <c r="S152" s="17">
        <v>45841</v>
      </c>
      <c r="T152" s="27"/>
      <c r="U152" s="29">
        <v>89.086666666666659</v>
      </c>
      <c r="V152" s="29">
        <v>7.2733333333333334</v>
      </c>
      <c r="W152" s="29">
        <v>96.36</v>
      </c>
      <c r="X152">
        <v>3</v>
      </c>
      <c r="Y152" s="29">
        <v>4.8166666666666664</v>
      </c>
      <c r="Z152" s="29">
        <v>0</v>
      </c>
      <c r="AA152" s="29">
        <v>0</v>
      </c>
      <c r="AB152" s="29">
        <v>0</v>
      </c>
      <c r="AC152" s="29">
        <v>3.0353400000000001</v>
      </c>
      <c r="AD152" s="29">
        <v>98.141326666666657</v>
      </c>
      <c r="AE152" s="29">
        <v>0</v>
      </c>
      <c r="AF152" s="29"/>
      <c r="AG152" s="29">
        <v>289.08</v>
      </c>
      <c r="AH152" s="29">
        <v>0</v>
      </c>
      <c r="AI152" s="29">
        <v>14.45</v>
      </c>
      <c r="AJ152" s="29">
        <v>9.1060199999999991</v>
      </c>
      <c r="AK152" s="29">
        <v>294.42397999999997</v>
      </c>
      <c r="AL152" t="s">
        <v>26</v>
      </c>
      <c r="AM152" t="s">
        <v>21538</v>
      </c>
      <c r="AN152" t="s">
        <v>21593</v>
      </c>
      <c r="AO152" s="29">
        <v>0</v>
      </c>
      <c r="AP152" s="30">
        <f t="shared" si="4"/>
        <v>0</v>
      </c>
      <c r="AQ152" s="30">
        <f t="shared" si="5"/>
        <v>0</v>
      </c>
      <c r="AS152" s="36">
        <v>45841.036864768517</v>
      </c>
      <c r="AT152" s="27"/>
    </row>
    <row r="153" spans="1:46" x14ac:dyDescent="0.25">
      <c r="A153" t="s">
        <v>20647</v>
      </c>
      <c r="B153">
        <v>3250598</v>
      </c>
      <c r="C153" t="s">
        <v>20859</v>
      </c>
      <c r="D153">
        <v>198838</v>
      </c>
      <c r="E153" t="s">
        <v>20656</v>
      </c>
      <c r="F153" t="s">
        <v>21303</v>
      </c>
      <c r="G153" t="s">
        <v>89</v>
      </c>
      <c r="H153" t="s">
        <v>90</v>
      </c>
      <c r="I153" t="s">
        <v>10</v>
      </c>
      <c r="J153" t="s">
        <v>21154</v>
      </c>
      <c r="K153" t="s">
        <v>21155</v>
      </c>
      <c r="L153" t="s">
        <v>271</v>
      </c>
      <c r="M153" t="s">
        <v>20649</v>
      </c>
      <c r="N153">
        <v>8765</v>
      </c>
      <c r="O153">
        <v>71</v>
      </c>
      <c r="P153" s="17">
        <v>45844</v>
      </c>
      <c r="Q153" t="s">
        <v>20652</v>
      </c>
      <c r="R153" t="s">
        <v>24</v>
      </c>
      <c r="S153" s="17">
        <v>45841</v>
      </c>
      <c r="T153" s="27"/>
      <c r="U153" s="29">
        <v>89.086666666666659</v>
      </c>
      <c r="V153" s="29">
        <v>7.2733333333333334</v>
      </c>
      <c r="W153" s="29">
        <v>96.36</v>
      </c>
      <c r="X153">
        <v>3</v>
      </c>
      <c r="Y153" s="29">
        <v>4.8166666666666664</v>
      </c>
      <c r="Z153" s="29">
        <v>0</v>
      </c>
      <c r="AA153" s="29">
        <v>0</v>
      </c>
      <c r="AB153" s="29">
        <v>0</v>
      </c>
      <c r="AC153" s="29">
        <v>3.0353400000000001</v>
      </c>
      <c r="AD153" s="29">
        <v>98.141326666666657</v>
      </c>
      <c r="AE153" s="29">
        <v>0</v>
      </c>
      <c r="AF153" s="29"/>
      <c r="AG153" s="29">
        <v>289.08</v>
      </c>
      <c r="AH153" s="29">
        <v>0</v>
      </c>
      <c r="AI153" s="29">
        <v>14.45</v>
      </c>
      <c r="AJ153" s="29">
        <v>9.1060199999999991</v>
      </c>
      <c r="AK153" s="29">
        <v>294.42397999999997</v>
      </c>
      <c r="AL153" t="s">
        <v>26</v>
      </c>
      <c r="AM153" t="s">
        <v>21538</v>
      </c>
      <c r="AN153" t="s">
        <v>21593</v>
      </c>
      <c r="AO153" s="29">
        <v>0</v>
      </c>
      <c r="AP153" s="30">
        <f t="shared" si="4"/>
        <v>0</v>
      </c>
      <c r="AQ153" s="30">
        <f t="shared" si="5"/>
        <v>0</v>
      </c>
      <c r="AS153" s="36">
        <v>45841.036864768517</v>
      </c>
      <c r="AT153" s="27"/>
    </row>
    <row r="154" spans="1:46" x14ac:dyDescent="0.25">
      <c r="A154" t="s">
        <v>20647</v>
      </c>
      <c r="B154">
        <v>3250598</v>
      </c>
      <c r="C154" t="s">
        <v>20860</v>
      </c>
      <c r="D154">
        <v>65909</v>
      </c>
      <c r="E154" t="s">
        <v>20656</v>
      </c>
      <c r="F154" t="s">
        <v>21303</v>
      </c>
      <c r="G154" t="s">
        <v>89</v>
      </c>
      <c r="H154" t="s">
        <v>90</v>
      </c>
      <c r="I154" t="s">
        <v>10</v>
      </c>
      <c r="J154" t="s">
        <v>21304</v>
      </c>
      <c r="K154" t="s">
        <v>21153</v>
      </c>
      <c r="L154" t="s">
        <v>20649</v>
      </c>
      <c r="M154" t="s">
        <v>271</v>
      </c>
      <c r="N154">
        <v>8770</v>
      </c>
      <c r="O154">
        <v>72</v>
      </c>
      <c r="P154" s="17">
        <v>45841</v>
      </c>
      <c r="Q154" t="s">
        <v>20652</v>
      </c>
      <c r="R154" t="s">
        <v>24</v>
      </c>
      <c r="S154" s="17">
        <v>45841</v>
      </c>
      <c r="T154" s="27"/>
      <c r="U154" s="29">
        <v>88.873333333333335</v>
      </c>
      <c r="V154" s="29">
        <v>7.12</v>
      </c>
      <c r="W154" s="29">
        <v>95.993333333333339</v>
      </c>
      <c r="X154">
        <v>3</v>
      </c>
      <c r="Y154" s="29">
        <v>4.8</v>
      </c>
      <c r="Z154" s="29">
        <v>0</v>
      </c>
      <c r="AA154" s="29">
        <v>0</v>
      </c>
      <c r="AB154" s="29">
        <v>0</v>
      </c>
      <c r="AC154" s="29">
        <v>3.02379</v>
      </c>
      <c r="AD154" s="29">
        <v>97.769543333333331</v>
      </c>
      <c r="AE154" s="29">
        <v>0</v>
      </c>
      <c r="AF154" s="29"/>
      <c r="AG154" s="29">
        <v>287.98</v>
      </c>
      <c r="AH154" s="29">
        <v>0</v>
      </c>
      <c r="AI154" s="29">
        <v>14.4</v>
      </c>
      <c r="AJ154" s="29">
        <v>9.0713699999999999</v>
      </c>
      <c r="AK154" s="29">
        <v>293.30862999999999</v>
      </c>
      <c r="AL154" t="s">
        <v>26</v>
      </c>
      <c r="AM154" t="s">
        <v>21538</v>
      </c>
      <c r="AN154" t="s">
        <v>21593</v>
      </c>
      <c r="AO154" s="29">
        <v>0</v>
      </c>
      <c r="AP154" s="30">
        <f t="shared" si="4"/>
        <v>0</v>
      </c>
      <c r="AQ154" s="30">
        <f t="shared" si="5"/>
        <v>0</v>
      </c>
      <c r="AS154" s="36">
        <v>45841.036864768517</v>
      </c>
      <c r="AT154" s="27"/>
    </row>
    <row r="155" spans="1:46" x14ac:dyDescent="0.25">
      <c r="A155" t="s">
        <v>20647</v>
      </c>
      <c r="B155">
        <v>3250598</v>
      </c>
      <c r="C155" t="s">
        <v>20861</v>
      </c>
      <c r="D155">
        <v>65908</v>
      </c>
      <c r="E155" t="s">
        <v>20656</v>
      </c>
      <c r="F155" t="s">
        <v>21303</v>
      </c>
      <c r="G155" t="s">
        <v>89</v>
      </c>
      <c r="H155" t="s">
        <v>90</v>
      </c>
      <c r="I155" t="s">
        <v>10</v>
      </c>
      <c r="J155" t="s">
        <v>21154</v>
      </c>
      <c r="K155" t="s">
        <v>21155</v>
      </c>
      <c r="L155" t="s">
        <v>20649</v>
      </c>
      <c r="M155" t="s">
        <v>271</v>
      </c>
      <c r="N155">
        <v>8770</v>
      </c>
      <c r="O155">
        <v>71</v>
      </c>
      <c r="P155" s="17">
        <v>45841</v>
      </c>
      <c r="Q155" t="s">
        <v>20652</v>
      </c>
      <c r="R155" t="s">
        <v>24</v>
      </c>
      <c r="S155" s="17">
        <v>45841</v>
      </c>
      <c r="T155" s="27"/>
      <c r="U155" s="29">
        <v>88.873333333333335</v>
      </c>
      <c r="V155" s="29">
        <v>7.12</v>
      </c>
      <c r="W155" s="29">
        <v>95.993333333333339</v>
      </c>
      <c r="X155">
        <v>3</v>
      </c>
      <c r="Y155" s="29">
        <v>4.8</v>
      </c>
      <c r="Z155" s="29">
        <v>0</v>
      </c>
      <c r="AA155" s="29">
        <v>0</v>
      </c>
      <c r="AB155" s="29">
        <v>0</v>
      </c>
      <c r="AC155" s="29">
        <v>3.02379</v>
      </c>
      <c r="AD155" s="29">
        <v>97.769543333333331</v>
      </c>
      <c r="AE155" s="29">
        <v>0</v>
      </c>
      <c r="AF155" s="29"/>
      <c r="AG155" s="29">
        <v>287.98</v>
      </c>
      <c r="AH155" s="29">
        <v>0</v>
      </c>
      <c r="AI155" s="29">
        <v>14.4</v>
      </c>
      <c r="AJ155" s="29">
        <v>9.0713699999999999</v>
      </c>
      <c r="AK155" s="29">
        <v>293.30862999999999</v>
      </c>
      <c r="AL155" t="s">
        <v>26</v>
      </c>
      <c r="AM155" t="s">
        <v>21538</v>
      </c>
      <c r="AN155" t="s">
        <v>21593</v>
      </c>
      <c r="AO155" s="29">
        <v>0</v>
      </c>
      <c r="AP155" s="30">
        <f t="shared" si="4"/>
        <v>0</v>
      </c>
      <c r="AQ155" s="30">
        <f t="shared" si="5"/>
        <v>0</v>
      </c>
      <c r="AS155" s="36">
        <v>45841.036864768517</v>
      </c>
      <c r="AT155" s="27"/>
    </row>
    <row r="156" spans="1:46" x14ac:dyDescent="0.25">
      <c r="A156" t="s">
        <v>20647</v>
      </c>
      <c r="B156">
        <v>2895622</v>
      </c>
      <c r="C156" t="s">
        <v>20863</v>
      </c>
      <c r="D156">
        <v>194839</v>
      </c>
      <c r="E156" t="s">
        <v>20656</v>
      </c>
      <c r="F156" t="s">
        <v>21310</v>
      </c>
      <c r="G156" t="s">
        <v>89</v>
      </c>
      <c r="H156" t="s">
        <v>90</v>
      </c>
      <c r="I156" t="s">
        <v>10</v>
      </c>
      <c r="J156" t="s">
        <v>21311</v>
      </c>
      <c r="K156" t="s">
        <v>21312</v>
      </c>
      <c r="L156" t="s">
        <v>20651</v>
      </c>
      <c r="M156" t="s">
        <v>20648</v>
      </c>
      <c r="N156">
        <v>7215</v>
      </c>
      <c r="O156">
        <v>11</v>
      </c>
      <c r="P156" s="17">
        <v>45752</v>
      </c>
      <c r="Q156" t="s">
        <v>98</v>
      </c>
      <c r="R156" t="s">
        <v>24</v>
      </c>
      <c r="S156" s="17">
        <v>45751</v>
      </c>
      <c r="T156" s="27"/>
      <c r="U156" s="29">
        <v>21.498333333333331</v>
      </c>
      <c r="V156" s="29">
        <v>2.7333333333333329</v>
      </c>
      <c r="W156" s="29">
        <v>24.231666666666669</v>
      </c>
      <c r="X156">
        <v>6</v>
      </c>
      <c r="Y156" s="29">
        <v>0.84833333333333327</v>
      </c>
      <c r="Z156" s="29">
        <v>0</v>
      </c>
      <c r="AA156" s="29">
        <v>0</v>
      </c>
      <c r="AB156" s="29">
        <v>0</v>
      </c>
      <c r="AC156" s="29">
        <v>0.75239325000000001</v>
      </c>
      <c r="AD156" s="29">
        <v>24.327606750000001</v>
      </c>
      <c r="AE156" s="29">
        <v>0</v>
      </c>
      <c r="AF156" s="29"/>
      <c r="AG156" s="29">
        <v>145.38999999999999</v>
      </c>
      <c r="AH156" s="29">
        <v>0</v>
      </c>
      <c r="AI156" s="29">
        <v>5.09</v>
      </c>
      <c r="AJ156" s="29">
        <v>4.5143595000000003</v>
      </c>
      <c r="AK156" s="29">
        <v>145.96564050000001</v>
      </c>
      <c r="AL156" t="s">
        <v>49</v>
      </c>
      <c r="AM156" t="s">
        <v>21747</v>
      </c>
      <c r="AN156" t="s">
        <v>21727</v>
      </c>
      <c r="AO156" s="29">
        <v>0</v>
      </c>
      <c r="AP156" s="30">
        <f t="shared" si="4"/>
        <v>0</v>
      </c>
      <c r="AQ156" s="30">
        <f t="shared" si="5"/>
        <v>0</v>
      </c>
      <c r="AS156" s="36">
        <v>45751.743506122686</v>
      </c>
      <c r="AT156" s="27"/>
    </row>
    <row r="157" spans="1:46" x14ac:dyDescent="0.25">
      <c r="A157" t="s">
        <v>20647</v>
      </c>
      <c r="B157">
        <v>2895622</v>
      </c>
      <c r="C157" t="s">
        <v>20864</v>
      </c>
      <c r="D157">
        <v>62394</v>
      </c>
      <c r="E157" t="s">
        <v>20656</v>
      </c>
      <c r="F157" t="s">
        <v>21310</v>
      </c>
      <c r="G157" t="s">
        <v>89</v>
      </c>
      <c r="H157" t="s">
        <v>90</v>
      </c>
      <c r="I157" t="s">
        <v>10</v>
      </c>
      <c r="J157" t="s">
        <v>21311</v>
      </c>
      <c r="K157" t="s">
        <v>21312</v>
      </c>
      <c r="L157" t="s">
        <v>20648</v>
      </c>
      <c r="M157" t="s">
        <v>20651</v>
      </c>
      <c r="N157">
        <v>8350</v>
      </c>
      <c r="O157">
        <v>21</v>
      </c>
      <c r="P157" s="17">
        <v>45755</v>
      </c>
      <c r="Q157" t="s">
        <v>816</v>
      </c>
      <c r="R157" t="s">
        <v>24</v>
      </c>
      <c r="S157" s="17">
        <v>45751</v>
      </c>
      <c r="T157" s="27"/>
      <c r="U157" s="29">
        <v>20.82833333333333</v>
      </c>
      <c r="V157" s="29">
        <v>4.2666666666666666</v>
      </c>
      <c r="W157" s="29">
        <v>25.094999999999999</v>
      </c>
      <c r="X157">
        <v>6</v>
      </c>
      <c r="Y157" s="29">
        <v>0.8783333333333333</v>
      </c>
      <c r="Z157" s="29">
        <v>0</v>
      </c>
      <c r="AA157" s="29">
        <v>0</v>
      </c>
      <c r="AB157" s="29">
        <v>0</v>
      </c>
      <c r="AC157" s="29">
        <v>0.77919974999999997</v>
      </c>
      <c r="AD157" s="29">
        <v>25.19413358333334</v>
      </c>
      <c r="AE157" s="29">
        <v>0</v>
      </c>
      <c r="AF157" s="29"/>
      <c r="AG157" s="29">
        <v>150.57</v>
      </c>
      <c r="AH157" s="29">
        <v>0</v>
      </c>
      <c r="AI157" s="29">
        <v>5.27</v>
      </c>
      <c r="AJ157" s="29">
        <v>4.6751984999999996</v>
      </c>
      <c r="AK157" s="29">
        <v>151.16480150000001</v>
      </c>
      <c r="AL157" t="s">
        <v>49</v>
      </c>
      <c r="AM157" t="s">
        <v>21747</v>
      </c>
      <c r="AN157" t="s">
        <v>21727</v>
      </c>
      <c r="AO157" s="29">
        <v>0</v>
      </c>
      <c r="AP157" s="30">
        <f t="shared" si="4"/>
        <v>0</v>
      </c>
      <c r="AQ157" s="30">
        <f t="shared" si="5"/>
        <v>0</v>
      </c>
      <c r="AS157" s="36">
        <v>45751.743506122686</v>
      </c>
      <c r="AT157" s="27"/>
    </row>
    <row r="158" spans="1:46" x14ac:dyDescent="0.25">
      <c r="A158" t="s">
        <v>20647</v>
      </c>
      <c r="B158">
        <v>3398797</v>
      </c>
      <c r="C158" t="s">
        <v>20865</v>
      </c>
      <c r="D158">
        <v>200591</v>
      </c>
      <c r="E158" t="s">
        <v>20653</v>
      </c>
      <c r="F158" t="s">
        <v>21313</v>
      </c>
      <c r="G158" t="s">
        <v>89</v>
      </c>
      <c r="H158" t="s">
        <v>90</v>
      </c>
      <c r="I158" t="s">
        <v>14</v>
      </c>
      <c r="J158" t="s">
        <v>20694</v>
      </c>
      <c r="K158" t="s">
        <v>20695</v>
      </c>
      <c r="L158" t="s">
        <v>271</v>
      </c>
      <c r="M158" t="s">
        <v>20649</v>
      </c>
      <c r="N158">
        <v>8345</v>
      </c>
      <c r="O158">
        <v>38</v>
      </c>
      <c r="P158" s="17">
        <v>45873</v>
      </c>
      <c r="Q158" t="s">
        <v>20652</v>
      </c>
      <c r="R158" t="s">
        <v>24</v>
      </c>
      <c r="S158" s="17">
        <v>45873</v>
      </c>
      <c r="T158" s="27"/>
      <c r="U158" s="29">
        <v>115.83</v>
      </c>
      <c r="V158" s="29">
        <v>21.82</v>
      </c>
      <c r="W158" s="29">
        <v>137.65</v>
      </c>
      <c r="X158">
        <v>1</v>
      </c>
      <c r="Y158" s="29">
        <v>6.88</v>
      </c>
      <c r="Z158" s="29">
        <v>0</v>
      </c>
      <c r="AA158" s="29">
        <v>0</v>
      </c>
      <c r="AB158" s="29">
        <v>0</v>
      </c>
      <c r="AC158" s="29">
        <v>4.3359750000000004</v>
      </c>
      <c r="AD158" s="29">
        <v>140.19402500000001</v>
      </c>
      <c r="AE158" s="29">
        <v>0</v>
      </c>
      <c r="AF158" s="29"/>
      <c r="AG158" s="29">
        <v>137.65</v>
      </c>
      <c r="AH158" s="29">
        <v>0</v>
      </c>
      <c r="AI158" s="29">
        <v>6.88</v>
      </c>
      <c r="AJ158" s="29">
        <v>4.3359750000000004</v>
      </c>
      <c r="AK158" s="29">
        <v>140.19402500000001</v>
      </c>
      <c r="AL158" t="s">
        <v>25</v>
      </c>
      <c r="AM158" t="s">
        <v>21728</v>
      </c>
      <c r="AN158" t="s">
        <v>21729</v>
      </c>
      <c r="AO158" s="29">
        <v>0</v>
      </c>
      <c r="AP158" s="30">
        <f t="shared" si="4"/>
        <v>0</v>
      </c>
      <c r="AQ158" s="30">
        <f t="shared" si="5"/>
        <v>0</v>
      </c>
      <c r="AS158" s="36">
        <v>45873.866056817133</v>
      </c>
      <c r="AT158" s="27"/>
    </row>
    <row r="159" spans="1:46" x14ac:dyDescent="0.25">
      <c r="A159" t="s">
        <v>20647</v>
      </c>
      <c r="B159">
        <v>3249104</v>
      </c>
      <c r="C159" t="s">
        <v>20866</v>
      </c>
      <c r="D159">
        <v>65883</v>
      </c>
      <c r="E159" t="s">
        <v>20656</v>
      </c>
      <c r="F159" t="s">
        <v>21314</v>
      </c>
      <c r="G159" t="s">
        <v>89</v>
      </c>
      <c r="H159" t="s">
        <v>90</v>
      </c>
      <c r="I159" t="s">
        <v>10</v>
      </c>
      <c r="J159" t="s">
        <v>21315</v>
      </c>
      <c r="K159" t="s">
        <v>21316</v>
      </c>
      <c r="L159" t="s">
        <v>20648</v>
      </c>
      <c r="M159" t="s">
        <v>20651</v>
      </c>
      <c r="N159">
        <v>8350</v>
      </c>
      <c r="O159">
        <v>44</v>
      </c>
      <c r="P159" s="17">
        <v>45840</v>
      </c>
      <c r="Q159" t="s">
        <v>816</v>
      </c>
      <c r="R159" t="s">
        <v>24</v>
      </c>
      <c r="S159" s="17">
        <v>45840</v>
      </c>
      <c r="T159" s="27"/>
      <c r="U159" s="29">
        <v>41.656666666666673</v>
      </c>
      <c r="V159" s="29">
        <v>8.7200000000000006</v>
      </c>
      <c r="W159" s="29">
        <v>50.376666666666672</v>
      </c>
      <c r="X159">
        <v>3</v>
      </c>
      <c r="Y159" s="29">
        <v>2.52</v>
      </c>
      <c r="Z159" s="29">
        <v>0</v>
      </c>
      <c r="AA159" s="29">
        <v>0</v>
      </c>
      <c r="AB159" s="29">
        <v>0</v>
      </c>
      <c r="AC159" s="29">
        <v>1.586865</v>
      </c>
      <c r="AD159" s="29">
        <v>51.309801666666672</v>
      </c>
      <c r="AE159" s="29">
        <v>0</v>
      </c>
      <c r="AF159" s="29"/>
      <c r="AG159" s="29">
        <v>151.13</v>
      </c>
      <c r="AH159" s="29">
        <v>0</v>
      </c>
      <c r="AI159" s="29">
        <v>7.56</v>
      </c>
      <c r="AJ159" s="29">
        <v>4.7605950000000004</v>
      </c>
      <c r="AK159" s="29">
        <v>153.929405</v>
      </c>
      <c r="AL159" t="s">
        <v>26</v>
      </c>
      <c r="AM159" t="s">
        <v>21540</v>
      </c>
      <c r="AN159" t="s">
        <v>21595</v>
      </c>
      <c r="AO159" s="29">
        <v>0</v>
      </c>
      <c r="AP159" s="30">
        <f t="shared" si="4"/>
        <v>0</v>
      </c>
      <c r="AQ159" s="30">
        <f t="shared" si="5"/>
        <v>0</v>
      </c>
      <c r="AS159" s="36">
        <v>45840.818275543985</v>
      </c>
      <c r="AT159" s="27"/>
    </row>
    <row r="160" spans="1:46" x14ac:dyDescent="0.25">
      <c r="A160" t="s">
        <v>20647</v>
      </c>
      <c r="B160">
        <v>3253954</v>
      </c>
      <c r="C160" t="s">
        <v>20867</v>
      </c>
      <c r="D160">
        <v>65934</v>
      </c>
      <c r="E160" t="s">
        <v>20656</v>
      </c>
      <c r="F160" t="s">
        <v>21317</v>
      </c>
      <c r="G160" t="s">
        <v>89</v>
      </c>
      <c r="H160" t="s">
        <v>90</v>
      </c>
      <c r="I160" t="s">
        <v>10</v>
      </c>
      <c r="J160" t="s">
        <v>21318</v>
      </c>
      <c r="K160" t="s">
        <v>21319</v>
      </c>
      <c r="L160" t="s">
        <v>20649</v>
      </c>
      <c r="M160" t="s">
        <v>271</v>
      </c>
      <c r="N160">
        <v>8350</v>
      </c>
      <c r="O160">
        <v>28</v>
      </c>
      <c r="P160" s="17">
        <v>45844</v>
      </c>
      <c r="Q160" t="s">
        <v>20652</v>
      </c>
      <c r="R160" t="s">
        <v>24</v>
      </c>
      <c r="S160" s="17">
        <v>45841</v>
      </c>
      <c r="T160" s="27"/>
      <c r="U160" s="29">
        <v>11.583</v>
      </c>
      <c r="V160" s="29">
        <v>2.1360000000000001</v>
      </c>
      <c r="W160" s="29">
        <v>13.718999999999999</v>
      </c>
      <c r="X160">
        <v>10</v>
      </c>
      <c r="Y160" s="29">
        <v>0.68600000000000005</v>
      </c>
      <c r="Z160" s="29">
        <v>0</v>
      </c>
      <c r="AA160" s="29">
        <v>0</v>
      </c>
      <c r="AB160" s="29">
        <v>0</v>
      </c>
      <c r="AC160" s="29">
        <v>0.43214849999999999</v>
      </c>
      <c r="AD160" s="29">
        <v>13.972851500000001</v>
      </c>
      <c r="AE160" s="29">
        <v>0</v>
      </c>
      <c r="AF160" s="29"/>
      <c r="AG160" s="29">
        <v>137.19</v>
      </c>
      <c r="AH160" s="29">
        <v>0</v>
      </c>
      <c r="AI160" s="29">
        <v>6.86</v>
      </c>
      <c r="AJ160" s="29">
        <v>4.321485</v>
      </c>
      <c r="AK160" s="29">
        <v>139.72851499999999</v>
      </c>
      <c r="AL160" t="s">
        <v>33</v>
      </c>
      <c r="AM160" t="s">
        <v>21541</v>
      </c>
      <c r="AN160" t="s">
        <v>21596</v>
      </c>
      <c r="AO160" s="29">
        <v>0</v>
      </c>
      <c r="AP160" s="30">
        <f t="shared" si="4"/>
        <v>0</v>
      </c>
      <c r="AQ160" s="30">
        <f t="shared" si="5"/>
        <v>0</v>
      </c>
      <c r="AS160" s="36">
        <v>45841.843002951391</v>
      </c>
      <c r="AT160" s="27"/>
    </row>
    <row r="161" spans="1:46" x14ac:dyDescent="0.25">
      <c r="A161" t="s">
        <v>20647</v>
      </c>
      <c r="B161">
        <v>3253954</v>
      </c>
      <c r="C161" t="s">
        <v>20868</v>
      </c>
      <c r="D161">
        <v>198879</v>
      </c>
      <c r="E161" t="s">
        <v>20656</v>
      </c>
      <c r="F161" t="s">
        <v>21317</v>
      </c>
      <c r="G161" t="s">
        <v>89</v>
      </c>
      <c r="H161" t="s">
        <v>90</v>
      </c>
      <c r="I161" t="s">
        <v>10</v>
      </c>
      <c r="J161" t="s">
        <v>21318</v>
      </c>
      <c r="K161" t="s">
        <v>21319</v>
      </c>
      <c r="L161" t="s">
        <v>271</v>
      </c>
      <c r="M161" t="s">
        <v>20649</v>
      </c>
      <c r="N161">
        <v>8345</v>
      </c>
      <c r="O161">
        <v>38</v>
      </c>
      <c r="P161" s="17">
        <v>45841</v>
      </c>
      <c r="Q161" t="s">
        <v>20652</v>
      </c>
      <c r="R161" t="s">
        <v>24</v>
      </c>
      <c r="S161" s="17">
        <v>45841</v>
      </c>
      <c r="T161" s="27"/>
      <c r="U161" s="29">
        <v>11.583</v>
      </c>
      <c r="V161" s="29">
        <v>2.1819999999999999</v>
      </c>
      <c r="W161" s="29">
        <v>13.765000000000001</v>
      </c>
      <c r="X161">
        <v>10</v>
      </c>
      <c r="Y161" s="29">
        <v>0.68799999999999994</v>
      </c>
      <c r="Z161" s="29">
        <v>0</v>
      </c>
      <c r="AA161" s="29">
        <v>0</v>
      </c>
      <c r="AB161" s="29">
        <v>0</v>
      </c>
      <c r="AC161" s="29">
        <v>0.43359750000000002</v>
      </c>
      <c r="AD161" s="29">
        <v>14.0194025</v>
      </c>
      <c r="AE161" s="29">
        <v>0</v>
      </c>
      <c r="AF161" s="29"/>
      <c r="AG161" s="29">
        <v>137.65</v>
      </c>
      <c r="AH161" s="29">
        <v>0</v>
      </c>
      <c r="AI161" s="29">
        <v>6.88</v>
      </c>
      <c r="AJ161" s="29">
        <v>4.3359750000000004</v>
      </c>
      <c r="AK161" s="29">
        <v>140.19402500000001</v>
      </c>
      <c r="AL161" t="s">
        <v>33</v>
      </c>
      <c r="AM161" t="s">
        <v>21541</v>
      </c>
      <c r="AN161" t="s">
        <v>21596</v>
      </c>
      <c r="AO161" s="29">
        <v>0</v>
      </c>
      <c r="AP161" s="30">
        <f t="shared" si="4"/>
        <v>0</v>
      </c>
      <c r="AQ161" s="30">
        <f t="shared" si="5"/>
        <v>0</v>
      </c>
      <c r="AS161" s="36">
        <v>45841.843002951391</v>
      </c>
      <c r="AT161" s="27"/>
    </row>
    <row r="162" spans="1:46" x14ac:dyDescent="0.25">
      <c r="A162" t="s">
        <v>20647</v>
      </c>
      <c r="B162">
        <v>3254573</v>
      </c>
      <c r="C162" t="s">
        <v>20869</v>
      </c>
      <c r="D162">
        <v>65942</v>
      </c>
      <c r="E162" t="s">
        <v>20656</v>
      </c>
      <c r="F162" t="s">
        <v>21320</v>
      </c>
      <c r="G162" t="s">
        <v>89</v>
      </c>
      <c r="H162" t="s">
        <v>90</v>
      </c>
      <c r="I162" t="s">
        <v>10</v>
      </c>
      <c r="J162" t="s">
        <v>21321</v>
      </c>
      <c r="K162" t="s">
        <v>21322</v>
      </c>
      <c r="L162" t="s">
        <v>20648</v>
      </c>
      <c r="M162" t="s">
        <v>20651</v>
      </c>
      <c r="N162">
        <v>8350</v>
      </c>
      <c r="O162">
        <v>21</v>
      </c>
      <c r="P162" s="17">
        <v>45845</v>
      </c>
      <c r="Q162" t="s">
        <v>816</v>
      </c>
      <c r="R162" t="s">
        <v>24</v>
      </c>
      <c r="S162" s="17">
        <v>45841</v>
      </c>
      <c r="T162" s="27"/>
      <c r="U162" s="29">
        <v>31.2425</v>
      </c>
      <c r="V162" s="29">
        <v>6.54</v>
      </c>
      <c r="W162" s="29">
        <v>37.782499999999999</v>
      </c>
      <c r="X162">
        <v>4</v>
      </c>
      <c r="Y162" s="29">
        <v>1.89</v>
      </c>
      <c r="Z162" s="29">
        <v>0</v>
      </c>
      <c r="AA162" s="29">
        <v>0</v>
      </c>
      <c r="AB162" s="29">
        <v>0</v>
      </c>
      <c r="AC162" s="29">
        <v>1.1901487500000001</v>
      </c>
      <c r="AD162" s="29">
        <v>38.482351250000001</v>
      </c>
      <c r="AE162" s="29">
        <v>0</v>
      </c>
      <c r="AF162" s="29"/>
      <c r="AG162" s="29">
        <v>151.13</v>
      </c>
      <c r="AH162" s="29">
        <v>0</v>
      </c>
      <c r="AI162" s="29">
        <v>7.56</v>
      </c>
      <c r="AJ162" s="29">
        <v>4.7605950000000004</v>
      </c>
      <c r="AK162" s="29">
        <v>153.929405</v>
      </c>
      <c r="AL162" t="s">
        <v>31</v>
      </c>
      <c r="AM162" t="s">
        <v>21542</v>
      </c>
      <c r="AN162" t="s">
        <v>21597</v>
      </c>
      <c r="AO162" s="29">
        <v>0</v>
      </c>
      <c r="AP162" s="30">
        <f t="shared" si="4"/>
        <v>0</v>
      </c>
      <c r="AQ162" s="30">
        <f t="shared" si="5"/>
        <v>0</v>
      </c>
      <c r="AS162" s="36">
        <v>45841.928845694441</v>
      </c>
      <c r="AT162" s="27"/>
    </row>
    <row r="163" spans="1:46" x14ac:dyDescent="0.25">
      <c r="A163" t="s">
        <v>20647</v>
      </c>
      <c r="B163">
        <v>3407323</v>
      </c>
      <c r="C163" t="s">
        <v>20870</v>
      </c>
      <c r="D163">
        <v>200685</v>
      </c>
      <c r="E163" t="s">
        <v>20653</v>
      </c>
      <c r="F163" t="s">
        <v>21323</v>
      </c>
      <c r="G163" t="s">
        <v>89</v>
      </c>
      <c r="H163" t="s">
        <v>90</v>
      </c>
      <c r="I163" t="s">
        <v>10</v>
      </c>
      <c r="J163" t="s">
        <v>21324</v>
      </c>
      <c r="K163" t="s">
        <v>21325</v>
      </c>
      <c r="L163" t="s">
        <v>1323</v>
      </c>
      <c r="M163" t="s">
        <v>20649</v>
      </c>
      <c r="N163">
        <v>8765</v>
      </c>
      <c r="O163">
        <v>79</v>
      </c>
      <c r="P163" s="17">
        <v>45879</v>
      </c>
      <c r="Q163" t="s">
        <v>20652</v>
      </c>
      <c r="R163" t="s">
        <v>24</v>
      </c>
      <c r="S163" s="17">
        <v>45875</v>
      </c>
      <c r="T163" s="27"/>
      <c r="U163" s="29">
        <v>224.65</v>
      </c>
      <c r="V163" s="29">
        <v>1.79</v>
      </c>
      <c r="W163" s="29">
        <v>226.44</v>
      </c>
      <c r="X163">
        <v>1</v>
      </c>
      <c r="Y163" s="29">
        <v>11.32</v>
      </c>
      <c r="Z163" s="29">
        <v>0</v>
      </c>
      <c r="AA163" s="29">
        <v>0</v>
      </c>
      <c r="AB163" s="29">
        <v>0</v>
      </c>
      <c r="AC163" s="29">
        <v>7.13286</v>
      </c>
      <c r="AD163" s="29">
        <v>230.62714</v>
      </c>
      <c r="AE163" s="29">
        <v>0</v>
      </c>
      <c r="AF163" s="29"/>
      <c r="AG163" s="29">
        <v>226.44</v>
      </c>
      <c r="AH163" s="29">
        <v>0</v>
      </c>
      <c r="AI163" s="29">
        <v>11.32</v>
      </c>
      <c r="AJ163" s="29">
        <v>7.13286</v>
      </c>
      <c r="AK163" s="29">
        <v>230.62714</v>
      </c>
      <c r="AL163" t="s">
        <v>25</v>
      </c>
      <c r="AM163" t="s">
        <v>21748</v>
      </c>
      <c r="AN163" t="s">
        <v>21757</v>
      </c>
      <c r="AO163" s="29">
        <v>0</v>
      </c>
      <c r="AP163" s="30">
        <f t="shared" si="4"/>
        <v>0</v>
      </c>
      <c r="AQ163" s="30">
        <f t="shared" si="5"/>
        <v>0</v>
      </c>
      <c r="AS163" s="36">
        <v>45875.873786886572</v>
      </c>
    </row>
    <row r="164" spans="1:46" x14ac:dyDescent="0.25">
      <c r="A164" t="s">
        <v>20647</v>
      </c>
      <c r="B164">
        <v>3007148</v>
      </c>
      <c r="C164" t="s">
        <v>20871</v>
      </c>
      <c r="D164">
        <v>63517</v>
      </c>
      <c r="E164" t="s">
        <v>20656</v>
      </c>
      <c r="F164" t="s">
        <v>21326</v>
      </c>
      <c r="G164" t="s">
        <v>89</v>
      </c>
      <c r="H164" t="s">
        <v>90</v>
      </c>
      <c r="I164" t="s">
        <v>14</v>
      </c>
      <c r="J164" t="s">
        <v>21252</v>
      </c>
      <c r="K164" t="s">
        <v>21249</v>
      </c>
      <c r="L164" t="s">
        <v>20648</v>
      </c>
      <c r="M164" t="s">
        <v>20650</v>
      </c>
      <c r="N164">
        <v>8350</v>
      </c>
      <c r="O164">
        <v>39</v>
      </c>
      <c r="P164" s="17">
        <v>45781</v>
      </c>
      <c r="Q164" t="s">
        <v>816</v>
      </c>
      <c r="R164" t="s">
        <v>24</v>
      </c>
      <c r="S164" s="17">
        <v>45777</v>
      </c>
      <c r="T164" s="27"/>
      <c r="U164" s="29">
        <v>11.487500000000001</v>
      </c>
      <c r="V164" s="29">
        <v>2.1333333333333329</v>
      </c>
      <c r="W164" s="29">
        <v>13.62083333333333</v>
      </c>
      <c r="X164">
        <v>12</v>
      </c>
      <c r="Y164" s="29">
        <v>0.68083333333333329</v>
      </c>
      <c r="Z164" s="29">
        <v>0</v>
      </c>
      <c r="AA164" s="29">
        <v>0</v>
      </c>
      <c r="AB164" s="29">
        <v>0</v>
      </c>
      <c r="AC164" s="29">
        <v>0.42905624999999997</v>
      </c>
      <c r="AD164" s="29">
        <v>13.872610416666671</v>
      </c>
      <c r="AE164" s="29">
        <v>0</v>
      </c>
      <c r="AF164" s="29"/>
      <c r="AG164" s="29">
        <v>163.44999999999999</v>
      </c>
      <c r="AH164" s="29">
        <v>0</v>
      </c>
      <c r="AI164" s="29">
        <v>8.17</v>
      </c>
      <c r="AJ164" s="29">
        <v>5.1486749999999999</v>
      </c>
      <c r="AK164" s="29">
        <v>166.47132500000001</v>
      </c>
      <c r="AL164" t="s">
        <v>48</v>
      </c>
      <c r="AM164" t="s">
        <v>21749</v>
      </c>
      <c r="AN164" t="s">
        <v>21758</v>
      </c>
      <c r="AO164" s="29">
        <v>0</v>
      </c>
      <c r="AP164" s="30">
        <f t="shared" si="4"/>
        <v>0</v>
      </c>
      <c r="AQ164" s="30">
        <f t="shared" si="5"/>
        <v>0</v>
      </c>
      <c r="AS164" s="36">
        <v>45777.229808136573</v>
      </c>
    </row>
    <row r="165" spans="1:46" x14ac:dyDescent="0.25">
      <c r="A165" t="s">
        <v>20647</v>
      </c>
      <c r="B165">
        <v>3403202</v>
      </c>
      <c r="C165" t="s">
        <v>20872</v>
      </c>
      <c r="D165">
        <v>67400</v>
      </c>
      <c r="E165" t="s">
        <v>20653</v>
      </c>
      <c r="F165" t="s">
        <v>21327</v>
      </c>
      <c r="G165" t="s">
        <v>89</v>
      </c>
      <c r="H165" t="s">
        <v>90</v>
      </c>
      <c r="I165" t="s">
        <v>10</v>
      </c>
      <c r="J165" t="s">
        <v>21328</v>
      </c>
      <c r="K165" t="s">
        <v>21329</v>
      </c>
      <c r="L165" t="s">
        <v>20648</v>
      </c>
      <c r="M165" t="s">
        <v>20651</v>
      </c>
      <c r="N165">
        <v>8350</v>
      </c>
      <c r="O165">
        <v>18</v>
      </c>
      <c r="P165" s="17">
        <v>45876</v>
      </c>
      <c r="Q165" t="s">
        <v>816</v>
      </c>
      <c r="R165" t="s">
        <v>24</v>
      </c>
      <c r="S165" s="17">
        <v>45874</v>
      </c>
      <c r="T165" s="27"/>
      <c r="U165" s="29">
        <v>124.97</v>
      </c>
      <c r="V165" s="29">
        <v>26.16</v>
      </c>
      <c r="W165" s="29">
        <v>151.13</v>
      </c>
      <c r="X165">
        <v>1</v>
      </c>
      <c r="Y165" s="29">
        <v>7.56</v>
      </c>
      <c r="Z165" s="29">
        <v>0</v>
      </c>
      <c r="AA165" s="29">
        <v>0</v>
      </c>
      <c r="AB165" s="29">
        <v>0</v>
      </c>
      <c r="AC165" s="29">
        <v>4.7605950000000004</v>
      </c>
      <c r="AD165" s="29">
        <v>153.929405</v>
      </c>
      <c r="AE165" s="29">
        <v>0</v>
      </c>
      <c r="AF165" s="29"/>
      <c r="AG165" s="29">
        <v>151.13</v>
      </c>
      <c r="AH165" s="29">
        <v>0</v>
      </c>
      <c r="AI165" s="29">
        <v>7.56</v>
      </c>
      <c r="AJ165" s="29">
        <v>4.7605950000000004</v>
      </c>
      <c r="AK165" s="29">
        <v>153.929405</v>
      </c>
      <c r="AL165" t="s">
        <v>25</v>
      </c>
      <c r="AM165" t="s">
        <v>21750</v>
      </c>
      <c r="AN165" t="s">
        <v>21759</v>
      </c>
      <c r="AO165" s="29">
        <v>0</v>
      </c>
      <c r="AP165" s="30">
        <f t="shared" si="4"/>
        <v>0</v>
      </c>
      <c r="AQ165" s="30">
        <f t="shared" si="5"/>
        <v>0</v>
      </c>
      <c r="AS165" s="36">
        <v>45874.919520937503</v>
      </c>
    </row>
    <row r="166" spans="1:46" x14ac:dyDescent="0.25">
      <c r="A166" t="s">
        <v>20647</v>
      </c>
      <c r="B166">
        <v>3403202</v>
      </c>
      <c r="C166" t="s">
        <v>20873</v>
      </c>
      <c r="D166">
        <v>200647</v>
      </c>
      <c r="E166" t="s">
        <v>20653</v>
      </c>
      <c r="F166" t="s">
        <v>21327</v>
      </c>
      <c r="G166" t="s">
        <v>89</v>
      </c>
      <c r="H166" t="s">
        <v>90</v>
      </c>
      <c r="I166" t="s">
        <v>10</v>
      </c>
      <c r="J166" t="s">
        <v>21328</v>
      </c>
      <c r="K166" t="s">
        <v>21329</v>
      </c>
      <c r="L166" t="s">
        <v>20651</v>
      </c>
      <c r="M166" t="s">
        <v>20648</v>
      </c>
      <c r="N166">
        <v>8345</v>
      </c>
      <c r="O166">
        <v>11</v>
      </c>
      <c r="P166" s="17">
        <v>45880</v>
      </c>
      <c r="Q166" t="s">
        <v>20659</v>
      </c>
      <c r="R166" t="s">
        <v>24</v>
      </c>
      <c r="S166" s="17">
        <v>45874</v>
      </c>
      <c r="T166" s="27"/>
      <c r="U166" s="29">
        <v>128.99</v>
      </c>
      <c r="V166" s="29">
        <v>16.399999999999999</v>
      </c>
      <c r="W166" s="29">
        <v>145.38999999999999</v>
      </c>
      <c r="X166">
        <v>1</v>
      </c>
      <c r="Y166" s="29">
        <v>7.27</v>
      </c>
      <c r="Z166" s="29">
        <v>0</v>
      </c>
      <c r="AA166" s="29">
        <v>0</v>
      </c>
      <c r="AB166" s="29">
        <v>0</v>
      </c>
      <c r="AC166" s="29">
        <v>4.5797850000000002</v>
      </c>
      <c r="AD166" s="29">
        <v>148.08021500000001</v>
      </c>
      <c r="AE166" s="29">
        <v>0</v>
      </c>
      <c r="AF166" s="29"/>
      <c r="AG166" s="29">
        <v>145.38999999999999</v>
      </c>
      <c r="AH166" s="29">
        <v>0</v>
      </c>
      <c r="AI166" s="29">
        <v>7.27</v>
      </c>
      <c r="AJ166" s="29">
        <v>4.5797850000000002</v>
      </c>
      <c r="AK166" s="29">
        <v>148.08021500000001</v>
      </c>
      <c r="AL166" t="s">
        <v>25</v>
      </c>
      <c r="AM166" t="s">
        <v>21750</v>
      </c>
      <c r="AN166" t="s">
        <v>21759</v>
      </c>
      <c r="AO166" s="29">
        <v>0</v>
      </c>
      <c r="AP166" s="30">
        <f t="shared" si="4"/>
        <v>0</v>
      </c>
      <c r="AQ166" s="30">
        <f t="shared" si="5"/>
        <v>0</v>
      </c>
      <c r="AS166" s="36">
        <v>45874.919520937503</v>
      </c>
    </row>
    <row r="167" spans="1:46" x14ac:dyDescent="0.25">
      <c r="A167" t="s">
        <v>20647</v>
      </c>
      <c r="B167">
        <v>3399873</v>
      </c>
      <c r="C167" t="s">
        <v>20874</v>
      </c>
      <c r="D167">
        <v>67364</v>
      </c>
      <c r="E167" t="s">
        <v>20653</v>
      </c>
      <c r="F167" t="s">
        <v>21330</v>
      </c>
      <c r="G167" t="s">
        <v>89</v>
      </c>
      <c r="H167" t="s">
        <v>90</v>
      </c>
      <c r="I167" t="s">
        <v>10</v>
      </c>
      <c r="J167" t="s">
        <v>21331</v>
      </c>
      <c r="K167" t="s">
        <v>21332</v>
      </c>
      <c r="L167" t="s">
        <v>20649</v>
      </c>
      <c r="M167" t="s">
        <v>271</v>
      </c>
      <c r="N167">
        <v>8350</v>
      </c>
      <c r="O167">
        <v>14</v>
      </c>
      <c r="P167" s="17">
        <v>45875</v>
      </c>
      <c r="Q167" t="s">
        <v>20652</v>
      </c>
      <c r="R167" t="s">
        <v>24</v>
      </c>
      <c r="S167" s="17">
        <v>45874</v>
      </c>
      <c r="T167" s="27"/>
      <c r="U167" s="29">
        <v>115.83</v>
      </c>
      <c r="V167" s="29">
        <v>21.36</v>
      </c>
      <c r="W167" s="29">
        <v>137.19</v>
      </c>
      <c r="X167">
        <v>1</v>
      </c>
      <c r="Y167" s="29">
        <v>6.86</v>
      </c>
      <c r="Z167" s="29">
        <v>0</v>
      </c>
      <c r="AA167" s="29">
        <v>0</v>
      </c>
      <c r="AB167" s="29">
        <v>0</v>
      </c>
      <c r="AC167" s="29">
        <v>4.321485</v>
      </c>
      <c r="AD167" s="29">
        <v>139.72851499999999</v>
      </c>
      <c r="AE167" s="29">
        <v>0</v>
      </c>
      <c r="AF167" s="29"/>
      <c r="AG167" s="29">
        <v>137.19</v>
      </c>
      <c r="AH167" s="29">
        <v>0</v>
      </c>
      <c r="AI167" s="29">
        <v>6.86</v>
      </c>
      <c r="AJ167" s="29">
        <v>4.321485</v>
      </c>
      <c r="AK167" s="29">
        <v>139.72851499999999</v>
      </c>
      <c r="AL167" t="s">
        <v>25</v>
      </c>
      <c r="AM167" t="s">
        <v>21751</v>
      </c>
      <c r="AN167" t="s">
        <v>21760</v>
      </c>
      <c r="AO167" s="29">
        <v>5.09</v>
      </c>
      <c r="AP167" s="30">
        <f t="shared" si="4"/>
        <v>1.4633749999999999</v>
      </c>
      <c r="AQ167" s="30">
        <f t="shared" si="5"/>
        <v>1.4633749999999999</v>
      </c>
      <c r="AS167" s="36">
        <v>45874.035406585645</v>
      </c>
    </row>
    <row r="168" spans="1:46" x14ac:dyDescent="0.25">
      <c r="A168" t="s">
        <v>20647</v>
      </c>
      <c r="B168">
        <v>3403220</v>
      </c>
      <c r="C168" t="s">
        <v>20875</v>
      </c>
      <c r="D168">
        <v>67403</v>
      </c>
      <c r="E168" t="s">
        <v>20653</v>
      </c>
      <c r="F168" t="s">
        <v>21333</v>
      </c>
      <c r="G168" t="s">
        <v>89</v>
      </c>
      <c r="H168" t="s">
        <v>90</v>
      </c>
      <c r="I168" t="s">
        <v>10</v>
      </c>
      <c r="J168" t="s">
        <v>21334</v>
      </c>
      <c r="K168" t="s">
        <v>21335</v>
      </c>
      <c r="L168" t="s">
        <v>20648</v>
      </c>
      <c r="M168" t="s">
        <v>20651</v>
      </c>
      <c r="N168">
        <v>8350</v>
      </c>
      <c r="O168">
        <v>12</v>
      </c>
      <c r="P168" s="17">
        <v>45875</v>
      </c>
      <c r="Q168" t="s">
        <v>816</v>
      </c>
      <c r="R168" t="s">
        <v>24</v>
      </c>
      <c r="S168" s="17">
        <v>45874</v>
      </c>
      <c r="T168" s="27"/>
      <c r="U168" s="29">
        <v>124.97</v>
      </c>
      <c r="V168" s="29">
        <v>26.16</v>
      </c>
      <c r="W168" s="29">
        <v>151.13</v>
      </c>
      <c r="X168">
        <v>1</v>
      </c>
      <c r="Y168" s="29">
        <v>7.56</v>
      </c>
      <c r="Z168" s="29">
        <v>0</v>
      </c>
      <c r="AA168" s="29">
        <v>0</v>
      </c>
      <c r="AB168" s="29">
        <v>0</v>
      </c>
      <c r="AC168" s="29">
        <v>4.7605950000000004</v>
      </c>
      <c r="AD168" s="29">
        <v>153.929405</v>
      </c>
      <c r="AE168" s="29">
        <v>0</v>
      </c>
      <c r="AF168" s="29"/>
      <c r="AG168" s="29">
        <v>151.13</v>
      </c>
      <c r="AH168" s="29">
        <v>0</v>
      </c>
      <c r="AI168" s="29">
        <v>7.56</v>
      </c>
      <c r="AJ168" s="29">
        <v>4.7605950000000004</v>
      </c>
      <c r="AK168" s="29">
        <v>153.929405</v>
      </c>
      <c r="AL168" t="s">
        <v>25</v>
      </c>
      <c r="AM168" t="s">
        <v>21730</v>
      </c>
      <c r="AN168" t="s">
        <v>21731</v>
      </c>
      <c r="AO168" s="29">
        <v>0</v>
      </c>
      <c r="AP168" s="30">
        <f t="shared" si="4"/>
        <v>0</v>
      </c>
      <c r="AQ168" s="30">
        <f t="shared" si="5"/>
        <v>0</v>
      </c>
      <c r="AS168" s="36">
        <v>45874.923089976852</v>
      </c>
    </row>
    <row r="169" spans="1:46" x14ac:dyDescent="0.25">
      <c r="A169" t="s">
        <v>20647</v>
      </c>
      <c r="B169">
        <v>3410792</v>
      </c>
      <c r="C169" t="s">
        <v>20876</v>
      </c>
      <c r="D169">
        <v>67466</v>
      </c>
      <c r="E169" t="s">
        <v>20653</v>
      </c>
      <c r="F169" t="s">
        <v>21336</v>
      </c>
      <c r="G169" t="s">
        <v>89</v>
      </c>
      <c r="H169" t="s">
        <v>90</v>
      </c>
      <c r="I169" t="s">
        <v>10</v>
      </c>
      <c r="J169" t="s">
        <v>21337</v>
      </c>
      <c r="K169" t="s">
        <v>21338</v>
      </c>
      <c r="L169" t="s">
        <v>20648</v>
      </c>
      <c r="M169" t="s">
        <v>20651</v>
      </c>
      <c r="N169">
        <v>8350</v>
      </c>
      <c r="O169">
        <v>21</v>
      </c>
      <c r="P169" s="17">
        <v>45883</v>
      </c>
      <c r="Q169" t="s">
        <v>816</v>
      </c>
      <c r="R169" t="s">
        <v>24</v>
      </c>
      <c r="S169" s="17">
        <v>45876</v>
      </c>
      <c r="T169" s="27"/>
      <c r="U169" s="29">
        <v>124.97</v>
      </c>
      <c r="V169" s="29">
        <v>26.16</v>
      </c>
      <c r="W169" s="29">
        <v>151.13</v>
      </c>
      <c r="X169">
        <v>1</v>
      </c>
      <c r="Y169" s="29">
        <v>7.56</v>
      </c>
      <c r="Z169" s="29">
        <v>0</v>
      </c>
      <c r="AA169" s="29">
        <v>0</v>
      </c>
      <c r="AB169" s="29">
        <v>0</v>
      </c>
      <c r="AC169" s="29">
        <v>4.7605950000000004</v>
      </c>
      <c r="AD169" s="29">
        <v>153.929405</v>
      </c>
      <c r="AE169" s="29">
        <v>0</v>
      </c>
      <c r="AF169" s="29"/>
      <c r="AG169" s="29">
        <v>151.13</v>
      </c>
      <c r="AH169" s="29">
        <v>0</v>
      </c>
      <c r="AI169" s="29">
        <v>7.56</v>
      </c>
      <c r="AJ169" s="29">
        <v>4.7605950000000004</v>
      </c>
      <c r="AK169" s="29">
        <v>153.929405</v>
      </c>
      <c r="AL169" t="s">
        <v>25</v>
      </c>
      <c r="AM169" t="s">
        <v>21752</v>
      </c>
      <c r="AN169" t="s">
        <v>21761</v>
      </c>
      <c r="AO169" s="29">
        <v>0</v>
      </c>
      <c r="AP169" s="30">
        <f t="shared" si="4"/>
        <v>0</v>
      </c>
      <c r="AQ169" s="30">
        <f t="shared" si="5"/>
        <v>0</v>
      </c>
      <c r="AS169" s="36">
        <v>45876.655376296294</v>
      </c>
    </row>
    <row r="170" spans="1:46" x14ac:dyDescent="0.25">
      <c r="A170" t="s">
        <v>20647</v>
      </c>
      <c r="B170">
        <v>3258704</v>
      </c>
      <c r="C170" t="s">
        <v>20877</v>
      </c>
      <c r="D170">
        <v>65980</v>
      </c>
      <c r="E170" t="s">
        <v>20656</v>
      </c>
      <c r="F170" t="s">
        <v>21339</v>
      </c>
      <c r="G170" t="s">
        <v>89</v>
      </c>
      <c r="H170" t="s">
        <v>90</v>
      </c>
      <c r="I170" t="s">
        <v>14</v>
      </c>
      <c r="J170" t="s">
        <v>20704</v>
      </c>
      <c r="K170" t="s">
        <v>20705</v>
      </c>
      <c r="L170" t="s">
        <v>20648</v>
      </c>
      <c r="M170" t="s">
        <v>20651</v>
      </c>
      <c r="N170">
        <v>8350</v>
      </c>
      <c r="O170">
        <v>11</v>
      </c>
      <c r="P170" s="17">
        <v>45872</v>
      </c>
      <c r="Q170" t="s">
        <v>816</v>
      </c>
      <c r="R170" t="s">
        <v>24</v>
      </c>
      <c r="S170" s="17">
        <v>45842</v>
      </c>
      <c r="T170" s="27"/>
      <c r="U170" s="29">
        <v>41.656666666666673</v>
      </c>
      <c r="V170" s="29">
        <v>8.7200000000000006</v>
      </c>
      <c r="W170" s="29">
        <v>50.376666666666672</v>
      </c>
      <c r="X170">
        <v>3</v>
      </c>
      <c r="Y170" s="29">
        <v>2.52</v>
      </c>
      <c r="Z170" s="29">
        <v>0</v>
      </c>
      <c r="AA170" s="29">
        <v>0</v>
      </c>
      <c r="AB170" s="29">
        <v>0</v>
      </c>
      <c r="AC170" s="29">
        <v>1.586865</v>
      </c>
      <c r="AD170" s="29">
        <v>51.309801666666672</v>
      </c>
      <c r="AE170" s="29">
        <v>0</v>
      </c>
      <c r="AF170" s="29"/>
      <c r="AG170" s="29">
        <v>151.13</v>
      </c>
      <c r="AH170" s="29">
        <v>0</v>
      </c>
      <c r="AI170" s="29">
        <v>7.56</v>
      </c>
      <c r="AJ170" s="29">
        <v>4.7605950000000004</v>
      </c>
      <c r="AK170" s="29">
        <v>153.929405</v>
      </c>
      <c r="AL170" t="s">
        <v>26</v>
      </c>
      <c r="AM170" t="s">
        <v>21543</v>
      </c>
      <c r="AN170" t="s">
        <v>21598</v>
      </c>
      <c r="AO170" s="29">
        <v>0</v>
      </c>
      <c r="AP170" s="30">
        <f t="shared" si="4"/>
        <v>0</v>
      </c>
      <c r="AQ170" s="30">
        <f t="shared" si="5"/>
        <v>0</v>
      </c>
      <c r="AS170" s="36">
        <v>45842.831026504631</v>
      </c>
    </row>
    <row r="171" spans="1:46" x14ac:dyDescent="0.25">
      <c r="A171" t="s">
        <v>20647</v>
      </c>
      <c r="B171">
        <v>3258704</v>
      </c>
      <c r="C171" t="s">
        <v>20878</v>
      </c>
      <c r="D171">
        <v>198939</v>
      </c>
      <c r="E171" t="s">
        <v>20656</v>
      </c>
      <c r="F171" t="s">
        <v>21339</v>
      </c>
      <c r="G171" t="s">
        <v>89</v>
      </c>
      <c r="H171" t="s">
        <v>90</v>
      </c>
      <c r="I171" t="s">
        <v>14</v>
      </c>
      <c r="J171" t="s">
        <v>20704</v>
      </c>
      <c r="K171" t="s">
        <v>20705</v>
      </c>
      <c r="L171" t="s">
        <v>20651</v>
      </c>
      <c r="M171" t="s">
        <v>20648</v>
      </c>
      <c r="N171">
        <v>8345</v>
      </c>
      <c r="O171">
        <v>11</v>
      </c>
      <c r="P171" s="17">
        <v>45857</v>
      </c>
      <c r="Q171" t="s">
        <v>20659</v>
      </c>
      <c r="R171" t="s">
        <v>24</v>
      </c>
      <c r="S171" s="17">
        <v>45842</v>
      </c>
      <c r="T171" s="27"/>
      <c r="U171" s="29">
        <v>42.99666666666667</v>
      </c>
      <c r="V171" s="29">
        <v>5.4666666666666659</v>
      </c>
      <c r="W171" s="29">
        <v>48.463333333333331</v>
      </c>
      <c r="X171">
        <v>3</v>
      </c>
      <c r="Y171" s="29">
        <v>2.4233333333333329</v>
      </c>
      <c r="Z171" s="29">
        <v>0</v>
      </c>
      <c r="AA171" s="29">
        <v>0</v>
      </c>
      <c r="AB171" s="29">
        <v>0</v>
      </c>
      <c r="AC171" s="29">
        <v>1.5265949999999999</v>
      </c>
      <c r="AD171" s="29">
        <v>49.36007166666667</v>
      </c>
      <c r="AE171" s="29">
        <v>0</v>
      </c>
      <c r="AF171" s="29"/>
      <c r="AG171" s="29">
        <v>145.38999999999999</v>
      </c>
      <c r="AH171" s="29">
        <v>0</v>
      </c>
      <c r="AI171" s="29">
        <v>7.27</v>
      </c>
      <c r="AJ171" s="29">
        <v>4.5797850000000002</v>
      </c>
      <c r="AK171" s="29">
        <v>148.08021500000001</v>
      </c>
      <c r="AL171" t="s">
        <v>26</v>
      </c>
      <c r="AM171" t="s">
        <v>21543</v>
      </c>
      <c r="AN171" t="s">
        <v>21598</v>
      </c>
      <c r="AO171" s="29">
        <v>0</v>
      </c>
      <c r="AP171" s="30">
        <f t="shared" si="4"/>
        <v>0</v>
      </c>
      <c r="AQ171" s="30">
        <f t="shared" si="5"/>
        <v>0</v>
      </c>
      <c r="AS171" s="36">
        <v>45842.831026504631</v>
      </c>
    </row>
    <row r="172" spans="1:46" x14ac:dyDescent="0.25">
      <c r="A172" t="s">
        <v>20647</v>
      </c>
      <c r="B172">
        <v>3237008</v>
      </c>
      <c r="C172" t="s">
        <v>20879</v>
      </c>
      <c r="D172">
        <v>198698</v>
      </c>
      <c r="E172" t="s">
        <v>20656</v>
      </c>
      <c r="F172" t="s">
        <v>21340</v>
      </c>
      <c r="G172" t="s">
        <v>89</v>
      </c>
      <c r="H172" t="s">
        <v>90</v>
      </c>
      <c r="I172" t="s">
        <v>14</v>
      </c>
      <c r="J172" t="s">
        <v>20702</v>
      </c>
      <c r="K172" t="s">
        <v>20703</v>
      </c>
      <c r="L172" t="s">
        <v>20650</v>
      </c>
      <c r="M172" t="s">
        <v>20648</v>
      </c>
      <c r="N172">
        <v>8345</v>
      </c>
      <c r="O172">
        <v>13</v>
      </c>
      <c r="P172" s="17">
        <v>45842</v>
      </c>
      <c r="Q172" t="s">
        <v>123</v>
      </c>
      <c r="R172" t="s">
        <v>24</v>
      </c>
      <c r="S172" s="17">
        <v>45837</v>
      </c>
      <c r="T172" s="27"/>
      <c r="U172" s="29">
        <v>46.22</v>
      </c>
      <c r="V172" s="29">
        <v>5.916666666666667</v>
      </c>
      <c r="W172" s="29">
        <v>52.136666666666663</v>
      </c>
      <c r="X172">
        <v>3</v>
      </c>
      <c r="Y172" s="29">
        <v>2.6066666666666669</v>
      </c>
      <c r="Z172" s="29">
        <v>0</v>
      </c>
      <c r="AA172" s="29">
        <v>0</v>
      </c>
      <c r="AB172" s="29">
        <v>0</v>
      </c>
      <c r="AC172" s="29">
        <v>1.6423049999999999</v>
      </c>
      <c r="AD172" s="29">
        <v>53.101028333333318</v>
      </c>
      <c r="AE172" s="29">
        <v>0</v>
      </c>
      <c r="AF172" s="29"/>
      <c r="AG172" s="29">
        <v>156.41</v>
      </c>
      <c r="AH172" s="29">
        <v>0</v>
      </c>
      <c r="AI172" s="29">
        <v>7.82</v>
      </c>
      <c r="AJ172" s="29">
        <v>4.9269150000000002</v>
      </c>
      <c r="AK172" s="29">
        <v>159.30308500000001</v>
      </c>
      <c r="AL172" t="s">
        <v>26</v>
      </c>
      <c r="AM172" t="s">
        <v>21753</v>
      </c>
      <c r="AN172" t="s">
        <v>21732</v>
      </c>
      <c r="AO172" s="29">
        <v>0</v>
      </c>
      <c r="AP172" s="30">
        <f t="shared" si="4"/>
        <v>0</v>
      </c>
      <c r="AQ172" s="30">
        <f t="shared" si="5"/>
        <v>0</v>
      </c>
      <c r="AS172" s="36">
        <v>45837.862114479169</v>
      </c>
    </row>
    <row r="173" spans="1:46" x14ac:dyDescent="0.25">
      <c r="A173" t="s">
        <v>20647</v>
      </c>
      <c r="B173">
        <v>3376875</v>
      </c>
      <c r="C173" t="s">
        <v>20880</v>
      </c>
      <c r="D173">
        <v>67173</v>
      </c>
      <c r="E173" t="s">
        <v>20656</v>
      </c>
      <c r="F173" t="s">
        <v>21341</v>
      </c>
      <c r="G173" t="s">
        <v>89</v>
      </c>
      <c r="H173" t="s">
        <v>90</v>
      </c>
      <c r="I173" t="s">
        <v>10</v>
      </c>
      <c r="J173" t="s">
        <v>21342</v>
      </c>
      <c r="K173" t="s">
        <v>21343</v>
      </c>
      <c r="L173" t="s">
        <v>20648</v>
      </c>
      <c r="M173" t="s">
        <v>20650</v>
      </c>
      <c r="N173">
        <v>8350</v>
      </c>
      <c r="O173">
        <v>2</v>
      </c>
      <c r="P173" s="17">
        <v>45879</v>
      </c>
      <c r="Q173" t="s">
        <v>816</v>
      </c>
      <c r="R173" t="s">
        <v>24</v>
      </c>
      <c r="S173" s="17">
        <v>45868</v>
      </c>
      <c r="T173" s="27"/>
      <c r="U173" s="29">
        <v>44.610000000000007</v>
      </c>
      <c r="V173" s="29">
        <v>8.7200000000000006</v>
      </c>
      <c r="W173" s="29">
        <v>53.330000000000013</v>
      </c>
      <c r="X173">
        <v>3</v>
      </c>
      <c r="Y173" s="29">
        <v>2.666666666666667</v>
      </c>
      <c r="Z173" s="29">
        <v>0</v>
      </c>
      <c r="AA173" s="29">
        <v>0</v>
      </c>
      <c r="AB173" s="29">
        <v>0</v>
      </c>
      <c r="AC173" s="29">
        <v>1.6798949999999999</v>
      </c>
      <c r="AD173" s="29">
        <v>54.316771666666668</v>
      </c>
      <c r="AE173" s="29">
        <v>0</v>
      </c>
      <c r="AF173" s="29"/>
      <c r="AG173" s="29">
        <v>159.99</v>
      </c>
      <c r="AH173" s="29">
        <v>0</v>
      </c>
      <c r="AI173" s="29">
        <v>8</v>
      </c>
      <c r="AJ173" s="29">
        <v>5.0396850000000004</v>
      </c>
      <c r="AK173" s="29">
        <v>162.95031499999999</v>
      </c>
      <c r="AL173" t="s">
        <v>26</v>
      </c>
      <c r="AM173" t="s">
        <v>21733</v>
      </c>
      <c r="AN173" t="s">
        <v>21734</v>
      </c>
      <c r="AO173" s="29">
        <v>0</v>
      </c>
      <c r="AP173" s="30">
        <f t="shared" si="4"/>
        <v>0</v>
      </c>
      <c r="AQ173" s="30">
        <f t="shared" si="5"/>
        <v>0</v>
      </c>
      <c r="AS173" s="36">
        <v>45868.717752118057</v>
      </c>
    </row>
    <row r="174" spans="1:46" x14ac:dyDescent="0.25">
      <c r="A174" t="s">
        <v>20647</v>
      </c>
      <c r="B174">
        <v>3259223</v>
      </c>
      <c r="C174" t="s">
        <v>20881</v>
      </c>
      <c r="D174">
        <v>198956</v>
      </c>
      <c r="E174" t="s">
        <v>20656</v>
      </c>
      <c r="F174" t="s">
        <v>21344</v>
      </c>
      <c r="G174" t="s">
        <v>89</v>
      </c>
      <c r="H174" t="s">
        <v>90</v>
      </c>
      <c r="I174" t="s">
        <v>10</v>
      </c>
      <c r="J174" t="s">
        <v>20968</v>
      </c>
      <c r="K174" t="s">
        <v>20969</v>
      </c>
      <c r="L174" t="s">
        <v>20650</v>
      </c>
      <c r="M174" t="s">
        <v>20648</v>
      </c>
      <c r="N174">
        <v>8345</v>
      </c>
      <c r="O174">
        <v>38</v>
      </c>
      <c r="P174" s="17">
        <v>45844</v>
      </c>
      <c r="Q174" t="s">
        <v>123</v>
      </c>
      <c r="R174" t="s">
        <v>24</v>
      </c>
      <c r="S174" s="17">
        <v>45842</v>
      </c>
      <c r="T174" s="27"/>
      <c r="U174" s="29">
        <v>138.66</v>
      </c>
      <c r="V174" s="29">
        <v>17.75</v>
      </c>
      <c r="W174" s="29">
        <v>156.41</v>
      </c>
      <c r="X174">
        <v>1</v>
      </c>
      <c r="Y174" s="29">
        <v>7.82</v>
      </c>
      <c r="Z174" s="29">
        <v>0</v>
      </c>
      <c r="AA174" s="29">
        <v>0</v>
      </c>
      <c r="AB174" s="29">
        <v>0</v>
      </c>
      <c r="AC174" s="29">
        <v>4.9269150000000002</v>
      </c>
      <c r="AD174" s="29">
        <v>159.30308500000001</v>
      </c>
      <c r="AE174" s="29">
        <v>0</v>
      </c>
      <c r="AF174" s="29"/>
      <c r="AG174" s="29">
        <v>156.41</v>
      </c>
      <c r="AH174" s="29">
        <v>0</v>
      </c>
      <c r="AI174" s="29">
        <v>7.82</v>
      </c>
      <c r="AJ174" s="29">
        <v>4.9269150000000002</v>
      </c>
      <c r="AK174" s="29">
        <v>159.30308500000001</v>
      </c>
      <c r="AL174" t="s">
        <v>25</v>
      </c>
      <c r="AM174" t="s">
        <v>21544</v>
      </c>
      <c r="AN174" t="s">
        <v>21599</v>
      </c>
      <c r="AO174" s="29">
        <v>0</v>
      </c>
      <c r="AP174" s="30">
        <f t="shared" si="4"/>
        <v>0</v>
      </c>
      <c r="AQ174" s="30">
        <f t="shared" si="5"/>
        <v>0</v>
      </c>
      <c r="AS174" s="36">
        <v>45842.89705994213</v>
      </c>
    </row>
    <row r="175" spans="1:46" x14ac:dyDescent="0.25">
      <c r="A175" t="s">
        <v>20647</v>
      </c>
      <c r="B175">
        <v>3382537</v>
      </c>
      <c r="C175" t="s">
        <v>20882</v>
      </c>
      <c r="D175">
        <v>67223</v>
      </c>
      <c r="E175" t="s">
        <v>20656</v>
      </c>
      <c r="F175" t="s">
        <v>21345</v>
      </c>
      <c r="G175" t="s">
        <v>89</v>
      </c>
      <c r="H175" t="s">
        <v>90</v>
      </c>
      <c r="I175" t="s">
        <v>14</v>
      </c>
      <c r="J175" t="s">
        <v>21346</v>
      </c>
      <c r="K175" t="s">
        <v>21347</v>
      </c>
      <c r="L175" t="s">
        <v>20648</v>
      </c>
      <c r="M175" t="s">
        <v>20650</v>
      </c>
      <c r="N175">
        <v>8350</v>
      </c>
      <c r="O175">
        <v>6</v>
      </c>
      <c r="P175" s="17">
        <v>45914</v>
      </c>
      <c r="Q175" t="s">
        <v>816</v>
      </c>
      <c r="R175" t="s">
        <v>24</v>
      </c>
      <c r="S175" s="17">
        <v>45869</v>
      </c>
      <c r="T175" s="27"/>
      <c r="U175" s="29">
        <v>44.610000000000007</v>
      </c>
      <c r="V175" s="29">
        <v>8.7200000000000006</v>
      </c>
      <c r="W175" s="29">
        <v>53.330000000000013</v>
      </c>
      <c r="X175">
        <v>3</v>
      </c>
      <c r="Y175" s="29">
        <v>2.666666666666667</v>
      </c>
      <c r="Z175" s="29">
        <v>0</v>
      </c>
      <c r="AA175" s="29">
        <v>0</v>
      </c>
      <c r="AB175" s="29">
        <v>0</v>
      </c>
      <c r="AC175" s="29">
        <v>1.6798949999999999</v>
      </c>
      <c r="AD175" s="29">
        <v>54.316771666666668</v>
      </c>
      <c r="AE175" s="29">
        <v>0</v>
      </c>
      <c r="AF175" s="29"/>
      <c r="AG175" s="29">
        <v>159.99</v>
      </c>
      <c r="AH175" s="29">
        <v>0</v>
      </c>
      <c r="AI175" s="29">
        <v>8</v>
      </c>
      <c r="AJ175" s="29">
        <v>5.0396850000000004</v>
      </c>
      <c r="AK175" s="29">
        <v>162.95031499999999</v>
      </c>
      <c r="AL175" t="s">
        <v>26</v>
      </c>
      <c r="AM175" t="s">
        <v>21754</v>
      </c>
      <c r="AN175" t="s">
        <v>21762</v>
      </c>
      <c r="AO175" s="29">
        <v>0</v>
      </c>
      <c r="AP175" s="30">
        <f t="shared" si="4"/>
        <v>0</v>
      </c>
      <c r="AQ175" s="30">
        <f t="shared" si="5"/>
        <v>0</v>
      </c>
      <c r="AS175" s="36">
        <v>45869.925947326388</v>
      </c>
    </row>
    <row r="176" spans="1:46" x14ac:dyDescent="0.25">
      <c r="A176" t="s">
        <v>20647</v>
      </c>
      <c r="B176">
        <v>3392599</v>
      </c>
      <c r="C176" t="s">
        <v>20885</v>
      </c>
      <c r="D176">
        <v>200535</v>
      </c>
      <c r="E176" t="s">
        <v>20653</v>
      </c>
      <c r="F176" t="s">
        <v>21351</v>
      </c>
      <c r="G176" t="s">
        <v>89</v>
      </c>
      <c r="H176" t="s">
        <v>90</v>
      </c>
      <c r="I176" t="s">
        <v>14</v>
      </c>
      <c r="J176" t="s">
        <v>21276</v>
      </c>
      <c r="K176" t="s">
        <v>21277</v>
      </c>
      <c r="L176" t="s">
        <v>20650</v>
      </c>
      <c r="M176" t="s">
        <v>20648</v>
      </c>
      <c r="N176">
        <v>8345</v>
      </c>
      <c r="O176">
        <v>30</v>
      </c>
      <c r="P176" s="17">
        <v>45872</v>
      </c>
      <c r="Q176" t="s">
        <v>1139</v>
      </c>
      <c r="R176" t="s">
        <v>24</v>
      </c>
      <c r="S176" s="17">
        <v>45872</v>
      </c>
      <c r="T176" s="27"/>
      <c r="U176" s="29">
        <v>138.66</v>
      </c>
      <c r="V176" s="29">
        <v>17.75</v>
      </c>
      <c r="W176" s="29">
        <v>156.41</v>
      </c>
      <c r="X176">
        <v>1</v>
      </c>
      <c r="Y176" s="29">
        <v>7.82</v>
      </c>
      <c r="Z176" s="29">
        <v>0</v>
      </c>
      <c r="AA176" s="29">
        <v>0</v>
      </c>
      <c r="AB176" s="29">
        <v>0</v>
      </c>
      <c r="AC176" s="29">
        <v>4.9269150000000002</v>
      </c>
      <c r="AD176" s="29">
        <v>159.30308500000001</v>
      </c>
      <c r="AE176" s="29">
        <v>0</v>
      </c>
      <c r="AF176" s="29"/>
      <c r="AG176" s="29">
        <v>156.41</v>
      </c>
      <c r="AH176" s="29">
        <v>0</v>
      </c>
      <c r="AI176" s="29">
        <v>7.82</v>
      </c>
      <c r="AJ176" s="29">
        <v>4.9269150000000002</v>
      </c>
      <c r="AK176" s="29">
        <v>159.30308500000001</v>
      </c>
      <c r="AL176" t="s">
        <v>25</v>
      </c>
      <c r="AM176" t="s">
        <v>21755</v>
      </c>
      <c r="AN176" t="s">
        <v>21763</v>
      </c>
      <c r="AO176" s="29">
        <v>5.09</v>
      </c>
      <c r="AP176" s="30">
        <f t="shared" si="4"/>
        <v>1.4633749999999999</v>
      </c>
      <c r="AQ176" s="30">
        <f t="shared" si="5"/>
        <v>1.4633749999999999</v>
      </c>
      <c r="AS176" s="36">
        <v>45872.571245381943</v>
      </c>
    </row>
    <row r="177" spans="1:45" x14ac:dyDescent="0.25">
      <c r="A177" t="s">
        <v>20647</v>
      </c>
      <c r="B177">
        <v>3392599</v>
      </c>
      <c r="C177" t="s">
        <v>20886</v>
      </c>
      <c r="D177">
        <v>200536</v>
      </c>
      <c r="E177" t="s">
        <v>20653</v>
      </c>
      <c r="F177" t="s">
        <v>21351</v>
      </c>
      <c r="G177" t="s">
        <v>89</v>
      </c>
      <c r="H177" t="s">
        <v>90</v>
      </c>
      <c r="I177" t="s">
        <v>14</v>
      </c>
      <c r="J177" t="s">
        <v>21352</v>
      </c>
      <c r="K177" t="s">
        <v>21279</v>
      </c>
      <c r="L177" t="s">
        <v>20650</v>
      </c>
      <c r="M177" t="s">
        <v>20648</v>
      </c>
      <c r="N177">
        <v>8345</v>
      </c>
      <c r="O177">
        <v>32</v>
      </c>
      <c r="P177" s="17">
        <v>45872</v>
      </c>
      <c r="Q177" t="s">
        <v>1139</v>
      </c>
      <c r="R177" t="s">
        <v>24</v>
      </c>
      <c r="S177" s="17">
        <v>45872</v>
      </c>
      <c r="T177" s="27"/>
      <c r="U177" s="29">
        <v>138.66</v>
      </c>
      <c r="V177" s="29">
        <v>17.75</v>
      </c>
      <c r="W177" s="29">
        <v>156.41</v>
      </c>
      <c r="X177">
        <v>1</v>
      </c>
      <c r="Y177" s="29">
        <v>7.82</v>
      </c>
      <c r="Z177" s="29">
        <v>0</v>
      </c>
      <c r="AA177" s="29">
        <v>0</v>
      </c>
      <c r="AB177" s="29">
        <v>0</v>
      </c>
      <c r="AC177" s="29">
        <v>4.9269150000000002</v>
      </c>
      <c r="AD177" s="29">
        <v>159.30308500000001</v>
      </c>
      <c r="AE177" s="29">
        <v>0</v>
      </c>
      <c r="AF177" s="29"/>
      <c r="AG177" s="29">
        <v>156.41</v>
      </c>
      <c r="AH177" s="29">
        <v>0</v>
      </c>
      <c r="AI177" s="29">
        <v>7.82</v>
      </c>
      <c r="AJ177" s="29">
        <v>4.9269150000000002</v>
      </c>
      <c r="AK177" s="29">
        <v>159.30308500000001</v>
      </c>
      <c r="AL177" t="s">
        <v>25</v>
      </c>
      <c r="AM177" t="s">
        <v>21755</v>
      </c>
      <c r="AN177" t="s">
        <v>21763</v>
      </c>
      <c r="AO177" s="29">
        <v>5.09</v>
      </c>
      <c r="AP177" s="30">
        <f t="shared" si="4"/>
        <v>1.4633749999999999</v>
      </c>
      <c r="AQ177" s="30">
        <f t="shared" si="5"/>
        <v>1.4633749999999999</v>
      </c>
      <c r="AS177" s="36">
        <v>45872.571245381943</v>
      </c>
    </row>
    <row r="178" spans="1:45" x14ac:dyDescent="0.25">
      <c r="A178" t="s">
        <v>20647</v>
      </c>
      <c r="B178">
        <v>3411146</v>
      </c>
      <c r="C178" t="s">
        <v>20887</v>
      </c>
      <c r="D178">
        <v>67469</v>
      </c>
      <c r="E178" t="s">
        <v>20653</v>
      </c>
      <c r="F178" t="s">
        <v>21353</v>
      </c>
      <c r="G178" t="s">
        <v>89</v>
      </c>
      <c r="H178" t="s">
        <v>90</v>
      </c>
      <c r="I178" t="s">
        <v>10</v>
      </c>
      <c r="J178" t="s">
        <v>21354</v>
      </c>
      <c r="K178" t="s">
        <v>21355</v>
      </c>
      <c r="L178" t="s">
        <v>20648</v>
      </c>
      <c r="M178" t="s">
        <v>20650</v>
      </c>
      <c r="N178">
        <v>8350</v>
      </c>
      <c r="O178">
        <v>12</v>
      </c>
      <c r="P178" s="17">
        <v>45877</v>
      </c>
      <c r="Q178" t="s">
        <v>816</v>
      </c>
      <c r="R178" t="s">
        <v>24</v>
      </c>
      <c r="S178" s="17">
        <v>45876</v>
      </c>
      <c r="T178" s="27"/>
      <c r="U178" s="29">
        <v>147.21</v>
      </c>
      <c r="V178" s="29">
        <v>26.16</v>
      </c>
      <c r="W178" s="29">
        <v>173.37</v>
      </c>
      <c r="X178">
        <v>1</v>
      </c>
      <c r="Y178" s="29">
        <v>8.67</v>
      </c>
      <c r="Z178" s="29">
        <v>0</v>
      </c>
      <c r="AA178" s="29">
        <v>0</v>
      </c>
      <c r="AB178" s="29">
        <v>0</v>
      </c>
      <c r="AC178" s="29">
        <v>5.4611549999999998</v>
      </c>
      <c r="AD178" s="29">
        <v>176.578845</v>
      </c>
      <c r="AE178" s="29">
        <v>0</v>
      </c>
      <c r="AF178" s="29"/>
      <c r="AG178" s="29">
        <v>173.37</v>
      </c>
      <c r="AH178" s="29">
        <v>0</v>
      </c>
      <c r="AI178" s="29">
        <v>8.67</v>
      </c>
      <c r="AJ178" s="29">
        <v>5.4611549999999998</v>
      </c>
      <c r="AK178" s="29">
        <v>176.578845</v>
      </c>
      <c r="AL178" t="s">
        <v>25</v>
      </c>
      <c r="AM178" t="s">
        <v>21756</v>
      </c>
      <c r="AN178" t="s">
        <v>21764</v>
      </c>
      <c r="AO178" s="29">
        <v>0</v>
      </c>
      <c r="AP178" s="30">
        <f t="shared" si="4"/>
        <v>0</v>
      </c>
      <c r="AQ178" s="30">
        <f t="shared" si="5"/>
        <v>0</v>
      </c>
      <c r="AS178" s="36">
        <v>45876.698415729166</v>
      </c>
    </row>
    <row r="179" spans="1:45" x14ac:dyDescent="0.25">
      <c r="A179" t="s">
        <v>20647</v>
      </c>
      <c r="B179">
        <v>3253268</v>
      </c>
      <c r="C179" t="s">
        <v>20888</v>
      </c>
      <c r="D179">
        <v>198867</v>
      </c>
      <c r="E179" t="s">
        <v>20656</v>
      </c>
      <c r="F179" t="s">
        <v>21356</v>
      </c>
      <c r="G179" t="s">
        <v>89</v>
      </c>
      <c r="H179" t="s">
        <v>90</v>
      </c>
      <c r="I179" t="s">
        <v>10</v>
      </c>
      <c r="J179" t="s">
        <v>21357</v>
      </c>
      <c r="K179" t="s">
        <v>21358</v>
      </c>
      <c r="L179" t="s">
        <v>20650</v>
      </c>
      <c r="M179" t="s">
        <v>20648</v>
      </c>
      <c r="N179">
        <v>8345</v>
      </c>
      <c r="O179">
        <v>14</v>
      </c>
      <c r="P179" s="17">
        <v>45842</v>
      </c>
      <c r="Q179" t="s">
        <v>123</v>
      </c>
      <c r="R179" t="s">
        <v>24</v>
      </c>
      <c r="S179" s="17">
        <v>45841</v>
      </c>
      <c r="T179" s="27"/>
      <c r="U179" s="29">
        <v>69.33</v>
      </c>
      <c r="V179" s="29">
        <v>8.875</v>
      </c>
      <c r="W179" s="29">
        <v>78.204999999999998</v>
      </c>
      <c r="X179">
        <v>2</v>
      </c>
      <c r="Y179" s="29">
        <v>3.91</v>
      </c>
      <c r="Z179" s="29">
        <v>0</v>
      </c>
      <c r="AA179" s="29">
        <v>0</v>
      </c>
      <c r="AB179" s="29">
        <v>0</v>
      </c>
      <c r="AC179" s="29">
        <v>2.4634575000000001</v>
      </c>
      <c r="AD179" s="29">
        <v>79.651542499999991</v>
      </c>
      <c r="AE179" s="29">
        <v>0</v>
      </c>
      <c r="AF179" s="29"/>
      <c r="AG179" s="29">
        <v>156.41</v>
      </c>
      <c r="AH179" s="29">
        <v>0</v>
      </c>
      <c r="AI179" s="29">
        <v>7.82</v>
      </c>
      <c r="AJ179" s="29">
        <v>4.9269150000000002</v>
      </c>
      <c r="AK179" s="29">
        <v>159.30308500000001</v>
      </c>
      <c r="AL179" t="s">
        <v>27</v>
      </c>
      <c r="AM179" t="s">
        <v>21546</v>
      </c>
      <c r="AN179" t="s">
        <v>21601</v>
      </c>
      <c r="AO179" s="29">
        <v>0</v>
      </c>
      <c r="AP179" s="30">
        <f t="shared" si="4"/>
        <v>0</v>
      </c>
      <c r="AQ179" s="30">
        <f t="shared" si="5"/>
        <v>0</v>
      </c>
      <c r="AS179" s="36">
        <v>45841.746596597222</v>
      </c>
    </row>
    <row r="180" spans="1:45" x14ac:dyDescent="0.25">
      <c r="A180" t="s">
        <v>20647</v>
      </c>
      <c r="B180">
        <v>3399081</v>
      </c>
      <c r="C180" t="s">
        <v>20889</v>
      </c>
      <c r="D180">
        <v>200594</v>
      </c>
      <c r="E180" t="s">
        <v>20656</v>
      </c>
      <c r="F180" t="s">
        <v>21359</v>
      </c>
      <c r="G180" t="s">
        <v>89</v>
      </c>
      <c r="H180" t="s">
        <v>90</v>
      </c>
      <c r="I180" t="s">
        <v>10</v>
      </c>
      <c r="J180" t="s">
        <v>21360</v>
      </c>
      <c r="K180" t="s">
        <v>21361</v>
      </c>
      <c r="L180" t="s">
        <v>20651</v>
      </c>
      <c r="M180" t="s">
        <v>20648</v>
      </c>
      <c r="N180">
        <v>8345</v>
      </c>
      <c r="O180">
        <v>21</v>
      </c>
      <c r="P180" s="17">
        <v>45877</v>
      </c>
      <c r="Q180" t="s">
        <v>20659</v>
      </c>
      <c r="R180" t="s">
        <v>24</v>
      </c>
      <c r="S180" s="17">
        <v>45873</v>
      </c>
      <c r="T180" s="27"/>
      <c r="U180" s="29">
        <v>64.495000000000005</v>
      </c>
      <c r="V180" s="29">
        <v>8.1999999999999993</v>
      </c>
      <c r="W180" s="29">
        <v>72.694999999999993</v>
      </c>
      <c r="X180">
        <v>2</v>
      </c>
      <c r="Y180" s="29">
        <v>3.6349999999999998</v>
      </c>
      <c r="Z180" s="29">
        <v>0</v>
      </c>
      <c r="AA180" s="29">
        <v>0</v>
      </c>
      <c r="AB180" s="29">
        <v>0</v>
      </c>
      <c r="AC180" s="29">
        <v>2.2898925000000001</v>
      </c>
      <c r="AD180" s="29">
        <v>74.040107500000005</v>
      </c>
      <c r="AE180" s="29">
        <v>0</v>
      </c>
      <c r="AF180" s="29"/>
      <c r="AG180" s="29">
        <v>145.38999999999999</v>
      </c>
      <c r="AH180" s="29">
        <v>0</v>
      </c>
      <c r="AI180" s="29">
        <v>7.27</v>
      </c>
      <c r="AJ180" s="29">
        <v>4.5797850000000002</v>
      </c>
      <c r="AK180" s="29">
        <v>148.08021500000001</v>
      </c>
      <c r="AL180" t="s">
        <v>27</v>
      </c>
      <c r="AM180" t="s">
        <v>21735</v>
      </c>
      <c r="AN180" t="s">
        <v>21736</v>
      </c>
      <c r="AO180" s="29">
        <v>0</v>
      </c>
      <c r="AP180" s="30">
        <f t="shared" si="4"/>
        <v>0</v>
      </c>
      <c r="AQ180" s="30">
        <f t="shared" si="5"/>
        <v>0</v>
      </c>
      <c r="AS180" s="36">
        <v>45873.907109965279</v>
      </c>
    </row>
    <row r="181" spans="1:45" x14ac:dyDescent="0.25">
      <c r="A181" t="s">
        <v>20647</v>
      </c>
      <c r="B181">
        <v>3399081</v>
      </c>
      <c r="C181" t="s">
        <v>20890</v>
      </c>
      <c r="D181">
        <v>200593</v>
      </c>
      <c r="E181" t="s">
        <v>20656</v>
      </c>
      <c r="F181" t="s">
        <v>21359</v>
      </c>
      <c r="G181" t="s">
        <v>89</v>
      </c>
      <c r="H181" t="s">
        <v>90</v>
      </c>
      <c r="I181" t="s">
        <v>10</v>
      </c>
      <c r="J181" t="s">
        <v>21362</v>
      </c>
      <c r="K181" t="s">
        <v>21363</v>
      </c>
      <c r="L181" t="s">
        <v>20651</v>
      </c>
      <c r="M181" t="s">
        <v>20648</v>
      </c>
      <c r="N181">
        <v>8345</v>
      </c>
      <c r="O181">
        <v>22</v>
      </c>
      <c r="P181" s="17">
        <v>45877</v>
      </c>
      <c r="Q181" t="s">
        <v>20659</v>
      </c>
      <c r="R181" t="s">
        <v>24</v>
      </c>
      <c r="S181" s="17">
        <v>45873</v>
      </c>
      <c r="T181" s="27"/>
      <c r="U181" s="29">
        <v>64.495000000000005</v>
      </c>
      <c r="V181" s="29">
        <v>8.1999999999999993</v>
      </c>
      <c r="W181" s="29">
        <v>72.694999999999993</v>
      </c>
      <c r="X181">
        <v>2</v>
      </c>
      <c r="Y181" s="29">
        <v>3.6349999999999998</v>
      </c>
      <c r="Z181" s="29">
        <v>0</v>
      </c>
      <c r="AA181" s="29">
        <v>0</v>
      </c>
      <c r="AB181" s="29">
        <v>0</v>
      </c>
      <c r="AC181" s="29">
        <v>2.2898925000000001</v>
      </c>
      <c r="AD181" s="29">
        <v>74.040107500000005</v>
      </c>
      <c r="AE181" s="29">
        <v>0</v>
      </c>
      <c r="AF181" s="29"/>
      <c r="AG181" s="29">
        <v>145.38999999999999</v>
      </c>
      <c r="AH181" s="29">
        <v>0</v>
      </c>
      <c r="AI181" s="29">
        <v>7.27</v>
      </c>
      <c r="AJ181" s="29">
        <v>4.5797850000000002</v>
      </c>
      <c r="AK181" s="29">
        <v>148.08021500000001</v>
      </c>
      <c r="AL181" t="s">
        <v>27</v>
      </c>
      <c r="AM181" t="s">
        <v>21735</v>
      </c>
      <c r="AN181" t="s">
        <v>21736</v>
      </c>
      <c r="AO181" s="29">
        <v>0</v>
      </c>
      <c r="AP181" s="30">
        <f t="shared" si="4"/>
        <v>0</v>
      </c>
      <c r="AQ181" s="30">
        <f t="shared" si="5"/>
        <v>0</v>
      </c>
      <c r="AS181" s="36">
        <v>45873.907109965279</v>
      </c>
    </row>
    <row r="182" spans="1:45" x14ac:dyDescent="0.25">
      <c r="A182" t="s">
        <v>20647</v>
      </c>
      <c r="B182">
        <v>3410609</v>
      </c>
      <c r="C182" t="s">
        <v>20891</v>
      </c>
      <c r="D182">
        <v>200702</v>
      </c>
      <c r="E182" t="s">
        <v>20653</v>
      </c>
      <c r="F182" t="s">
        <v>21364</v>
      </c>
      <c r="G182" t="s">
        <v>89</v>
      </c>
      <c r="H182" t="s">
        <v>90</v>
      </c>
      <c r="I182" t="s">
        <v>137</v>
      </c>
      <c r="J182" t="s">
        <v>21037</v>
      </c>
      <c r="K182" t="s">
        <v>21038</v>
      </c>
      <c r="L182" t="s">
        <v>271</v>
      </c>
      <c r="M182" t="s">
        <v>20649</v>
      </c>
      <c r="N182">
        <v>8345</v>
      </c>
      <c r="O182">
        <v>1</v>
      </c>
      <c r="P182" s="17">
        <v>45876</v>
      </c>
      <c r="Q182" t="s">
        <v>20652</v>
      </c>
      <c r="R182" t="s">
        <v>24</v>
      </c>
      <c r="S182" s="17">
        <v>45876</v>
      </c>
      <c r="T182" s="27"/>
      <c r="U182" s="29">
        <v>115.83</v>
      </c>
      <c r="V182" s="29">
        <v>21.82</v>
      </c>
      <c r="W182" s="29">
        <v>137.65</v>
      </c>
      <c r="X182">
        <v>1</v>
      </c>
      <c r="Y182" s="29">
        <v>6.88</v>
      </c>
      <c r="Z182" s="29">
        <v>0</v>
      </c>
      <c r="AA182" s="29">
        <v>0</v>
      </c>
      <c r="AB182" s="29">
        <v>0</v>
      </c>
      <c r="AC182" s="29">
        <v>7.2266250000000003</v>
      </c>
      <c r="AD182" s="29">
        <v>137.30337499999999</v>
      </c>
      <c r="AE182" s="29">
        <v>0</v>
      </c>
      <c r="AF182" s="29"/>
      <c r="AG182" s="29">
        <v>137.65</v>
      </c>
      <c r="AH182" s="29">
        <v>0</v>
      </c>
      <c r="AI182" s="29">
        <v>6.88</v>
      </c>
      <c r="AJ182" s="29">
        <v>7.2266250000000003</v>
      </c>
      <c r="AK182" s="29">
        <v>137.30337499999999</v>
      </c>
      <c r="AL182" t="s">
        <v>25</v>
      </c>
      <c r="AM182" t="s">
        <v>21737</v>
      </c>
      <c r="AN182" t="s">
        <v>21738</v>
      </c>
      <c r="AO182" s="29">
        <v>0</v>
      </c>
      <c r="AP182" s="30">
        <f t="shared" si="4"/>
        <v>0</v>
      </c>
      <c r="AQ182" s="30">
        <f t="shared" si="5"/>
        <v>0</v>
      </c>
      <c r="AS182" s="36">
        <v>45876.630710625002</v>
      </c>
    </row>
    <row r="183" spans="1:45" x14ac:dyDescent="0.25">
      <c r="A183" t="s">
        <v>20647</v>
      </c>
      <c r="B183">
        <v>3241465</v>
      </c>
      <c r="C183" t="s">
        <v>20892</v>
      </c>
      <c r="D183">
        <v>198739</v>
      </c>
      <c r="E183" t="s">
        <v>20656</v>
      </c>
      <c r="F183" t="s">
        <v>21365</v>
      </c>
      <c r="G183" t="s">
        <v>89</v>
      </c>
      <c r="H183" t="s">
        <v>90</v>
      </c>
      <c r="I183" t="s">
        <v>14</v>
      </c>
      <c r="J183" t="s">
        <v>20700</v>
      </c>
      <c r="K183" t="s">
        <v>20701</v>
      </c>
      <c r="L183" t="s">
        <v>20650</v>
      </c>
      <c r="M183" t="s">
        <v>20649</v>
      </c>
      <c r="N183">
        <v>8345</v>
      </c>
      <c r="O183">
        <v>36</v>
      </c>
      <c r="P183" s="17">
        <v>45838</v>
      </c>
      <c r="Q183" t="s">
        <v>123</v>
      </c>
      <c r="R183" t="s">
        <v>24</v>
      </c>
      <c r="S183" s="17">
        <v>45838</v>
      </c>
      <c r="T183" s="27"/>
      <c r="U183" s="29">
        <v>39.783333333333331</v>
      </c>
      <c r="V183" s="29">
        <v>6.206666666666667</v>
      </c>
      <c r="W183" s="29">
        <v>45.99</v>
      </c>
      <c r="X183">
        <v>3</v>
      </c>
      <c r="Y183" s="29">
        <v>2.2999999999999998</v>
      </c>
      <c r="Z183" s="29">
        <v>0</v>
      </c>
      <c r="AA183" s="29">
        <v>0</v>
      </c>
      <c r="AB183" s="29">
        <v>0</v>
      </c>
      <c r="AC183" s="29">
        <v>1.448685</v>
      </c>
      <c r="AD183" s="29">
        <v>46.841315000000002</v>
      </c>
      <c r="AE183" s="29">
        <v>0</v>
      </c>
      <c r="AF183" s="29"/>
      <c r="AG183" s="29">
        <v>137.97</v>
      </c>
      <c r="AH183" s="29">
        <v>0</v>
      </c>
      <c r="AI183" s="29">
        <v>6.9</v>
      </c>
      <c r="AJ183" s="29">
        <v>4.3460549999999998</v>
      </c>
      <c r="AK183" s="29">
        <v>140.523945</v>
      </c>
      <c r="AL183" t="s">
        <v>26</v>
      </c>
      <c r="AM183" t="s">
        <v>21739</v>
      </c>
      <c r="AN183" t="s">
        <v>21740</v>
      </c>
      <c r="AO183" s="29">
        <v>0</v>
      </c>
      <c r="AP183" s="30">
        <f t="shared" si="4"/>
        <v>0</v>
      </c>
      <c r="AQ183" s="30">
        <f t="shared" si="5"/>
        <v>0</v>
      </c>
      <c r="AS183" s="36">
        <v>45838.926497210647</v>
      </c>
    </row>
    <row r="184" spans="1:45" x14ac:dyDescent="0.25">
      <c r="A184" t="s">
        <v>20647</v>
      </c>
      <c r="B184">
        <v>3256990</v>
      </c>
      <c r="C184" t="s">
        <v>20893</v>
      </c>
      <c r="D184">
        <v>198911</v>
      </c>
      <c r="E184" t="s">
        <v>20656</v>
      </c>
      <c r="F184" t="s">
        <v>21366</v>
      </c>
      <c r="G184" t="s">
        <v>89</v>
      </c>
      <c r="H184" t="s">
        <v>90</v>
      </c>
      <c r="I184" t="s">
        <v>10</v>
      </c>
      <c r="J184" t="s">
        <v>21367</v>
      </c>
      <c r="K184" t="s">
        <v>21368</v>
      </c>
      <c r="L184" t="s">
        <v>271</v>
      </c>
      <c r="M184" t="s">
        <v>20649</v>
      </c>
      <c r="N184">
        <v>8345</v>
      </c>
      <c r="O184">
        <v>32</v>
      </c>
      <c r="P184" s="17">
        <v>45842</v>
      </c>
      <c r="Q184" t="s">
        <v>20652</v>
      </c>
      <c r="R184" t="s">
        <v>24</v>
      </c>
      <c r="S184" s="17">
        <v>45842</v>
      </c>
      <c r="T184" s="27"/>
      <c r="U184" s="29">
        <v>115.83</v>
      </c>
      <c r="V184" s="29">
        <v>21.82</v>
      </c>
      <c r="W184" s="29">
        <v>137.65</v>
      </c>
      <c r="X184">
        <v>1</v>
      </c>
      <c r="Y184" s="29">
        <v>6.88</v>
      </c>
      <c r="Z184" s="29">
        <v>0</v>
      </c>
      <c r="AA184" s="29">
        <v>0</v>
      </c>
      <c r="AB184" s="29">
        <v>0</v>
      </c>
      <c r="AC184" s="29">
        <v>4.3359750000000004</v>
      </c>
      <c r="AD184" s="29">
        <v>140.19402500000001</v>
      </c>
      <c r="AE184" s="29">
        <v>0</v>
      </c>
      <c r="AF184" s="29"/>
      <c r="AG184" s="29">
        <v>137.65</v>
      </c>
      <c r="AH184" s="29">
        <v>0</v>
      </c>
      <c r="AI184" s="29">
        <v>6.88</v>
      </c>
      <c r="AJ184" s="29">
        <v>4.3359750000000004</v>
      </c>
      <c r="AK184" s="29">
        <v>140.19402500000001</v>
      </c>
      <c r="AL184" t="s">
        <v>25</v>
      </c>
      <c r="AM184" t="s">
        <v>21547</v>
      </c>
      <c r="AN184" t="s">
        <v>21602</v>
      </c>
      <c r="AO184" s="29">
        <v>0</v>
      </c>
      <c r="AP184" s="30">
        <f t="shared" si="4"/>
        <v>0</v>
      </c>
      <c r="AQ184" s="30">
        <f t="shared" si="5"/>
        <v>0</v>
      </c>
      <c r="AS184" s="36">
        <v>45842.600545520836</v>
      </c>
    </row>
    <row r="185" spans="1:45" x14ac:dyDescent="0.25">
      <c r="A185" t="s">
        <v>20647</v>
      </c>
      <c r="B185">
        <v>3394566</v>
      </c>
      <c r="C185" t="s">
        <v>20894</v>
      </c>
      <c r="D185">
        <v>200540</v>
      </c>
      <c r="E185" t="s">
        <v>20653</v>
      </c>
      <c r="F185" t="s">
        <v>21369</v>
      </c>
      <c r="G185" t="s">
        <v>89</v>
      </c>
      <c r="H185" t="s">
        <v>90</v>
      </c>
      <c r="I185" t="s">
        <v>14</v>
      </c>
      <c r="J185" t="s">
        <v>21370</v>
      </c>
      <c r="K185" t="s">
        <v>21371</v>
      </c>
      <c r="L185" t="s">
        <v>20650</v>
      </c>
      <c r="M185" t="s">
        <v>20649</v>
      </c>
      <c r="N185">
        <v>8345</v>
      </c>
      <c r="O185">
        <v>35</v>
      </c>
      <c r="P185" s="17">
        <v>45873</v>
      </c>
      <c r="Q185" t="s">
        <v>1139</v>
      </c>
      <c r="R185" t="s">
        <v>24</v>
      </c>
      <c r="S185" s="17">
        <v>45872</v>
      </c>
      <c r="T185" s="27"/>
      <c r="U185" s="29">
        <v>119.35</v>
      </c>
      <c r="V185" s="29">
        <v>18.62</v>
      </c>
      <c r="W185" s="29">
        <v>137.97</v>
      </c>
      <c r="X185">
        <v>1</v>
      </c>
      <c r="Y185" s="29">
        <v>6.9</v>
      </c>
      <c r="Z185" s="29">
        <v>0</v>
      </c>
      <c r="AA185" s="29">
        <v>0</v>
      </c>
      <c r="AB185" s="29">
        <v>0</v>
      </c>
      <c r="AC185" s="29">
        <v>4.3460549999999998</v>
      </c>
      <c r="AD185" s="29">
        <v>140.523945</v>
      </c>
      <c r="AE185" s="29">
        <v>0</v>
      </c>
      <c r="AF185" s="29"/>
      <c r="AG185" s="29">
        <v>137.97</v>
      </c>
      <c r="AH185" s="29">
        <v>0</v>
      </c>
      <c r="AI185" s="29">
        <v>6.9</v>
      </c>
      <c r="AJ185" s="29">
        <v>4.3460549999999998</v>
      </c>
      <c r="AK185" s="29">
        <v>140.523945</v>
      </c>
      <c r="AL185" t="s">
        <v>25</v>
      </c>
      <c r="AM185" t="s">
        <v>21741</v>
      </c>
      <c r="AN185" t="s">
        <v>21742</v>
      </c>
      <c r="AO185" s="29">
        <v>0</v>
      </c>
      <c r="AP185" s="30">
        <f t="shared" si="4"/>
        <v>0</v>
      </c>
      <c r="AQ185" s="30">
        <f t="shared" si="5"/>
        <v>0</v>
      </c>
      <c r="AS185" s="36">
        <v>45872.872879953706</v>
      </c>
    </row>
    <row r="186" spans="1:45" x14ac:dyDescent="0.25">
      <c r="A186" t="s">
        <v>20647</v>
      </c>
      <c r="B186">
        <v>3115977</v>
      </c>
      <c r="C186" t="s">
        <v>20895</v>
      </c>
      <c r="D186">
        <v>197398</v>
      </c>
      <c r="E186" t="s">
        <v>20656</v>
      </c>
      <c r="F186" t="s">
        <v>21372</v>
      </c>
      <c r="G186" t="s">
        <v>89</v>
      </c>
      <c r="H186" t="s">
        <v>90</v>
      </c>
      <c r="I186" t="s">
        <v>137</v>
      </c>
      <c r="J186" t="s">
        <v>21373</v>
      </c>
      <c r="K186" t="s">
        <v>21374</v>
      </c>
      <c r="L186" t="s">
        <v>20650</v>
      </c>
      <c r="M186" t="s">
        <v>20648</v>
      </c>
      <c r="N186">
        <v>8345</v>
      </c>
      <c r="O186">
        <v>5</v>
      </c>
      <c r="P186" s="17">
        <v>45807</v>
      </c>
      <c r="Q186" t="s">
        <v>123</v>
      </c>
      <c r="R186" t="s">
        <v>24</v>
      </c>
      <c r="S186" s="17">
        <v>45806</v>
      </c>
      <c r="T186" s="27"/>
      <c r="U186" s="29">
        <v>46.22</v>
      </c>
      <c r="V186" s="29">
        <v>5.916666666666667</v>
      </c>
      <c r="W186" s="29">
        <v>52.136666666666663</v>
      </c>
      <c r="X186">
        <v>3</v>
      </c>
      <c r="Y186" s="29">
        <v>1.823333333333333</v>
      </c>
      <c r="Z186" s="29">
        <v>0</v>
      </c>
      <c r="AA186" s="29">
        <v>0</v>
      </c>
      <c r="AB186" s="29">
        <v>0</v>
      </c>
      <c r="AC186" s="29">
        <v>2.6980724999999999</v>
      </c>
      <c r="AD186" s="29">
        <v>51.261927500000013</v>
      </c>
      <c r="AE186" s="29">
        <v>0</v>
      </c>
      <c r="AF186" s="29"/>
      <c r="AG186" s="29">
        <v>156.41</v>
      </c>
      <c r="AH186" s="29">
        <v>0</v>
      </c>
      <c r="AI186" s="29">
        <v>5.47</v>
      </c>
      <c r="AJ186" s="29">
        <v>8.0942174999999992</v>
      </c>
      <c r="AK186" s="29">
        <v>153.78578250000001</v>
      </c>
      <c r="AL186" t="s">
        <v>37</v>
      </c>
      <c r="AM186" t="s">
        <v>21743</v>
      </c>
      <c r="AN186" t="s">
        <v>21744</v>
      </c>
      <c r="AO186" s="29">
        <v>0</v>
      </c>
      <c r="AP186" s="30">
        <f t="shared" si="4"/>
        <v>0</v>
      </c>
      <c r="AQ186" s="30">
        <f t="shared" si="5"/>
        <v>0</v>
      </c>
      <c r="AS186" s="36">
        <v>45806.643805694446</v>
      </c>
    </row>
    <row r="187" spans="1:45" x14ac:dyDescent="0.25">
      <c r="A187" t="s">
        <v>20647</v>
      </c>
      <c r="B187">
        <v>3115977</v>
      </c>
      <c r="C187" t="s">
        <v>20896</v>
      </c>
      <c r="D187">
        <v>64566</v>
      </c>
      <c r="E187" t="s">
        <v>20656</v>
      </c>
      <c r="F187" t="s">
        <v>21372</v>
      </c>
      <c r="G187" t="s">
        <v>89</v>
      </c>
      <c r="H187" t="s">
        <v>90</v>
      </c>
      <c r="I187" t="s">
        <v>137</v>
      </c>
      <c r="J187" t="s">
        <v>21373</v>
      </c>
      <c r="K187" t="s">
        <v>21374</v>
      </c>
      <c r="L187" t="s">
        <v>20648</v>
      </c>
      <c r="M187" t="s">
        <v>20650</v>
      </c>
      <c r="N187">
        <v>8350</v>
      </c>
      <c r="O187">
        <v>13</v>
      </c>
      <c r="P187" s="17">
        <v>45809</v>
      </c>
      <c r="Q187" t="s">
        <v>816</v>
      </c>
      <c r="R187" t="s">
        <v>24</v>
      </c>
      <c r="S187" s="17">
        <v>45806</v>
      </c>
      <c r="T187" s="27"/>
      <c r="U187" s="29">
        <v>44.610000000000007</v>
      </c>
      <c r="V187" s="29">
        <v>8.5333333333333332</v>
      </c>
      <c r="W187" s="29">
        <v>53.143333333333338</v>
      </c>
      <c r="X187">
        <v>3</v>
      </c>
      <c r="Y187" s="29">
        <v>1.86</v>
      </c>
      <c r="Z187" s="29">
        <v>0</v>
      </c>
      <c r="AA187" s="29">
        <v>0</v>
      </c>
      <c r="AB187" s="29">
        <v>0</v>
      </c>
      <c r="AC187" s="29">
        <v>2.7501674999999999</v>
      </c>
      <c r="AD187" s="29">
        <v>52.253165833333327</v>
      </c>
      <c r="AE187" s="29">
        <v>0</v>
      </c>
      <c r="AF187" s="29"/>
      <c r="AG187" s="29">
        <v>159.43</v>
      </c>
      <c r="AH187" s="29">
        <v>0</v>
      </c>
      <c r="AI187" s="29">
        <v>5.58</v>
      </c>
      <c r="AJ187" s="29">
        <v>8.2505024999999996</v>
      </c>
      <c r="AK187" s="29">
        <v>156.75949750000001</v>
      </c>
      <c r="AL187" t="s">
        <v>37</v>
      </c>
      <c r="AM187" t="s">
        <v>21743</v>
      </c>
      <c r="AN187" t="s">
        <v>21744</v>
      </c>
      <c r="AO187" s="29">
        <v>0</v>
      </c>
      <c r="AP187" s="30">
        <f t="shared" si="4"/>
        <v>0</v>
      </c>
      <c r="AQ187" s="30">
        <f t="shared" si="5"/>
        <v>0</v>
      </c>
      <c r="AS187" s="36">
        <v>45806.643805694446</v>
      </c>
    </row>
    <row r="188" spans="1:45" x14ac:dyDescent="0.25">
      <c r="A188" t="s">
        <v>20647</v>
      </c>
      <c r="B188">
        <v>3233620</v>
      </c>
      <c r="C188" t="s">
        <v>20897</v>
      </c>
      <c r="D188">
        <v>65714</v>
      </c>
      <c r="E188" t="s">
        <v>20656</v>
      </c>
      <c r="F188" t="s">
        <v>21375</v>
      </c>
      <c r="G188" t="s">
        <v>89</v>
      </c>
      <c r="H188" t="s">
        <v>90</v>
      </c>
      <c r="I188" t="s">
        <v>10</v>
      </c>
      <c r="J188" t="s">
        <v>21223</v>
      </c>
      <c r="K188" t="s">
        <v>21224</v>
      </c>
      <c r="L188" t="s">
        <v>20648</v>
      </c>
      <c r="M188" t="s">
        <v>20650</v>
      </c>
      <c r="N188">
        <v>8770</v>
      </c>
      <c r="O188">
        <v>71</v>
      </c>
      <c r="P188" s="17">
        <v>45837</v>
      </c>
      <c r="Q188" t="s">
        <v>816</v>
      </c>
      <c r="R188" t="s">
        <v>24</v>
      </c>
      <c r="S188" s="17">
        <v>45836</v>
      </c>
      <c r="T188" s="27"/>
      <c r="U188" s="29">
        <v>81.546666666666667</v>
      </c>
      <c r="V188" s="29">
        <v>7.0566666666666684</v>
      </c>
      <c r="W188" s="29">
        <v>88.603333333333339</v>
      </c>
      <c r="X188">
        <v>3</v>
      </c>
      <c r="Y188" s="29">
        <v>4.43</v>
      </c>
      <c r="Z188" s="29">
        <v>0</v>
      </c>
      <c r="AA188" s="29">
        <v>0</v>
      </c>
      <c r="AB188" s="29">
        <v>0</v>
      </c>
      <c r="AC188" s="29">
        <v>2.7910050000000002</v>
      </c>
      <c r="AD188" s="29">
        <v>90.242328333333333</v>
      </c>
      <c r="AE188" s="29">
        <v>0</v>
      </c>
      <c r="AF188" s="29"/>
      <c r="AG188" s="29">
        <v>265.81</v>
      </c>
      <c r="AH188" s="29">
        <v>0</v>
      </c>
      <c r="AI188" s="29">
        <v>13.29</v>
      </c>
      <c r="AJ188" s="29">
        <v>8.3730150000000005</v>
      </c>
      <c r="AK188" s="29">
        <v>270.72698500000001</v>
      </c>
      <c r="AL188" t="s">
        <v>26</v>
      </c>
      <c r="AM188" t="s">
        <v>21745</v>
      </c>
      <c r="AN188" t="s">
        <v>21746</v>
      </c>
      <c r="AO188" s="29">
        <v>0</v>
      </c>
      <c r="AP188" s="30">
        <f t="shared" si="4"/>
        <v>0</v>
      </c>
      <c r="AQ188" s="30">
        <f t="shared" si="5"/>
        <v>0</v>
      </c>
      <c r="AS188" s="36">
        <v>45836.885400752311</v>
      </c>
    </row>
    <row r="189" spans="1:45" x14ac:dyDescent="0.25">
      <c r="A189" t="s">
        <v>20647</v>
      </c>
      <c r="B189">
        <v>3371221</v>
      </c>
      <c r="C189" t="s">
        <v>20898</v>
      </c>
      <c r="D189">
        <v>200308</v>
      </c>
      <c r="E189" t="s">
        <v>20656</v>
      </c>
      <c r="F189" t="s">
        <v>21376</v>
      </c>
      <c r="G189" t="s">
        <v>89</v>
      </c>
      <c r="H189" t="s">
        <v>90</v>
      </c>
      <c r="I189" t="s">
        <v>10</v>
      </c>
      <c r="J189" t="s">
        <v>21260</v>
      </c>
      <c r="K189" t="s">
        <v>21261</v>
      </c>
      <c r="L189" t="s">
        <v>271</v>
      </c>
      <c r="M189" t="s">
        <v>20649</v>
      </c>
      <c r="N189">
        <v>8345</v>
      </c>
      <c r="O189">
        <v>35</v>
      </c>
      <c r="P189" s="17">
        <v>45870</v>
      </c>
      <c r="Q189" t="s">
        <v>20652</v>
      </c>
      <c r="R189" t="s">
        <v>24</v>
      </c>
      <c r="S189" s="17">
        <v>45867</v>
      </c>
      <c r="T189" s="27"/>
      <c r="U189" s="29">
        <v>57.914999999999999</v>
      </c>
      <c r="V189" s="29">
        <v>10.91</v>
      </c>
      <c r="W189" s="29">
        <v>68.825000000000003</v>
      </c>
      <c r="X189">
        <v>2</v>
      </c>
      <c r="Y189" s="29">
        <v>3.44</v>
      </c>
      <c r="Z189" s="29">
        <v>0</v>
      </c>
      <c r="AA189" s="29">
        <v>0</v>
      </c>
      <c r="AB189" s="29">
        <v>0</v>
      </c>
      <c r="AC189" s="29">
        <v>2.1679875000000002</v>
      </c>
      <c r="AD189" s="29">
        <v>70.097012500000005</v>
      </c>
      <c r="AE189" s="29">
        <v>0</v>
      </c>
      <c r="AF189" s="29"/>
      <c r="AG189" s="29">
        <v>137.65</v>
      </c>
      <c r="AH189" s="29">
        <v>0</v>
      </c>
      <c r="AI189" s="29">
        <v>6.88</v>
      </c>
      <c r="AJ189" s="29">
        <v>4.3359750000000004</v>
      </c>
      <c r="AK189" s="29">
        <v>140.19402500000001</v>
      </c>
      <c r="AL189" t="s">
        <v>27</v>
      </c>
      <c r="AM189" t="s">
        <v>21765</v>
      </c>
      <c r="AN189" t="s">
        <v>21766</v>
      </c>
      <c r="AO189" s="29">
        <v>5.09</v>
      </c>
      <c r="AP189" s="30">
        <f t="shared" si="4"/>
        <v>1.4633749999999999</v>
      </c>
      <c r="AQ189" s="30">
        <f t="shared" si="5"/>
        <v>0.73168749999999994</v>
      </c>
      <c r="AS189" s="36">
        <v>45867.084325856478</v>
      </c>
    </row>
    <row r="190" spans="1:45" x14ac:dyDescent="0.25">
      <c r="A190" t="s">
        <v>20647</v>
      </c>
      <c r="B190">
        <v>3398891</v>
      </c>
      <c r="C190" t="s">
        <v>20899</v>
      </c>
      <c r="D190">
        <v>67354</v>
      </c>
      <c r="E190" t="s">
        <v>20653</v>
      </c>
      <c r="F190" t="s">
        <v>21377</v>
      </c>
      <c r="G190" t="s">
        <v>89</v>
      </c>
      <c r="H190" t="s">
        <v>90</v>
      </c>
      <c r="I190" t="s">
        <v>10</v>
      </c>
      <c r="J190" t="s">
        <v>21378</v>
      </c>
      <c r="K190" t="s">
        <v>21379</v>
      </c>
      <c r="L190" t="s">
        <v>20649</v>
      </c>
      <c r="M190" t="s">
        <v>271</v>
      </c>
      <c r="N190">
        <v>8350</v>
      </c>
      <c r="O190">
        <v>26</v>
      </c>
      <c r="P190" s="17">
        <v>45873</v>
      </c>
      <c r="Q190" t="s">
        <v>20652</v>
      </c>
      <c r="R190" t="s">
        <v>24</v>
      </c>
      <c r="S190" s="17">
        <v>45873</v>
      </c>
      <c r="T190" s="27"/>
      <c r="U190" s="29">
        <v>115.83</v>
      </c>
      <c r="V190" s="29">
        <v>21.36</v>
      </c>
      <c r="W190" s="29">
        <v>137.19</v>
      </c>
      <c r="X190">
        <v>1</v>
      </c>
      <c r="Y190" s="29">
        <v>6.86</v>
      </c>
      <c r="Z190" s="29">
        <v>0</v>
      </c>
      <c r="AA190" s="29">
        <v>0</v>
      </c>
      <c r="AB190" s="29">
        <v>0</v>
      </c>
      <c r="AC190" s="29">
        <v>4.321485</v>
      </c>
      <c r="AD190" s="29">
        <v>139.72851499999999</v>
      </c>
      <c r="AE190" s="29">
        <v>0</v>
      </c>
      <c r="AF190" s="29"/>
      <c r="AG190" s="29">
        <v>137.19</v>
      </c>
      <c r="AH190" s="29">
        <v>0</v>
      </c>
      <c r="AI190" s="29">
        <v>6.86</v>
      </c>
      <c r="AJ190" s="29">
        <v>4.321485</v>
      </c>
      <c r="AK190" s="29">
        <v>139.72851499999999</v>
      </c>
      <c r="AL190" t="s">
        <v>25</v>
      </c>
      <c r="AM190" t="s">
        <v>21767</v>
      </c>
      <c r="AN190" t="s">
        <v>21768</v>
      </c>
      <c r="AO190" s="29">
        <v>0</v>
      </c>
      <c r="AP190" s="30">
        <f t="shared" si="4"/>
        <v>0</v>
      </c>
      <c r="AQ190" s="30">
        <f t="shared" si="5"/>
        <v>0</v>
      </c>
      <c r="AS190" s="36">
        <v>45873.881196585651</v>
      </c>
    </row>
    <row r="191" spans="1:45" x14ac:dyDescent="0.25">
      <c r="A191" t="s">
        <v>20647</v>
      </c>
      <c r="B191">
        <v>3255811</v>
      </c>
      <c r="C191" t="s">
        <v>20900</v>
      </c>
      <c r="D191">
        <v>198900</v>
      </c>
      <c r="E191" t="s">
        <v>20656</v>
      </c>
      <c r="F191" t="s">
        <v>21380</v>
      </c>
      <c r="G191" t="s">
        <v>89</v>
      </c>
      <c r="H191" t="s">
        <v>90</v>
      </c>
      <c r="I191" t="s">
        <v>10</v>
      </c>
      <c r="J191" t="s">
        <v>21381</v>
      </c>
      <c r="K191" t="s">
        <v>21382</v>
      </c>
      <c r="L191" t="s">
        <v>20650</v>
      </c>
      <c r="M191" t="s">
        <v>20648</v>
      </c>
      <c r="N191">
        <v>8765</v>
      </c>
      <c r="O191">
        <v>73</v>
      </c>
      <c r="P191" s="17">
        <v>45862</v>
      </c>
      <c r="Q191" t="s">
        <v>1139</v>
      </c>
      <c r="R191" t="s">
        <v>24</v>
      </c>
      <c r="S191" s="17">
        <v>45842</v>
      </c>
      <c r="T191" s="27"/>
      <c r="U191" s="29">
        <v>82.14</v>
      </c>
      <c r="V191" s="29">
        <v>5.3233333333333333</v>
      </c>
      <c r="W191" s="29">
        <v>87.463333333333324</v>
      </c>
      <c r="X191">
        <v>3</v>
      </c>
      <c r="Y191" s="29">
        <v>4.3733333333333331</v>
      </c>
      <c r="Z191" s="29">
        <v>0</v>
      </c>
      <c r="AA191" s="29">
        <v>0</v>
      </c>
      <c r="AB191" s="29">
        <v>0</v>
      </c>
      <c r="AC191" s="29">
        <v>2.7550949999999998</v>
      </c>
      <c r="AD191" s="29">
        <v>89.081571666666662</v>
      </c>
      <c r="AE191" s="29">
        <v>0</v>
      </c>
      <c r="AF191" s="29"/>
      <c r="AG191" s="29">
        <v>262.39</v>
      </c>
      <c r="AH191" s="29">
        <v>0</v>
      </c>
      <c r="AI191" s="29">
        <v>13.12</v>
      </c>
      <c r="AJ191" s="29">
        <v>8.2652850000000004</v>
      </c>
      <c r="AK191" s="29">
        <v>267.24471499999999</v>
      </c>
      <c r="AL191" t="s">
        <v>26</v>
      </c>
      <c r="AM191" t="s">
        <v>21548</v>
      </c>
      <c r="AN191" t="s">
        <v>21603</v>
      </c>
      <c r="AO191" s="29">
        <v>5.09</v>
      </c>
      <c r="AP191" s="30">
        <f t="shared" si="4"/>
        <v>1.4633749999999999</v>
      </c>
      <c r="AQ191" s="30">
        <f t="shared" si="5"/>
        <v>0.48779166666666662</v>
      </c>
      <c r="AS191" s="36">
        <v>45842.133611446756</v>
      </c>
    </row>
    <row r="192" spans="1:45" x14ac:dyDescent="0.25">
      <c r="A192" t="s">
        <v>20647</v>
      </c>
      <c r="B192">
        <v>3255811</v>
      </c>
      <c r="C192" t="s">
        <v>20901</v>
      </c>
      <c r="D192">
        <v>65949</v>
      </c>
      <c r="E192" t="s">
        <v>20656</v>
      </c>
      <c r="F192" t="s">
        <v>21380</v>
      </c>
      <c r="G192" t="s">
        <v>89</v>
      </c>
      <c r="H192" t="s">
        <v>90</v>
      </c>
      <c r="I192" t="s">
        <v>10</v>
      </c>
      <c r="J192" t="s">
        <v>21381</v>
      </c>
      <c r="K192" t="s">
        <v>21382</v>
      </c>
      <c r="L192" t="s">
        <v>20648</v>
      </c>
      <c r="M192" t="s">
        <v>20650</v>
      </c>
      <c r="N192">
        <v>8770</v>
      </c>
      <c r="O192">
        <v>73</v>
      </c>
      <c r="P192" s="17">
        <v>45864</v>
      </c>
      <c r="Q192" t="s">
        <v>816</v>
      </c>
      <c r="R192" t="s">
        <v>24</v>
      </c>
      <c r="S192" s="17">
        <v>45842</v>
      </c>
      <c r="T192" s="27"/>
      <c r="U192" s="29">
        <v>81.546666666666667</v>
      </c>
      <c r="V192" s="29">
        <v>7.2433333333333332</v>
      </c>
      <c r="W192" s="29">
        <v>88.79</v>
      </c>
      <c r="X192">
        <v>3</v>
      </c>
      <c r="Y192" s="29">
        <v>4.4400000000000004</v>
      </c>
      <c r="Z192" s="29">
        <v>0</v>
      </c>
      <c r="AA192" s="29">
        <v>0</v>
      </c>
      <c r="AB192" s="29">
        <v>0</v>
      </c>
      <c r="AC192" s="29">
        <v>2.7968850000000001</v>
      </c>
      <c r="AD192" s="29">
        <v>90.433115000000001</v>
      </c>
      <c r="AE192" s="29">
        <v>0</v>
      </c>
      <c r="AF192" s="29"/>
      <c r="AG192" s="29">
        <v>266.37</v>
      </c>
      <c r="AH192" s="29">
        <v>0</v>
      </c>
      <c r="AI192" s="29">
        <v>13.32</v>
      </c>
      <c r="AJ192" s="29">
        <v>8.3906550000000006</v>
      </c>
      <c r="AK192" s="29">
        <v>271.29934500000002</v>
      </c>
      <c r="AL192" t="s">
        <v>26</v>
      </c>
      <c r="AM192" t="s">
        <v>21548</v>
      </c>
      <c r="AN192" t="s">
        <v>21603</v>
      </c>
      <c r="AO192" s="29">
        <v>5.09</v>
      </c>
      <c r="AP192" s="30">
        <f t="shared" si="4"/>
        <v>1.4633749999999999</v>
      </c>
      <c r="AQ192" s="30">
        <f t="shared" si="5"/>
        <v>0.48779166666666662</v>
      </c>
      <c r="AS192" s="36">
        <v>45842.133611446756</v>
      </c>
    </row>
    <row r="193" spans="1:45" x14ac:dyDescent="0.25">
      <c r="A193" t="s">
        <v>20647</v>
      </c>
      <c r="B193">
        <v>3245057</v>
      </c>
      <c r="C193" t="s">
        <v>20902</v>
      </c>
      <c r="D193">
        <v>65822</v>
      </c>
      <c r="E193" t="s">
        <v>20656</v>
      </c>
      <c r="F193" t="s">
        <v>21383</v>
      </c>
      <c r="G193" t="s">
        <v>89</v>
      </c>
      <c r="H193" t="s">
        <v>90</v>
      </c>
      <c r="I193" t="s">
        <v>14</v>
      </c>
      <c r="J193" t="s">
        <v>21105</v>
      </c>
      <c r="K193" t="s">
        <v>20661</v>
      </c>
      <c r="L193" t="s">
        <v>20648</v>
      </c>
      <c r="M193" t="s">
        <v>20650</v>
      </c>
      <c r="N193">
        <v>8770</v>
      </c>
      <c r="O193">
        <v>75</v>
      </c>
      <c r="P193" s="17">
        <v>45842</v>
      </c>
      <c r="Q193" t="s">
        <v>816</v>
      </c>
      <c r="R193" t="s">
        <v>24</v>
      </c>
      <c r="S193" s="17">
        <v>45839</v>
      </c>
      <c r="T193" s="27"/>
      <c r="U193" s="29">
        <v>81.546666666666667</v>
      </c>
      <c r="V193" s="29">
        <v>7.2433333333333332</v>
      </c>
      <c r="W193" s="29">
        <v>88.79</v>
      </c>
      <c r="X193">
        <v>3</v>
      </c>
      <c r="Y193" s="29">
        <v>4.4400000000000004</v>
      </c>
      <c r="Z193" s="29">
        <v>0</v>
      </c>
      <c r="AA193" s="29">
        <v>0</v>
      </c>
      <c r="AB193" s="29">
        <v>0</v>
      </c>
      <c r="AC193" s="29">
        <v>2.7968850000000001</v>
      </c>
      <c r="AD193" s="29">
        <v>90.433115000000001</v>
      </c>
      <c r="AE193" s="29">
        <v>0</v>
      </c>
      <c r="AF193" s="29"/>
      <c r="AG193" s="29">
        <v>266.37</v>
      </c>
      <c r="AH193" s="29">
        <v>0</v>
      </c>
      <c r="AI193" s="29">
        <v>13.32</v>
      </c>
      <c r="AJ193" s="29">
        <v>8.3906550000000006</v>
      </c>
      <c r="AK193" s="29">
        <v>271.29934500000002</v>
      </c>
      <c r="AL193" t="s">
        <v>26</v>
      </c>
      <c r="AM193" t="s">
        <v>21549</v>
      </c>
      <c r="AN193" t="s">
        <v>21604</v>
      </c>
      <c r="AO193" s="29">
        <v>5.09</v>
      </c>
      <c r="AP193" s="30">
        <f t="shared" si="4"/>
        <v>1.4633749999999999</v>
      </c>
      <c r="AQ193" s="30">
        <f t="shared" si="5"/>
        <v>0.48779166666666662</v>
      </c>
      <c r="AS193" s="36">
        <v>45839.85456832176</v>
      </c>
    </row>
    <row r="194" spans="1:45" x14ac:dyDescent="0.25">
      <c r="A194" t="s">
        <v>20647</v>
      </c>
      <c r="B194">
        <v>3245057</v>
      </c>
      <c r="C194" t="s">
        <v>20903</v>
      </c>
      <c r="D194">
        <v>65821</v>
      </c>
      <c r="E194" t="s">
        <v>20656</v>
      </c>
      <c r="F194" t="s">
        <v>21383</v>
      </c>
      <c r="G194" t="s">
        <v>89</v>
      </c>
      <c r="H194" t="s">
        <v>90</v>
      </c>
      <c r="I194" t="s">
        <v>14</v>
      </c>
      <c r="J194" t="s">
        <v>21106</v>
      </c>
      <c r="K194" t="s">
        <v>20662</v>
      </c>
      <c r="L194" t="s">
        <v>20648</v>
      </c>
      <c r="M194" t="s">
        <v>20650</v>
      </c>
      <c r="N194">
        <v>8770</v>
      </c>
      <c r="O194">
        <v>76</v>
      </c>
      <c r="P194" s="17">
        <v>45842</v>
      </c>
      <c r="Q194" t="s">
        <v>816</v>
      </c>
      <c r="R194" t="s">
        <v>24</v>
      </c>
      <c r="S194" s="17">
        <v>45839</v>
      </c>
      <c r="T194" s="27"/>
      <c r="U194" s="29">
        <v>81.546666666666667</v>
      </c>
      <c r="V194" s="29">
        <v>7.2433333333333332</v>
      </c>
      <c r="W194" s="29">
        <v>88.79</v>
      </c>
      <c r="X194">
        <v>3</v>
      </c>
      <c r="Y194" s="29">
        <v>4.4400000000000004</v>
      </c>
      <c r="Z194" s="29">
        <v>0</v>
      </c>
      <c r="AA194" s="29">
        <v>0</v>
      </c>
      <c r="AB194" s="29">
        <v>0</v>
      </c>
      <c r="AC194" s="29">
        <v>2.7968850000000001</v>
      </c>
      <c r="AD194" s="29">
        <v>90.433115000000001</v>
      </c>
      <c r="AE194" s="29">
        <v>0</v>
      </c>
      <c r="AF194" s="29"/>
      <c r="AG194" s="29">
        <v>266.37</v>
      </c>
      <c r="AH194" s="29">
        <v>0</v>
      </c>
      <c r="AI194" s="29">
        <v>13.32</v>
      </c>
      <c r="AJ194" s="29">
        <v>8.3906550000000006</v>
      </c>
      <c r="AK194" s="29">
        <v>271.29934500000002</v>
      </c>
      <c r="AL194" t="s">
        <v>26</v>
      </c>
      <c r="AM194" t="s">
        <v>21549</v>
      </c>
      <c r="AN194" t="s">
        <v>21604</v>
      </c>
      <c r="AO194" s="29">
        <v>5.09</v>
      </c>
      <c r="AP194" s="30">
        <f t="shared" ref="AP194:AP257" si="6">AO194*(45%-14.25%-2%)</f>
        <v>1.4633749999999999</v>
      </c>
      <c r="AQ194" s="30">
        <f t="shared" ref="AQ194:AQ257" si="7">AP194/X194</f>
        <v>0.48779166666666662</v>
      </c>
      <c r="AS194" s="36">
        <v>45839.85456832176</v>
      </c>
    </row>
    <row r="195" spans="1:45" x14ac:dyDescent="0.25">
      <c r="A195" t="s">
        <v>20647</v>
      </c>
      <c r="B195">
        <v>3261766</v>
      </c>
      <c r="C195" t="s">
        <v>20904</v>
      </c>
      <c r="D195">
        <v>198986</v>
      </c>
      <c r="E195" t="s">
        <v>20656</v>
      </c>
      <c r="F195" t="s">
        <v>21384</v>
      </c>
      <c r="G195" t="s">
        <v>89</v>
      </c>
      <c r="H195" t="s">
        <v>90</v>
      </c>
      <c r="I195" t="s">
        <v>14</v>
      </c>
      <c r="J195" t="s">
        <v>21385</v>
      </c>
      <c r="K195" t="s">
        <v>21386</v>
      </c>
      <c r="L195" t="s">
        <v>20650</v>
      </c>
      <c r="M195" t="s">
        <v>20649</v>
      </c>
      <c r="N195">
        <v>7215</v>
      </c>
      <c r="O195">
        <v>36</v>
      </c>
      <c r="P195" s="17">
        <v>45843</v>
      </c>
      <c r="Q195" t="s">
        <v>123</v>
      </c>
      <c r="R195" t="s">
        <v>24</v>
      </c>
      <c r="S195" s="17">
        <v>45843</v>
      </c>
      <c r="T195" s="27"/>
      <c r="U195" s="29">
        <v>119.35</v>
      </c>
      <c r="V195" s="29">
        <v>18.62</v>
      </c>
      <c r="W195" s="29">
        <v>137.97</v>
      </c>
      <c r="X195">
        <v>1</v>
      </c>
      <c r="Y195" s="29">
        <v>6.9</v>
      </c>
      <c r="Z195" s="29">
        <v>0</v>
      </c>
      <c r="AA195" s="29">
        <v>0</v>
      </c>
      <c r="AB195" s="29">
        <v>0</v>
      </c>
      <c r="AC195" s="29">
        <v>4.3460549999999998</v>
      </c>
      <c r="AD195" s="29">
        <v>140.523945</v>
      </c>
      <c r="AE195" s="29">
        <v>0</v>
      </c>
      <c r="AF195" s="29"/>
      <c r="AG195" s="29">
        <v>137.97</v>
      </c>
      <c r="AH195" s="29">
        <v>0</v>
      </c>
      <c r="AI195" s="29">
        <v>6.9</v>
      </c>
      <c r="AJ195" s="29">
        <v>4.3460549999999998</v>
      </c>
      <c r="AK195" s="29">
        <v>140.523945</v>
      </c>
      <c r="AL195" t="s">
        <v>25</v>
      </c>
      <c r="AM195" t="s">
        <v>21550</v>
      </c>
      <c r="AN195" t="s">
        <v>21605</v>
      </c>
      <c r="AO195" s="29">
        <v>0</v>
      </c>
      <c r="AP195" s="30">
        <f t="shared" si="6"/>
        <v>0</v>
      </c>
      <c r="AQ195" s="30">
        <f t="shared" si="7"/>
        <v>0</v>
      </c>
      <c r="AS195" s="36">
        <v>45843.666659814815</v>
      </c>
    </row>
    <row r="196" spans="1:45" x14ac:dyDescent="0.25">
      <c r="A196" t="s">
        <v>20647</v>
      </c>
      <c r="B196">
        <v>3396699</v>
      </c>
      <c r="C196" t="s">
        <v>20905</v>
      </c>
      <c r="D196">
        <v>67327</v>
      </c>
      <c r="E196" t="s">
        <v>20656</v>
      </c>
      <c r="F196" t="s">
        <v>21387</v>
      </c>
      <c r="G196" t="s">
        <v>89</v>
      </c>
      <c r="H196" t="s">
        <v>90</v>
      </c>
      <c r="I196" t="s">
        <v>10</v>
      </c>
      <c r="J196" t="s">
        <v>21388</v>
      </c>
      <c r="K196" t="s">
        <v>21389</v>
      </c>
      <c r="L196" t="s">
        <v>20649</v>
      </c>
      <c r="M196" t="s">
        <v>1323</v>
      </c>
      <c r="N196">
        <v>8350</v>
      </c>
      <c r="O196">
        <v>37</v>
      </c>
      <c r="P196" s="17">
        <v>45877</v>
      </c>
      <c r="Q196" t="s">
        <v>20652</v>
      </c>
      <c r="R196" t="s">
        <v>24</v>
      </c>
      <c r="S196" s="17">
        <v>45873</v>
      </c>
      <c r="T196" s="27"/>
      <c r="U196" s="29">
        <v>30.15666666666667</v>
      </c>
      <c r="V196" s="29">
        <v>7.12</v>
      </c>
      <c r="W196" s="29">
        <v>37.276666666666657</v>
      </c>
      <c r="X196">
        <v>3</v>
      </c>
      <c r="Y196" s="29">
        <v>1.8633333333333331</v>
      </c>
      <c r="Z196" s="29">
        <v>0</v>
      </c>
      <c r="AA196" s="29">
        <v>0</v>
      </c>
      <c r="AB196" s="29">
        <v>0</v>
      </c>
      <c r="AC196" s="29">
        <v>1.174215</v>
      </c>
      <c r="AD196" s="29">
        <v>37.965784999999997</v>
      </c>
      <c r="AE196" s="29">
        <v>0</v>
      </c>
      <c r="AF196" s="29"/>
      <c r="AG196" s="29">
        <v>111.83</v>
      </c>
      <c r="AH196" s="29">
        <v>0</v>
      </c>
      <c r="AI196" s="29">
        <v>5.59</v>
      </c>
      <c r="AJ196" s="29">
        <v>3.5226449999999998</v>
      </c>
      <c r="AK196" s="29">
        <v>113.897355</v>
      </c>
      <c r="AL196" t="s">
        <v>26</v>
      </c>
      <c r="AM196" t="s">
        <v>21769</v>
      </c>
      <c r="AN196" t="s">
        <v>21770</v>
      </c>
      <c r="AO196" s="29">
        <v>0</v>
      </c>
      <c r="AP196" s="30">
        <f t="shared" si="6"/>
        <v>0</v>
      </c>
      <c r="AQ196" s="30">
        <f t="shared" si="7"/>
        <v>0</v>
      </c>
      <c r="AS196" s="36">
        <v>45873.569650659723</v>
      </c>
    </row>
    <row r="197" spans="1:45" x14ac:dyDescent="0.25">
      <c r="A197" t="s">
        <v>20647</v>
      </c>
      <c r="B197">
        <v>3396699</v>
      </c>
      <c r="C197" t="s">
        <v>20906</v>
      </c>
      <c r="D197">
        <v>200557</v>
      </c>
      <c r="E197" t="s">
        <v>20656</v>
      </c>
      <c r="F197" t="s">
        <v>21387</v>
      </c>
      <c r="G197" t="s">
        <v>89</v>
      </c>
      <c r="H197" t="s">
        <v>90</v>
      </c>
      <c r="I197" t="s">
        <v>10</v>
      </c>
      <c r="J197" t="s">
        <v>21388</v>
      </c>
      <c r="K197" t="s">
        <v>21389</v>
      </c>
      <c r="L197" t="s">
        <v>1323</v>
      </c>
      <c r="M197" t="s">
        <v>20649</v>
      </c>
      <c r="N197">
        <v>8345</v>
      </c>
      <c r="O197">
        <v>37</v>
      </c>
      <c r="P197" s="17">
        <v>45886</v>
      </c>
      <c r="Q197" t="s">
        <v>20652</v>
      </c>
      <c r="R197" t="s">
        <v>24</v>
      </c>
      <c r="S197" s="17">
        <v>45873</v>
      </c>
      <c r="T197" s="27"/>
      <c r="U197" s="29">
        <v>36.226666666666667</v>
      </c>
      <c r="V197" s="29">
        <v>0.59666666666666668</v>
      </c>
      <c r="W197" s="29">
        <v>36.823333333333331</v>
      </c>
      <c r="X197">
        <v>3</v>
      </c>
      <c r="Y197" s="29">
        <v>1.84</v>
      </c>
      <c r="Z197" s="29">
        <v>0</v>
      </c>
      <c r="AA197" s="29">
        <v>0</v>
      </c>
      <c r="AB197" s="29">
        <v>0</v>
      </c>
      <c r="AC197" s="29">
        <v>1.1599349999999999</v>
      </c>
      <c r="AD197" s="29">
        <v>37.50339833333333</v>
      </c>
      <c r="AE197" s="29">
        <v>0</v>
      </c>
      <c r="AF197" s="29"/>
      <c r="AG197" s="29">
        <v>110.47</v>
      </c>
      <c r="AH197" s="29">
        <v>0</v>
      </c>
      <c r="AI197" s="29">
        <v>5.52</v>
      </c>
      <c r="AJ197" s="29">
        <v>3.4798049999999998</v>
      </c>
      <c r="AK197" s="29">
        <v>112.510195</v>
      </c>
      <c r="AL197" t="s">
        <v>26</v>
      </c>
      <c r="AM197" t="s">
        <v>21769</v>
      </c>
      <c r="AN197" t="s">
        <v>21770</v>
      </c>
      <c r="AO197" s="29">
        <v>0</v>
      </c>
      <c r="AP197" s="30">
        <f t="shared" si="6"/>
        <v>0</v>
      </c>
      <c r="AQ197" s="30">
        <f t="shared" si="7"/>
        <v>0</v>
      </c>
      <c r="AS197" s="36">
        <v>45873.569650659723</v>
      </c>
    </row>
    <row r="198" spans="1:45" x14ac:dyDescent="0.25">
      <c r="A198" t="s">
        <v>20647</v>
      </c>
      <c r="B198">
        <v>3405315</v>
      </c>
      <c r="C198" t="s">
        <v>20907</v>
      </c>
      <c r="D198">
        <v>67418</v>
      </c>
      <c r="E198" t="s">
        <v>20653</v>
      </c>
      <c r="F198" t="s">
        <v>21390</v>
      </c>
      <c r="G198" t="s">
        <v>89</v>
      </c>
      <c r="H198" t="s">
        <v>90</v>
      </c>
      <c r="I198" t="s">
        <v>14</v>
      </c>
      <c r="J198" t="s">
        <v>21391</v>
      </c>
      <c r="K198" t="s">
        <v>21392</v>
      </c>
      <c r="L198" t="s">
        <v>20649</v>
      </c>
      <c r="M198" t="s">
        <v>271</v>
      </c>
      <c r="N198">
        <v>7960</v>
      </c>
      <c r="O198">
        <v>15</v>
      </c>
      <c r="P198" s="17">
        <v>45878</v>
      </c>
      <c r="Q198" t="s">
        <v>20652</v>
      </c>
      <c r="R198" t="s">
        <v>24</v>
      </c>
      <c r="S198" s="17">
        <v>45875</v>
      </c>
      <c r="T198" s="27"/>
      <c r="U198" s="29">
        <v>116.61</v>
      </c>
      <c r="V198" s="29">
        <v>21.36</v>
      </c>
      <c r="W198" s="29">
        <v>137.97</v>
      </c>
      <c r="X198">
        <v>1</v>
      </c>
      <c r="Y198" s="29">
        <v>6.9</v>
      </c>
      <c r="Z198" s="29">
        <v>0</v>
      </c>
      <c r="AA198" s="29">
        <v>0</v>
      </c>
      <c r="AB198" s="29">
        <v>0</v>
      </c>
      <c r="AC198" s="29">
        <v>4.3460549999999998</v>
      </c>
      <c r="AD198" s="29">
        <v>140.523945</v>
      </c>
      <c r="AE198" s="29">
        <v>0</v>
      </c>
      <c r="AF198" s="29"/>
      <c r="AG198" s="29">
        <v>137.97</v>
      </c>
      <c r="AH198" s="29">
        <v>0</v>
      </c>
      <c r="AI198" s="29">
        <v>6.9</v>
      </c>
      <c r="AJ198" s="29">
        <v>4.3460549999999998</v>
      </c>
      <c r="AK198" s="29">
        <v>140.523945</v>
      </c>
      <c r="AL198" t="s">
        <v>25</v>
      </c>
      <c r="AM198" t="s">
        <v>21771</v>
      </c>
      <c r="AN198" t="s">
        <v>21772</v>
      </c>
      <c r="AO198" s="29">
        <v>0</v>
      </c>
      <c r="AP198" s="30">
        <f t="shared" si="6"/>
        <v>0</v>
      </c>
      <c r="AQ198" s="30">
        <f t="shared" si="7"/>
        <v>0</v>
      </c>
      <c r="AS198" s="36">
        <v>45875.580093553239</v>
      </c>
    </row>
    <row r="199" spans="1:45" x14ac:dyDescent="0.25">
      <c r="A199" t="s">
        <v>20647</v>
      </c>
      <c r="B199">
        <v>3233637</v>
      </c>
      <c r="C199" t="s">
        <v>20908</v>
      </c>
      <c r="D199">
        <v>65718</v>
      </c>
      <c r="E199" t="s">
        <v>20656</v>
      </c>
      <c r="F199" t="s">
        <v>21393</v>
      </c>
      <c r="G199" t="s">
        <v>89</v>
      </c>
      <c r="H199" t="s">
        <v>90</v>
      </c>
      <c r="I199" t="s">
        <v>137</v>
      </c>
      <c r="J199" t="s">
        <v>21394</v>
      </c>
      <c r="K199" t="s">
        <v>21395</v>
      </c>
      <c r="L199" t="s">
        <v>20649</v>
      </c>
      <c r="M199" t="s">
        <v>271</v>
      </c>
      <c r="N199">
        <v>7960</v>
      </c>
      <c r="O199">
        <v>37</v>
      </c>
      <c r="P199" s="17">
        <v>45836</v>
      </c>
      <c r="Q199" t="s">
        <v>20652</v>
      </c>
      <c r="R199" t="s">
        <v>24</v>
      </c>
      <c r="S199" s="17">
        <v>45836</v>
      </c>
      <c r="T199" s="27"/>
      <c r="U199" s="29">
        <v>38.869999999999997</v>
      </c>
      <c r="V199" s="29">
        <v>7.12</v>
      </c>
      <c r="W199" s="29">
        <v>45.99</v>
      </c>
      <c r="X199">
        <v>3</v>
      </c>
      <c r="Y199" s="29">
        <v>2.2999999999999998</v>
      </c>
      <c r="Z199" s="29">
        <v>0</v>
      </c>
      <c r="AA199" s="29">
        <v>0</v>
      </c>
      <c r="AB199" s="29">
        <v>0</v>
      </c>
      <c r="AC199" s="29">
        <v>2.4144749999999999</v>
      </c>
      <c r="AD199" s="29">
        <v>45.875525000000003</v>
      </c>
      <c r="AE199" s="29">
        <v>0</v>
      </c>
      <c r="AF199" s="29"/>
      <c r="AG199" s="29">
        <v>137.97</v>
      </c>
      <c r="AH199" s="29">
        <v>0</v>
      </c>
      <c r="AI199" s="29">
        <v>6.9</v>
      </c>
      <c r="AJ199" s="29">
        <v>7.2434250000000002</v>
      </c>
      <c r="AK199" s="29">
        <v>137.626575</v>
      </c>
      <c r="AL199" t="s">
        <v>26</v>
      </c>
      <c r="AM199" t="s">
        <v>21773</v>
      </c>
      <c r="AN199" t="s">
        <v>21774</v>
      </c>
      <c r="AO199" s="29">
        <v>0</v>
      </c>
      <c r="AP199" s="30">
        <f t="shared" si="6"/>
        <v>0</v>
      </c>
      <c r="AQ199" s="30">
        <f t="shared" si="7"/>
        <v>0</v>
      </c>
      <c r="AS199" s="36">
        <v>45836.893631319443</v>
      </c>
    </row>
    <row r="200" spans="1:45" x14ac:dyDescent="0.25">
      <c r="A200" t="s">
        <v>20647</v>
      </c>
      <c r="B200">
        <v>3113638</v>
      </c>
      <c r="C200" t="s">
        <v>20909</v>
      </c>
      <c r="D200">
        <v>64540</v>
      </c>
      <c r="E200" t="s">
        <v>20656</v>
      </c>
      <c r="F200" t="s">
        <v>21396</v>
      </c>
      <c r="G200" t="s">
        <v>89</v>
      </c>
      <c r="H200" t="s">
        <v>90</v>
      </c>
      <c r="I200" t="s">
        <v>10</v>
      </c>
      <c r="J200" t="s">
        <v>21136</v>
      </c>
      <c r="K200" t="s">
        <v>21137</v>
      </c>
      <c r="L200" t="s">
        <v>20649</v>
      </c>
      <c r="M200" t="s">
        <v>271</v>
      </c>
      <c r="N200">
        <v>8350</v>
      </c>
      <c r="O200">
        <v>1</v>
      </c>
      <c r="P200" s="17">
        <v>45806</v>
      </c>
      <c r="Q200" t="s">
        <v>20652</v>
      </c>
      <c r="R200" t="s">
        <v>24</v>
      </c>
      <c r="S200" s="17">
        <v>45805</v>
      </c>
      <c r="T200" s="27"/>
      <c r="U200" s="29">
        <v>38.61</v>
      </c>
      <c r="V200" s="29">
        <v>7.12</v>
      </c>
      <c r="W200" s="29">
        <v>45.73</v>
      </c>
      <c r="X200">
        <v>3</v>
      </c>
      <c r="Y200" s="29">
        <v>1.6</v>
      </c>
      <c r="Z200" s="29">
        <v>0</v>
      </c>
      <c r="AA200" s="29">
        <v>0</v>
      </c>
      <c r="AB200" s="29">
        <v>0</v>
      </c>
      <c r="AC200" s="29">
        <v>1.4199165</v>
      </c>
      <c r="AD200" s="29">
        <v>45.910083500000013</v>
      </c>
      <c r="AE200" s="29">
        <v>0</v>
      </c>
      <c r="AF200" s="29"/>
      <c r="AG200" s="29">
        <v>137.19</v>
      </c>
      <c r="AH200" s="29">
        <v>0</v>
      </c>
      <c r="AI200" s="29">
        <v>4.8</v>
      </c>
      <c r="AJ200" s="29">
        <v>4.2597494999999999</v>
      </c>
      <c r="AK200" s="29">
        <v>137.73025050000001</v>
      </c>
      <c r="AL200" t="s">
        <v>37</v>
      </c>
      <c r="AM200" t="s">
        <v>21775</v>
      </c>
      <c r="AN200" t="s">
        <v>21776</v>
      </c>
      <c r="AO200" s="29">
        <v>0</v>
      </c>
      <c r="AP200" s="30">
        <f t="shared" si="6"/>
        <v>0</v>
      </c>
      <c r="AQ200" s="30">
        <f t="shared" si="7"/>
        <v>0</v>
      </c>
      <c r="AS200" s="36">
        <v>45805.783361944443</v>
      </c>
    </row>
    <row r="201" spans="1:45" x14ac:dyDescent="0.25">
      <c r="A201" t="s">
        <v>20647</v>
      </c>
      <c r="B201">
        <v>3113638</v>
      </c>
      <c r="C201" t="s">
        <v>20910</v>
      </c>
      <c r="D201">
        <v>64541</v>
      </c>
      <c r="E201" t="s">
        <v>20656</v>
      </c>
      <c r="F201" t="s">
        <v>21396</v>
      </c>
      <c r="G201" t="s">
        <v>89</v>
      </c>
      <c r="H201" t="s">
        <v>90</v>
      </c>
      <c r="I201" t="s">
        <v>10</v>
      </c>
      <c r="J201" t="s">
        <v>21138</v>
      </c>
      <c r="K201" t="s">
        <v>21139</v>
      </c>
      <c r="L201" t="s">
        <v>20649</v>
      </c>
      <c r="M201" t="s">
        <v>271</v>
      </c>
      <c r="N201">
        <v>8350</v>
      </c>
      <c r="O201">
        <v>2</v>
      </c>
      <c r="P201" s="17">
        <v>45806</v>
      </c>
      <c r="Q201" t="s">
        <v>20652</v>
      </c>
      <c r="R201" t="s">
        <v>24</v>
      </c>
      <c r="S201" s="17">
        <v>45805</v>
      </c>
      <c r="T201" s="27"/>
      <c r="U201" s="29">
        <v>38.61</v>
      </c>
      <c r="V201" s="29">
        <v>7.12</v>
      </c>
      <c r="W201" s="29">
        <v>45.73</v>
      </c>
      <c r="X201">
        <v>3</v>
      </c>
      <c r="Y201" s="29">
        <v>1.6</v>
      </c>
      <c r="Z201" s="29">
        <v>0</v>
      </c>
      <c r="AA201" s="29">
        <v>0</v>
      </c>
      <c r="AB201" s="29">
        <v>0</v>
      </c>
      <c r="AC201" s="29">
        <v>1.4199165</v>
      </c>
      <c r="AD201" s="29">
        <v>45.910083500000013</v>
      </c>
      <c r="AE201" s="29">
        <v>0</v>
      </c>
      <c r="AF201" s="29"/>
      <c r="AG201" s="29">
        <v>137.19</v>
      </c>
      <c r="AH201" s="29">
        <v>0</v>
      </c>
      <c r="AI201" s="29">
        <v>4.8</v>
      </c>
      <c r="AJ201" s="29">
        <v>4.2597494999999999</v>
      </c>
      <c r="AK201" s="29">
        <v>137.73025050000001</v>
      </c>
      <c r="AL201" t="s">
        <v>37</v>
      </c>
      <c r="AM201" t="s">
        <v>21775</v>
      </c>
      <c r="AN201" t="s">
        <v>21776</v>
      </c>
      <c r="AO201" s="29">
        <v>0</v>
      </c>
      <c r="AP201" s="30">
        <f t="shared" si="6"/>
        <v>0</v>
      </c>
      <c r="AQ201" s="30">
        <f t="shared" si="7"/>
        <v>0</v>
      </c>
      <c r="AS201" s="36">
        <v>45805.783361944443</v>
      </c>
    </row>
    <row r="202" spans="1:45" x14ac:dyDescent="0.25">
      <c r="A202" t="s">
        <v>20647</v>
      </c>
      <c r="B202">
        <v>3257630</v>
      </c>
      <c r="C202" t="s">
        <v>20911</v>
      </c>
      <c r="D202">
        <v>198918</v>
      </c>
      <c r="E202" t="s">
        <v>20656</v>
      </c>
      <c r="F202" t="s">
        <v>21397</v>
      </c>
      <c r="G202" t="s">
        <v>89</v>
      </c>
      <c r="H202" t="s">
        <v>90</v>
      </c>
      <c r="I202" t="s">
        <v>10</v>
      </c>
      <c r="J202" t="s">
        <v>20681</v>
      </c>
      <c r="K202" t="s">
        <v>20682</v>
      </c>
      <c r="L202" t="s">
        <v>271</v>
      </c>
      <c r="M202" t="s">
        <v>20649</v>
      </c>
      <c r="N202">
        <v>7215</v>
      </c>
      <c r="O202">
        <v>22</v>
      </c>
      <c r="P202" s="17">
        <v>45843</v>
      </c>
      <c r="Q202" t="s">
        <v>20652</v>
      </c>
      <c r="R202" t="s">
        <v>24</v>
      </c>
      <c r="S202" s="17">
        <v>45842</v>
      </c>
      <c r="T202" s="27"/>
      <c r="U202" s="29">
        <v>29.315000000000001</v>
      </c>
      <c r="V202" s="29">
        <v>10.91</v>
      </c>
      <c r="W202" s="29">
        <v>40.225000000000001</v>
      </c>
      <c r="X202">
        <v>2</v>
      </c>
      <c r="Y202" s="29">
        <v>2.0099999999999998</v>
      </c>
      <c r="Z202" s="29">
        <v>0</v>
      </c>
      <c r="AA202" s="29">
        <v>0</v>
      </c>
      <c r="AB202" s="29">
        <v>0</v>
      </c>
      <c r="AC202" s="29">
        <v>1.2670874999999999</v>
      </c>
      <c r="AD202" s="29">
        <v>40.967912499999997</v>
      </c>
      <c r="AE202" s="29">
        <v>0</v>
      </c>
      <c r="AF202" s="29"/>
      <c r="AG202" s="29">
        <v>80.45</v>
      </c>
      <c r="AH202" s="29">
        <v>0</v>
      </c>
      <c r="AI202" s="29">
        <v>4.0199999999999996</v>
      </c>
      <c r="AJ202" s="29">
        <v>2.5341749999999998</v>
      </c>
      <c r="AK202" s="29">
        <v>81.935824999999994</v>
      </c>
      <c r="AL202" t="s">
        <v>27</v>
      </c>
      <c r="AM202" t="s">
        <v>21551</v>
      </c>
      <c r="AN202" t="s">
        <v>21606</v>
      </c>
      <c r="AO202" s="29">
        <v>0</v>
      </c>
      <c r="AP202" s="30">
        <f t="shared" si="6"/>
        <v>0</v>
      </c>
      <c r="AQ202" s="30">
        <f t="shared" si="7"/>
        <v>0</v>
      </c>
      <c r="AS202" s="36">
        <v>45842.685415659726</v>
      </c>
    </row>
    <row r="203" spans="1:45" x14ac:dyDescent="0.25">
      <c r="A203" t="s">
        <v>20647</v>
      </c>
      <c r="B203">
        <v>3257792</v>
      </c>
      <c r="C203" t="s">
        <v>20912</v>
      </c>
      <c r="D203">
        <v>198921</v>
      </c>
      <c r="E203" t="s">
        <v>20656</v>
      </c>
      <c r="F203" t="s">
        <v>21398</v>
      </c>
      <c r="G203" t="s">
        <v>89</v>
      </c>
      <c r="H203" t="s">
        <v>90</v>
      </c>
      <c r="I203" t="s">
        <v>10</v>
      </c>
      <c r="J203" t="s">
        <v>21399</v>
      </c>
      <c r="K203" t="s">
        <v>20670</v>
      </c>
      <c r="L203" t="s">
        <v>20650</v>
      </c>
      <c r="M203" t="s">
        <v>20648</v>
      </c>
      <c r="N203">
        <v>7215</v>
      </c>
      <c r="O203">
        <v>28</v>
      </c>
      <c r="P203" s="17">
        <v>45843</v>
      </c>
      <c r="Q203" t="s">
        <v>123</v>
      </c>
      <c r="R203" t="s">
        <v>24</v>
      </c>
      <c r="S203" s="17">
        <v>45842</v>
      </c>
      <c r="T203" s="27"/>
      <c r="U203" s="29">
        <v>138.66</v>
      </c>
      <c r="V203" s="29">
        <v>17.75</v>
      </c>
      <c r="W203" s="29">
        <v>156.41</v>
      </c>
      <c r="X203">
        <v>1</v>
      </c>
      <c r="Y203" s="29">
        <v>7.82</v>
      </c>
      <c r="Z203" s="29">
        <v>0</v>
      </c>
      <c r="AA203" s="29">
        <v>0</v>
      </c>
      <c r="AB203" s="29">
        <v>0</v>
      </c>
      <c r="AC203" s="29">
        <v>4.9269150000000002</v>
      </c>
      <c r="AD203" s="29">
        <v>159.30308500000001</v>
      </c>
      <c r="AE203" s="29">
        <v>0</v>
      </c>
      <c r="AF203" s="29"/>
      <c r="AG203" s="29">
        <v>156.41</v>
      </c>
      <c r="AH203" s="29">
        <v>0</v>
      </c>
      <c r="AI203" s="29">
        <v>7.82</v>
      </c>
      <c r="AJ203" s="29">
        <v>4.9269150000000002</v>
      </c>
      <c r="AK203" s="29">
        <v>159.30308500000001</v>
      </c>
      <c r="AL203" t="s">
        <v>25</v>
      </c>
      <c r="AM203" t="s">
        <v>21552</v>
      </c>
      <c r="AN203" t="s">
        <v>21607</v>
      </c>
      <c r="AO203" s="29">
        <v>0</v>
      </c>
      <c r="AP203" s="30">
        <f t="shared" si="6"/>
        <v>0</v>
      </c>
      <c r="AQ203" s="30">
        <f t="shared" si="7"/>
        <v>0</v>
      </c>
      <c r="AS203" s="36">
        <v>45842.706376828704</v>
      </c>
    </row>
    <row r="204" spans="1:45" x14ac:dyDescent="0.25">
      <c r="A204" t="s">
        <v>20647</v>
      </c>
      <c r="B204">
        <v>3268294</v>
      </c>
      <c r="C204" t="s">
        <v>20913</v>
      </c>
      <c r="D204">
        <v>199051</v>
      </c>
      <c r="E204" t="s">
        <v>20656</v>
      </c>
      <c r="F204" t="s">
        <v>21400</v>
      </c>
      <c r="G204" t="s">
        <v>89</v>
      </c>
      <c r="H204" t="s">
        <v>90</v>
      </c>
      <c r="I204" t="s">
        <v>10</v>
      </c>
      <c r="J204" t="s">
        <v>21401</v>
      </c>
      <c r="K204" t="s">
        <v>21402</v>
      </c>
      <c r="L204" t="s">
        <v>20650</v>
      </c>
      <c r="M204" t="s">
        <v>20648</v>
      </c>
      <c r="N204">
        <v>8345</v>
      </c>
      <c r="O204">
        <v>39</v>
      </c>
      <c r="P204" s="17">
        <v>45845</v>
      </c>
      <c r="Q204" t="s">
        <v>1139</v>
      </c>
      <c r="R204" t="s">
        <v>24</v>
      </c>
      <c r="S204" s="17">
        <v>45845</v>
      </c>
      <c r="T204" s="27"/>
      <c r="U204" s="29">
        <v>138.66</v>
      </c>
      <c r="V204" s="29">
        <v>17.75</v>
      </c>
      <c r="W204" s="29">
        <v>156.41</v>
      </c>
      <c r="X204">
        <v>1</v>
      </c>
      <c r="Y204" s="29">
        <v>7.82</v>
      </c>
      <c r="Z204" s="29">
        <v>0</v>
      </c>
      <c r="AA204" s="29">
        <v>0</v>
      </c>
      <c r="AB204" s="29">
        <v>0</v>
      </c>
      <c r="AC204" s="29">
        <v>4.9269150000000002</v>
      </c>
      <c r="AD204" s="29">
        <v>159.30308500000001</v>
      </c>
      <c r="AE204" s="29">
        <v>0</v>
      </c>
      <c r="AF204" s="29"/>
      <c r="AG204" s="29">
        <v>156.41</v>
      </c>
      <c r="AH204" s="29">
        <v>0</v>
      </c>
      <c r="AI204" s="29">
        <v>7.82</v>
      </c>
      <c r="AJ204" s="29">
        <v>4.9269150000000002</v>
      </c>
      <c r="AK204" s="29">
        <v>159.30308500000001</v>
      </c>
      <c r="AL204" t="s">
        <v>25</v>
      </c>
      <c r="AM204" t="s">
        <v>21553</v>
      </c>
      <c r="AN204" t="s">
        <v>21608</v>
      </c>
      <c r="AO204" s="29">
        <v>0</v>
      </c>
      <c r="AP204" s="30">
        <f t="shared" si="6"/>
        <v>0</v>
      </c>
      <c r="AQ204" s="30">
        <f t="shared" si="7"/>
        <v>0</v>
      </c>
      <c r="AS204" s="36">
        <v>45845.143404548609</v>
      </c>
    </row>
    <row r="205" spans="1:45" x14ac:dyDescent="0.25">
      <c r="A205" t="s">
        <v>20647</v>
      </c>
      <c r="B205">
        <v>3412165</v>
      </c>
      <c r="C205" t="s">
        <v>20914</v>
      </c>
      <c r="D205">
        <v>67481</v>
      </c>
      <c r="E205" t="s">
        <v>20653</v>
      </c>
      <c r="F205" t="s">
        <v>21403</v>
      </c>
      <c r="G205" t="s">
        <v>89</v>
      </c>
      <c r="H205" t="s">
        <v>90</v>
      </c>
      <c r="I205" t="s">
        <v>10</v>
      </c>
      <c r="J205" t="s">
        <v>21404</v>
      </c>
      <c r="K205" t="s">
        <v>21405</v>
      </c>
      <c r="L205" t="s">
        <v>20648</v>
      </c>
      <c r="M205" t="s">
        <v>20650</v>
      </c>
      <c r="N205">
        <v>8350</v>
      </c>
      <c r="O205">
        <v>14</v>
      </c>
      <c r="P205" s="17">
        <v>45877</v>
      </c>
      <c r="Q205" t="s">
        <v>816</v>
      </c>
      <c r="R205" t="s">
        <v>24</v>
      </c>
      <c r="S205" s="17">
        <v>45876</v>
      </c>
      <c r="T205" s="27"/>
      <c r="U205" s="29">
        <v>147.21</v>
      </c>
      <c r="V205" s="29">
        <v>26.16</v>
      </c>
      <c r="W205" s="29">
        <v>173.37</v>
      </c>
      <c r="X205">
        <v>1</v>
      </c>
      <c r="Y205" s="29">
        <v>8.67</v>
      </c>
      <c r="Z205" s="29">
        <v>0</v>
      </c>
      <c r="AA205" s="29">
        <v>0</v>
      </c>
      <c r="AB205" s="29">
        <v>0</v>
      </c>
      <c r="AC205" s="29">
        <v>5.4611549999999998</v>
      </c>
      <c r="AD205" s="29">
        <v>176.578845</v>
      </c>
      <c r="AE205" s="29">
        <v>0</v>
      </c>
      <c r="AF205" s="29"/>
      <c r="AG205" s="29">
        <v>173.37</v>
      </c>
      <c r="AH205" s="29">
        <v>0</v>
      </c>
      <c r="AI205" s="29">
        <v>8.67</v>
      </c>
      <c r="AJ205" s="29">
        <v>5.4611549999999998</v>
      </c>
      <c r="AK205" s="29">
        <v>176.578845</v>
      </c>
      <c r="AL205" t="s">
        <v>25</v>
      </c>
      <c r="AM205" t="s">
        <v>21800</v>
      </c>
      <c r="AN205" t="s">
        <v>21819</v>
      </c>
      <c r="AO205" s="29">
        <v>0</v>
      </c>
      <c r="AP205" s="30">
        <f t="shared" si="6"/>
        <v>0</v>
      </c>
      <c r="AQ205" s="30">
        <f t="shared" si="7"/>
        <v>0</v>
      </c>
      <c r="AS205" s="36">
        <v>45876.833533449077</v>
      </c>
    </row>
    <row r="206" spans="1:45" x14ac:dyDescent="0.25">
      <c r="A206" t="s">
        <v>20647</v>
      </c>
      <c r="B206">
        <v>3233965</v>
      </c>
      <c r="C206" t="s">
        <v>20915</v>
      </c>
      <c r="D206">
        <v>198675</v>
      </c>
      <c r="E206" t="s">
        <v>20656</v>
      </c>
      <c r="F206" t="s">
        <v>21406</v>
      </c>
      <c r="G206" t="s">
        <v>89</v>
      </c>
      <c r="H206" t="s">
        <v>90</v>
      </c>
      <c r="I206" t="s">
        <v>10</v>
      </c>
      <c r="J206" t="s">
        <v>21407</v>
      </c>
      <c r="K206" t="s">
        <v>21408</v>
      </c>
      <c r="L206" t="s">
        <v>20651</v>
      </c>
      <c r="M206" t="s">
        <v>20648</v>
      </c>
      <c r="N206">
        <v>8765</v>
      </c>
      <c r="O206">
        <v>80</v>
      </c>
      <c r="P206" s="17">
        <v>45853</v>
      </c>
      <c r="Q206" t="s">
        <v>98</v>
      </c>
      <c r="R206" t="s">
        <v>24</v>
      </c>
      <c r="S206" s="17">
        <v>45836</v>
      </c>
      <c r="T206" s="27"/>
      <c r="U206" s="29">
        <v>80.273333333333326</v>
      </c>
      <c r="V206" s="29">
        <v>5.4666666666666659</v>
      </c>
      <c r="W206" s="29">
        <v>85.740000000000009</v>
      </c>
      <c r="X206">
        <v>3</v>
      </c>
      <c r="Y206" s="29">
        <v>4.2866666666666662</v>
      </c>
      <c r="Z206" s="29">
        <v>0</v>
      </c>
      <c r="AA206" s="29">
        <v>0</v>
      </c>
      <c r="AB206" s="29">
        <v>0</v>
      </c>
      <c r="AC206" s="29">
        <v>2.7008100000000002</v>
      </c>
      <c r="AD206" s="29">
        <v>87.325856666666667</v>
      </c>
      <c r="AE206" s="29">
        <v>0</v>
      </c>
      <c r="AF206" s="29"/>
      <c r="AG206" s="29">
        <v>257.22000000000003</v>
      </c>
      <c r="AH206" s="29">
        <v>0</v>
      </c>
      <c r="AI206" s="29">
        <v>12.86</v>
      </c>
      <c r="AJ206" s="29">
        <v>8.10243</v>
      </c>
      <c r="AK206" s="29">
        <v>261.97757000000001</v>
      </c>
      <c r="AL206" t="s">
        <v>26</v>
      </c>
      <c r="AM206" t="s">
        <v>21801</v>
      </c>
      <c r="AN206" t="s">
        <v>21777</v>
      </c>
      <c r="AO206" s="29">
        <v>0</v>
      </c>
      <c r="AP206" s="30">
        <f t="shared" si="6"/>
        <v>0</v>
      </c>
      <c r="AQ206" s="30">
        <f t="shared" si="7"/>
        <v>0</v>
      </c>
      <c r="AS206" s="36">
        <v>45836.95816451389</v>
      </c>
    </row>
    <row r="207" spans="1:45" x14ac:dyDescent="0.25">
      <c r="A207" t="s">
        <v>20647</v>
      </c>
      <c r="B207">
        <v>3233965</v>
      </c>
      <c r="C207" t="s">
        <v>20916</v>
      </c>
      <c r="D207">
        <v>198676</v>
      </c>
      <c r="E207" t="s">
        <v>20656</v>
      </c>
      <c r="F207" t="s">
        <v>21406</v>
      </c>
      <c r="G207" t="s">
        <v>89</v>
      </c>
      <c r="H207" t="s">
        <v>90</v>
      </c>
      <c r="I207" t="s">
        <v>10</v>
      </c>
      <c r="J207" t="s">
        <v>21409</v>
      </c>
      <c r="K207" t="s">
        <v>21410</v>
      </c>
      <c r="L207" t="s">
        <v>20651</v>
      </c>
      <c r="M207" t="s">
        <v>20648</v>
      </c>
      <c r="N207">
        <v>8765</v>
      </c>
      <c r="O207">
        <v>79</v>
      </c>
      <c r="P207" s="17">
        <v>45853</v>
      </c>
      <c r="Q207" t="s">
        <v>98</v>
      </c>
      <c r="R207" t="s">
        <v>24</v>
      </c>
      <c r="S207" s="17">
        <v>45836</v>
      </c>
      <c r="T207" s="27"/>
      <c r="U207" s="29">
        <v>80.273333333333326</v>
      </c>
      <c r="V207" s="29">
        <v>5.4666666666666659</v>
      </c>
      <c r="W207" s="29">
        <v>85.740000000000009</v>
      </c>
      <c r="X207">
        <v>3</v>
      </c>
      <c r="Y207" s="29">
        <v>4.2866666666666662</v>
      </c>
      <c r="Z207" s="29">
        <v>0</v>
      </c>
      <c r="AA207" s="29">
        <v>0</v>
      </c>
      <c r="AB207" s="29">
        <v>0</v>
      </c>
      <c r="AC207" s="29">
        <v>2.7008100000000002</v>
      </c>
      <c r="AD207" s="29">
        <v>87.325856666666667</v>
      </c>
      <c r="AE207" s="29">
        <v>0</v>
      </c>
      <c r="AF207" s="29"/>
      <c r="AG207" s="29">
        <v>257.22000000000003</v>
      </c>
      <c r="AH207" s="29">
        <v>0</v>
      </c>
      <c r="AI207" s="29">
        <v>12.86</v>
      </c>
      <c r="AJ207" s="29">
        <v>8.10243</v>
      </c>
      <c r="AK207" s="29">
        <v>261.97757000000001</v>
      </c>
      <c r="AL207" t="s">
        <v>26</v>
      </c>
      <c r="AM207" t="s">
        <v>21801</v>
      </c>
      <c r="AN207" t="s">
        <v>21777</v>
      </c>
      <c r="AO207" s="29">
        <v>0</v>
      </c>
      <c r="AP207" s="30">
        <f t="shared" si="6"/>
        <v>0</v>
      </c>
      <c r="AQ207" s="30">
        <f t="shared" si="7"/>
        <v>0</v>
      </c>
      <c r="AS207" s="36">
        <v>45836.95816451389</v>
      </c>
    </row>
    <row r="208" spans="1:45" x14ac:dyDescent="0.25">
      <c r="A208" t="s">
        <v>20647</v>
      </c>
      <c r="B208">
        <v>3259938</v>
      </c>
      <c r="C208" t="s">
        <v>20917</v>
      </c>
      <c r="D208">
        <v>65988</v>
      </c>
      <c r="E208" t="s">
        <v>20656</v>
      </c>
      <c r="F208" t="s">
        <v>21411</v>
      </c>
      <c r="G208" t="s">
        <v>89</v>
      </c>
      <c r="H208" t="s">
        <v>90</v>
      </c>
      <c r="I208" t="s">
        <v>10</v>
      </c>
      <c r="J208" t="s">
        <v>21412</v>
      </c>
      <c r="K208" t="s">
        <v>21413</v>
      </c>
      <c r="L208" t="s">
        <v>20648</v>
      </c>
      <c r="M208" t="s">
        <v>20650</v>
      </c>
      <c r="N208">
        <v>8350</v>
      </c>
      <c r="O208">
        <v>9</v>
      </c>
      <c r="P208" s="17">
        <v>45847</v>
      </c>
      <c r="Q208" t="s">
        <v>816</v>
      </c>
      <c r="R208" t="s">
        <v>24</v>
      </c>
      <c r="S208" s="17">
        <v>45843</v>
      </c>
      <c r="T208" s="27"/>
      <c r="U208" s="29">
        <v>133.83000000000001</v>
      </c>
      <c r="V208" s="29">
        <v>26.16</v>
      </c>
      <c r="W208" s="29">
        <v>159.99</v>
      </c>
      <c r="X208">
        <v>1</v>
      </c>
      <c r="Y208" s="29">
        <v>8</v>
      </c>
      <c r="Z208" s="29">
        <v>0</v>
      </c>
      <c r="AA208" s="29">
        <v>0</v>
      </c>
      <c r="AB208" s="29">
        <v>0</v>
      </c>
      <c r="AC208" s="29">
        <v>5.0396850000000004</v>
      </c>
      <c r="AD208" s="29">
        <v>162.95031499999999</v>
      </c>
      <c r="AE208" s="29">
        <v>0</v>
      </c>
      <c r="AF208" s="29"/>
      <c r="AG208" s="29">
        <v>159.99</v>
      </c>
      <c r="AH208" s="29">
        <v>0</v>
      </c>
      <c r="AI208" s="29">
        <v>8</v>
      </c>
      <c r="AJ208" s="29">
        <v>5.0396850000000004</v>
      </c>
      <c r="AK208" s="29">
        <v>162.95031499999999</v>
      </c>
      <c r="AL208" t="s">
        <v>25</v>
      </c>
      <c r="AM208" t="s">
        <v>21554</v>
      </c>
      <c r="AN208" t="s">
        <v>21609</v>
      </c>
      <c r="AO208" s="29">
        <v>0</v>
      </c>
      <c r="AP208" s="30">
        <f t="shared" si="6"/>
        <v>0</v>
      </c>
      <c r="AQ208" s="30">
        <f t="shared" si="7"/>
        <v>0</v>
      </c>
      <c r="AS208" s="36">
        <v>45843.011314976851</v>
      </c>
    </row>
    <row r="209" spans="1:45" x14ac:dyDescent="0.25">
      <c r="A209" t="s">
        <v>20647</v>
      </c>
      <c r="B209">
        <v>3259938</v>
      </c>
      <c r="C209" t="s">
        <v>20918</v>
      </c>
      <c r="D209">
        <v>65989</v>
      </c>
      <c r="E209" t="s">
        <v>20656</v>
      </c>
      <c r="F209" t="s">
        <v>21411</v>
      </c>
      <c r="G209" t="s">
        <v>89</v>
      </c>
      <c r="H209" t="s">
        <v>90</v>
      </c>
      <c r="I209" t="s">
        <v>10</v>
      </c>
      <c r="J209" t="s">
        <v>21414</v>
      </c>
      <c r="K209" t="s">
        <v>21415</v>
      </c>
      <c r="L209" t="s">
        <v>20648</v>
      </c>
      <c r="M209" t="s">
        <v>20650</v>
      </c>
      <c r="N209">
        <v>8350</v>
      </c>
      <c r="O209">
        <v>10</v>
      </c>
      <c r="P209" s="17">
        <v>45847</v>
      </c>
      <c r="Q209" t="s">
        <v>816</v>
      </c>
      <c r="R209" t="s">
        <v>24</v>
      </c>
      <c r="S209" s="17">
        <v>45843</v>
      </c>
      <c r="T209" s="27"/>
      <c r="U209" s="29">
        <v>133.83000000000001</v>
      </c>
      <c r="V209" s="29">
        <v>26.16</v>
      </c>
      <c r="W209" s="29">
        <v>159.99</v>
      </c>
      <c r="X209">
        <v>1</v>
      </c>
      <c r="Y209" s="29">
        <v>8</v>
      </c>
      <c r="Z209" s="29">
        <v>0</v>
      </c>
      <c r="AA209" s="29">
        <v>0</v>
      </c>
      <c r="AB209" s="29">
        <v>0</v>
      </c>
      <c r="AC209" s="29">
        <v>5.0396850000000004</v>
      </c>
      <c r="AD209" s="29">
        <v>162.95031499999999</v>
      </c>
      <c r="AE209" s="29">
        <v>0</v>
      </c>
      <c r="AF209" s="29"/>
      <c r="AG209" s="29">
        <v>159.99</v>
      </c>
      <c r="AH209" s="29">
        <v>0</v>
      </c>
      <c r="AI209" s="29">
        <v>8</v>
      </c>
      <c r="AJ209" s="29">
        <v>5.0396850000000004</v>
      </c>
      <c r="AK209" s="29">
        <v>162.95031499999999</v>
      </c>
      <c r="AL209" t="s">
        <v>25</v>
      </c>
      <c r="AM209" t="s">
        <v>21554</v>
      </c>
      <c r="AN209" t="s">
        <v>21609</v>
      </c>
      <c r="AO209" s="29">
        <v>0</v>
      </c>
      <c r="AP209" s="30">
        <f t="shared" si="6"/>
        <v>0</v>
      </c>
      <c r="AQ209" s="30">
        <f t="shared" si="7"/>
        <v>0</v>
      </c>
      <c r="AS209" s="36">
        <v>45843.011314976851</v>
      </c>
    </row>
    <row r="210" spans="1:45" x14ac:dyDescent="0.25">
      <c r="A210" t="s">
        <v>20647</v>
      </c>
      <c r="B210">
        <v>3265797</v>
      </c>
      <c r="C210" t="s">
        <v>20919</v>
      </c>
      <c r="D210">
        <v>199021</v>
      </c>
      <c r="E210" t="s">
        <v>20656</v>
      </c>
      <c r="F210" t="s">
        <v>21416</v>
      </c>
      <c r="G210" t="s">
        <v>89</v>
      </c>
      <c r="H210" t="s">
        <v>90</v>
      </c>
      <c r="I210" t="s">
        <v>14</v>
      </c>
      <c r="J210" t="s">
        <v>21417</v>
      </c>
      <c r="K210" t="s">
        <v>21418</v>
      </c>
      <c r="L210" t="s">
        <v>271</v>
      </c>
      <c r="M210" t="s">
        <v>20649</v>
      </c>
      <c r="N210">
        <v>8765</v>
      </c>
      <c r="O210">
        <v>77</v>
      </c>
      <c r="P210" s="17">
        <v>45865</v>
      </c>
      <c r="Q210" t="s">
        <v>20652</v>
      </c>
      <c r="R210" t="s">
        <v>24</v>
      </c>
      <c r="S210" s="17">
        <v>45844</v>
      </c>
      <c r="T210" s="27"/>
      <c r="U210" s="29">
        <v>267.26</v>
      </c>
      <c r="V210" s="29">
        <v>21.82</v>
      </c>
      <c r="W210" s="29">
        <v>289.08</v>
      </c>
      <c r="X210">
        <v>1</v>
      </c>
      <c r="Y210" s="29">
        <v>14.45</v>
      </c>
      <c r="Z210" s="29">
        <v>0</v>
      </c>
      <c r="AA210" s="29">
        <v>0</v>
      </c>
      <c r="AB210" s="29">
        <v>0</v>
      </c>
      <c r="AC210" s="29">
        <v>9.1060199999999991</v>
      </c>
      <c r="AD210" s="29">
        <v>294.42397999999997</v>
      </c>
      <c r="AE210" s="29">
        <v>0</v>
      </c>
      <c r="AF210" s="29"/>
      <c r="AG210" s="29">
        <v>289.08</v>
      </c>
      <c r="AH210" s="29">
        <v>0</v>
      </c>
      <c r="AI210" s="29">
        <v>14.45</v>
      </c>
      <c r="AJ210" s="29">
        <v>9.1060199999999991</v>
      </c>
      <c r="AK210" s="29">
        <v>294.42397999999997</v>
      </c>
      <c r="AL210" t="s">
        <v>25</v>
      </c>
      <c r="AM210" t="s">
        <v>21555</v>
      </c>
      <c r="AN210" t="s">
        <v>21610</v>
      </c>
      <c r="AO210" s="29">
        <v>5.09</v>
      </c>
      <c r="AP210" s="30">
        <f t="shared" si="6"/>
        <v>1.4633749999999999</v>
      </c>
      <c r="AQ210" s="30">
        <f t="shared" si="7"/>
        <v>1.4633749999999999</v>
      </c>
      <c r="AS210" s="36">
        <v>45844.714349305556</v>
      </c>
    </row>
    <row r="211" spans="1:45" x14ac:dyDescent="0.25">
      <c r="A211" t="s">
        <v>20647</v>
      </c>
      <c r="B211">
        <v>3397953</v>
      </c>
      <c r="C211" t="s">
        <v>20920</v>
      </c>
      <c r="D211">
        <v>67340</v>
      </c>
      <c r="E211" t="s">
        <v>20653</v>
      </c>
      <c r="F211" t="s">
        <v>21419</v>
      </c>
      <c r="G211" t="s">
        <v>89</v>
      </c>
      <c r="H211" t="s">
        <v>90</v>
      </c>
      <c r="I211" t="s">
        <v>10</v>
      </c>
      <c r="J211" t="s">
        <v>21420</v>
      </c>
      <c r="K211" t="s">
        <v>21421</v>
      </c>
      <c r="L211" t="s">
        <v>20648</v>
      </c>
      <c r="M211" t="s">
        <v>20650</v>
      </c>
      <c r="N211">
        <v>8350</v>
      </c>
      <c r="O211">
        <v>29</v>
      </c>
      <c r="P211" s="17">
        <v>45873</v>
      </c>
      <c r="Q211" t="s">
        <v>816</v>
      </c>
      <c r="R211" t="s">
        <v>24</v>
      </c>
      <c r="S211" s="17">
        <v>45873</v>
      </c>
      <c r="T211" s="27"/>
      <c r="U211" s="29">
        <v>133.83000000000001</v>
      </c>
      <c r="V211" s="29">
        <v>26.16</v>
      </c>
      <c r="W211" s="29">
        <v>159.99</v>
      </c>
      <c r="X211">
        <v>1</v>
      </c>
      <c r="Y211" s="29">
        <v>8</v>
      </c>
      <c r="Z211" s="29">
        <v>0</v>
      </c>
      <c r="AA211" s="29">
        <v>0</v>
      </c>
      <c r="AB211" s="29">
        <v>0</v>
      </c>
      <c r="AC211" s="29">
        <v>5.0396850000000004</v>
      </c>
      <c r="AD211" s="29">
        <v>162.95031499999999</v>
      </c>
      <c r="AE211" s="29">
        <v>0</v>
      </c>
      <c r="AF211" s="29"/>
      <c r="AG211" s="29">
        <v>159.99</v>
      </c>
      <c r="AH211" s="29">
        <v>0</v>
      </c>
      <c r="AI211" s="29">
        <v>8</v>
      </c>
      <c r="AJ211" s="29">
        <v>5.0396850000000004</v>
      </c>
      <c r="AK211" s="29">
        <v>162.95031499999999</v>
      </c>
      <c r="AL211" t="s">
        <v>25</v>
      </c>
      <c r="AM211" t="s">
        <v>21802</v>
      </c>
      <c r="AN211" t="s">
        <v>21820</v>
      </c>
      <c r="AO211" s="29">
        <v>0</v>
      </c>
      <c r="AP211" s="30">
        <f t="shared" si="6"/>
        <v>0</v>
      </c>
      <c r="AQ211" s="30">
        <f t="shared" si="7"/>
        <v>0</v>
      </c>
      <c r="AS211" s="36">
        <v>45873.74447380787</v>
      </c>
    </row>
    <row r="212" spans="1:45" x14ac:dyDescent="0.25">
      <c r="A212" t="s">
        <v>20647</v>
      </c>
      <c r="B212">
        <v>3237627</v>
      </c>
      <c r="C212" t="s">
        <v>20921</v>
      </c>
      <c r="D212">
        <v>198705</v>
      </c>
      <c r="E212" t="s">
        <v>20656</v>
      </c>
      <c r="F212" t="s">
        <v>21422</v>
      </c>
      <c r="G212" t="s">
        <v>89</v>
      </c>
      <c r="H212" t="s">
        <v>90</v>
      </c>
      <c r="I212" t="s">
        <v>14</v>
      </c>
      <c r="J212" t="s">
        <v>21423</v>
      </c>
      <c r="K212" t="s">
        <v>21424</v>
      </c>
      <c r="L212" t="s">
        <v>20650</v>
      </c>
      <c r="M212" t="s">
        <v>20648</v>
      </c>
      <c r="N212">
        <v>8345</v>
      </c>
      <c r="O212">
        <v>9</v>
      </c>
      <c r="P212" s="17">
        <v>45842</v>
      </c>
      <c r="Q212" t="s">
        <v>123</v>
      </c>
      <c r="R212" t="s">
        <v>24</v>
      </c>
      <c r="S212" s="17">
        <v>45837</v>
      </c>
      <c r="T212" s="27"/>
      <c r="U212" s="29">
        <v>46.22</v>
      </c>
      <c r="V212" s="29">
        <v>5.916666666666667</v>
      </c>
      <c r="W212" s="29">
        <v>52.136666666666663</v>
      </c>
      <c r="X212">
        <v>3</v>
      </c>
      <c r="Y212" s="29">
        <v>2.6066666666666669</v>
      </c>
      <c r="Z212" s="29">
        <v>0</v>
      </c>
      <c r="AA212" s="29">
        <v>0</v>
      </c>
      <c r="AB212" s="29">
        <v>0</v>
      </c>
      <c r="AC212" s="29">
        <v>1.6423049999999999</v>
      </c>
      <c r="AD212" s="29">
        <v>53.101028333333318</v>
      </c>
      <c r="AE212" s="29">
        <v>0</v>
      </c>
      <c r="AF212" s="29"/>
      <c r="AG212" s="29">
        <v>156.41</v>
      </c>
      <c r="AH212" s="29">
        <v>0</v>
      </c>
      <c r="AI212" s="29">
        <v>7.82</v>
      </c>
      <c r="AJ212" s="29">
        <v>4.9269150000000002</v>
      </c>
      <c r="AK212" s="29">
        <v>159.30308500000001</v>
      </c>
      <c r="AL212" t="s">
        <v>26</v>
      </c>
      <c r="AM212" t="s">
        <v>21778</v>
      </c>
      <c r="AN212" t="s">
        <v>21779</v>
      </c>
      <c r="AO212" s="29">
        <v>0</v>
      </c>
      <c r="AP212" s="30">
        <f t="shared" si="6"/>
        <v>0</v>
      </c>
      <c r="AQ212" s="30">
        <f t="shared" si="7"/>
        <v>0</v>
      </c>
      <c r="AS212" s="36">
        <v>45837.97748898148</v>
      </c>
    </row>
    <row r="213" spans="1:45" x14ac:dyDescent="0.25">
      <c r="A213" t="s">
        <v>20647</v>
      </c>
      <c r="B213">
        <v>3245959</v>
      </c>
      <c r="C213" t="s">
        <v>20922</v>
      </c>
      <c r="D213">
        <v>198792</v>
      </c>
      <c r="E213" t="s">
        <v>20656</v>
      </c>
      <c r="F213" t="s">
        <v>21425</v>
      </c>
      <c r="G213" t="s">
        <v>89</v>
      </c>
      <c r="H213" t="s">
        <v>90</v>
      </c>
      <c r="I213" t="s">
        <v>10</v>
      </c>
      <c r="J213" t="s">
        <v>20679</v>
      </c>
      <c r="K213" t="s">
        <v>20680</v>
      </c>
      <c r="L213" t="s">
        <v>20650</v>
      </c>
      <c r="M213" t="s">
        <v>20648</v>
      </c>
      <c r="N213">
        <v>8345</v>
      </c>
      <c r="O213">
        <v>25</v>
      </c>
      <c r="P213" s="17">
        <v>45841</v>
      </c>
      <c r="Q213" t="s">
        <v>123</v>
      </c>
      <c r="R213" t="s">
        <v>24</v>
      </c>
      <c r="S213" s="17">
        <v>45839</v>
      </c>
      <c r="T213" s="27"/>
      <c r="U213" s="29">
        <v>46.22</v>
      </c>
      <c r="V213" s="29">
        <v>5.916666666666667</v>
      </c>
      <c r="W213" s="29">
        <v>52.136666666666663</v>
      </c>
      <c r="X213">
        <v>3</v>
      </c>
      <c r="Y213" s="29">
        <v>2.6066666666666669</v>
      </c>
      <c r="Z213" s="29">
        <v>0</v>
      </c>
      <c r="AA213" s="29">
        <v>0</v>
      </c>
      <c r="AB213" s="29">
        <v>0</v>
      </c>
      <c r="AC213" s="29">
        <v>1.6423049999999999</v>
      </c>
      <c r="AD213" s="29">
        <v>53.101028333333318</v>
      </c>
      <c r="AE213" s="29">
        <v>0</v>
      </c>
      <c r="AF213" s="29"/>
      <c r="AG213" s="29">
        <v>156.41</v>
      </c>
      <c r="AH213" s="29">
        <v>0</v>
      </c>
      <c r="AI213" s="29">
        <v>7.82</v>
      </c>
      <c r="AJ213" s="29">
        <v>4.9269150000000002</v>
      </c>
      <c r="AK213" s="29">
        <v>159.30308500000001</v>
      </c>
      <c r="AL213" t="s">
        <v>26</v>
      </c>
      <c r="AM213" t="s">
        <v>21556</v>
      </c>
      <c r="AN213" t="s">
        <v>21611</v>
      </c>
      <c r="AO213" s="29">
        <v>0</v>
      </c>
      <c r="AP213" s="30">
        <f t="shared" si="6"/>
        <v>0</v>
      </c>
      <c r="AQ213" s="30">
        <f t="shared" si="7"/>
        <v>0</v>
      </c>
      <c r="AS213" s="36">
        <v>45839.996098425923</v>
      </c>
    </row>
    <row r="214" spans="1:45" x14ac:dyDescent="0.25">
      <c r="A214" t="s">
        <v>20647</v>
      </c>
      <c r="B214">
        <v>3245959</v>
      </c>
      <c r="C214" t="s">
        <v>20923</v>
      </c>
      <c r="D214">
        <v>65829</v>
      </c>
      <c r="E214" t="s">
        <v>20656</v>
      </c>
      <c r="F214" t="s">
        <v>21425</v>
      </c>
      <c r="G214" t="s">
        <v>89</v>
      </c>
      <c r="H214" t="s">
        <v>90</v>
      </c>
      <c r="I214" t="s">
        <v>10</v>
      </c>
      <c r="J214" t="s">
        <v>20679</v>
      </c>
      <c r="K214" t="s">
        <v>20680</v>
      </c>
      <c r="L214" t="s">
        <v>20648</v>
      </c>
      <c r="M214" t="s">
        <v>20650</v>
      </c>
      <c r="N214">
        <v>8350</v>
      </c>
      <c r="O214">
        <v>21</v>
      </c>
      <c r="P214" s="17">
        <v>45849</v>
      </c>
      <c r="Q214" t="s">
        <v>816</v>
      </c>
      <c r="R214" t="s">
        <v>24</v>
      </c>
      <c r="S214" s="17">
        <v>45839</v>
      </c>
      <c r="T214" s="27"/>
      <c r="U214" s="29">
        <v>44.610000000000007</v>
      </c>
      <c r="V214" s="29">
        <v>8.7200000000000006</v>
      </c>
      <c r="W214" s="29">
        <v>53.330000000000013</v>
      </c>
      <c r="X214">
        <v>3</v>
      </c>
      <c r="Y214" s="29">
        <v>2.666666666666667</v>
      </c>
      <c r="Z214" s="29">
        <v>0</v>
      </c>
      <c r="AA214" s="29">
        <v>0</v>
      </c>
      <c r="AB214" s="29">
        <v>0</v>
      </c>
      <c r="AC214" s="29">
        <v>1.6798949999999999</v>
      </c>
      <c r="AD214" s="29">
        <v>54.316771666666668</v>
      </c>
      <c r="AE214" s="29">
        <v>0</v>
      </c>
      <c r="AF214" s="29"/>
      <c r="AG214" s="29">
        <v>159.99</v>
      </c>
      <c r="AH214" s="29">
        <v>0</v>
      </c>
      <c r="AI214" s="29">
        <v>8</v>
      </c>
      <c r="AJ214" s="29">
        <v>5.0396850000000004</v>
      </c>
      <c r="AK214" s="29">
        <v>162.95031499999999</v>
      </c>
      <c r="AL214" t="s">
        <v>26</v>
      </c>
      <c r="AM214" t="s">
        <v>21556</v>
      </c>
      <c r="AN214" t="s">
        <v>21611</v>
      </c>
      <c r="AO214" s="29">
        <v>0</v>
      </c>
      <c r="AP214" s="30">
        <f t="shared" si="6"/>
        <v>0</v>
      </c>
      <c r="AQ214" s="30">
        <f t="shared" si="7"/>
        <v>0</v>
      </c>
      <c r="AS214" s="36">
        <v>45839.996098425923</v>
      </c>
    </row>
    <row r="215" spans="1:45" x14ac:dyDescent="0.25">
      <c r="A215" t="s">
        <v>20647</v>
      </c>
      <c r="B215">
        <v>3251873</v>
      </c>
      <c r="C215" t="s">
        <v>20924</v>
      </c>
      <c r="D215">
        <v>198852</v>
      </c>
      <c r="E215" t="s">
        <v>20656</v>
      </c>
      <c r="F215" t="s">
        <v>21426</v>
      </c>
      <c r="G215" t="s">
        <v>89</v>
      </c>
      <c r="H215" t="s">
        <v>90</v>
      </c>
      <c r="I215" t="s">
        <v>14</v>
      </c>
      <c r="J215" t="s">
        <v>21427</v>
      </c>
      <c r="K215" t="s">
        <v>20693</v>
      </c>
      <c r="L215" t="s">
        <v>271</v>
      </c>
      <c r="M215" t="s">
        <v>20649</v>
      </c>
      <c r="N215">
        <v>8345</v>
      </c>
      <c r="O215">
        <v>43</v>
      </c>
      <c r="P215" s="17">
        <v>45844</v>
      </c>
      <c r="Q215" t="s">
        <v>20652</v>
      </c>
      <c r="R215" t="s">
        <v>24</v>
      </c>
      <c r="S215" s="17">
        <v>45841</v>
      </c>
      <c r="T215" s="27"/>
      <c r="U215" s="29">
        <v>115.83</v>
      </c>
      <c r="V215" s="29">
        <v>21.82</v>
      </c>
      <c r="W215" s="29">
        <v>137.65</v>
      </c>
      <c r="X215">
        <v>1</v>
      </c>
      <c r="Y215" s="29">
        <v>6.88</v>
      </c>
      <c r="Z215" s="29">
        <v>0</v>
      </c>
      <c r="AA215" s="29">
        <v>0</v>
      </c>
      <c r="AB215" s="29">
        <v>0</v>
      </c>
      <c r="AC215" s="29">
        <v>4.3359750000000004</v>
      </c>
      <c r="AD215" s="29">
        <v>140.19402500000001</v>
      </c>
      <c r="AE215" s="29">
        <v>0</v>
      </c>
      <c r="AF215" s="29"/>
      <c r="AG215" s="29">
        <v>137.65</v>
      </c>
      <c r="AH215" s="29">
        <v>0</v>
      </c>
      <c r="AI215" s="29">
        <v>6.88</v>
      </c>
      <c r="AJ215" s="29">
        <v>4.3359750000000004</v>
      </c>
      <c r="AK215" s="29">
        <v>140.19402500000001</v>
      </c>
      <c r="AL215" t="s">
        <v>25</v>
      </c>
      <c r="AM215" t="s">
        <v>21557</v>
      </c>
      <c r="AN215" t="s">
        <v>21612</v>
      </c>
      <c r="AO215" s="29">
        <v>0</v>
      </c>
      <c r="AP215" s="30">
        <f t="shared" si="6"/>
        <v>0</v>
      </c>
      <c r="AQ215" s="30">
        <f t="shared" si="7"/>
        <v>0</v>
      </c>
      <c r="AS215" s="36">
        <v>45841.564581122686</v>
      </c>
    </row>
    <row r="216" spans="1:45" x14ac:dyDescent="0.25">
      <c r="A216" t="s">
        <v>20647</v>
      </c>
      <c r="B216">
        <v>3378193</v>
      </c>
      <c r="C216" t="s">
        <v>20925</v>
      </c>
      <c r="D216">
        <v>67190</v>
      </c>
      <c r="E216" t="s">
        <v>20656</v>
      </c>
      <c r="F216" t="s">
        <v>21428</v>
      </c>
      <c r="G216" t="s">
        <v>89</v>
      </c>
      <c r="H216" t="s">
        <v>90</v>
      </c>
      <c r="I216" t="s">
        <v>10</v>
      </c>
      <c r="J216" t="s">
        <v>21429</v>
      </c>
      <c r="K216" t="s">
        <v>21430</v>
      </c>
      <c r="L216" t="s">
        <v>20648</v>
      </c>
      <c r="M216" t="s">
        <v>20651</v>
      </c>
      <c r="N216">
        <v>8350</v>
      </c>
      <c r="O216">
        <v>17</v>
      </c>
      <c r="P216" s="17">
        <v>45869</v>
      </c>
      <c r="Q216" t="s">
        <v>816</v>
      </c>
      <c r="R216" t="s">
        <v>24</v>
      </c>
      <c r="S216" s="17">
        <v>45868</v>
      </c>
      <c r="T216" s="27"/>
      <c r="U216" s="29">
        <v>41.656666666666673</v>
      </c>
      <c r="V216" s="29">
        <v>8.7200000000000006</v>
      </c>
      <c r="W216" s="29">
        <v>50.376666666666672</v>
      </c>
      <c r="X216">
        <v>3</v>
      </c>
      <c r="Y216" s="29">
        <v>2.52</v>
      </c>
      <c r="Z216" s="29">
        <v>0</v>
      </c>
      <c r="AA216" s="29">
        <v>0</v>
      </c>
      <c r="AB216" s="29">
        <v>0</v>
      </c>
      <c r="AC216" s="29">
        <v>1.586865</v>
      </c>
      <c r="AD216" s="29">
        <v>51.309801666666672</v>
      </c>
      <c r="AE216" s="29">
        <v>0</v>
      </c>
      <c r="AF216" s="29"/>
      <c r="AG216" s="29">
        <v>151.13</v>
      </c>
      <c r="AH216" s="29">
        <v>0</v>
      </c>
      <c r="AI216" s="29">
        <v>7.56</v>
      </c>
      <c r="AJ216" s="29">
        <v>4.7605950000000004</v>
      </c>
      <c r="AK216" s="29">
        <v>153.929405</v>
      </c>
      <c r="AL216" t="s">
        <v>26</v>
      </c>
      <c r="AM216" t="s">
        <v>21803</v>
      </c>
      <c r="AN216" t="s">
        <v>21821</v>
      </c>
      <c r="AO216" s="29">
        <v>0</v>
      </c>
      <c r="AP216" s="30">
        <f t="shared" si="6"/>
        <v>0</v>
      </c>
      <c r="AQ216" s="30">
        <f t="shared" si="7"/>
        <v>0</v>
      </c>
      <c r="AS216" s="36">
        <v>45868.940835000001</v>
      </c>
    </row>
    <row r="217" spans="1:45" x14ac:dyDescent="0.25">
      <c r="A217" t="s">
        <v>20647</v>
      </c>
      <c r="B217">
        <v>3236625</v>
      </c>
      <c r="C217" t="s">
        <v>20926</v>
      </c>
      <c r="D217">
        <v>65739</v>
      </c>
      <c r="E217" t="s">
        <v>20656</v>
      </c>
      <c r="F217" t="s">
        <v>21431</v>
      </c>
      <c r="G217" t="s">
        <v>89</v>
      </c>
      <c r="H217" t="s">
        <v>90</v>
      </c>
      <c r="I217" t="s">
        <v>10</v>
      </c>
      <c r="J217" t="s">
        <v>21260</v>
      </c>
      <c r="K217" t="s">
        <v>21261</v>
      </c>
      <c r="L217" t="s">
        <v>20649</v>
      </c>
      <c r="M217" t="s">
        <v>271</v>
      </c>
      <c r="N217">
        <v>8350</v>
      </c>
      <c r="O217">
        <v>31</v>
      </c>
      <c r="P217" s="17">
        <v>45837</v>
      </c>
      <c r="Q217" t="s">
        <v>20652</v>
      </c>
      <c r="R217" t="s">
        <v>24</v>
      </c>
      <c r="S217" s="17">
        <v>45837</v>
      </c>
      <c r="T217" s="27"/>
      <c r="U217" s="29">
        <v>57.914999999999999</v>
      </c>
      <c r="V217" s="29">
        <v>10.68</v>
      </c>
      <c r="W217" s="29">
        <v>68.594999999999999</v>
      </c>
      <c r="X217">
        <v>2</v>
      </c>
      <c r="Y217" s="29">
        <v>3.43</v>
      </c>
      <c r="Z217" s="29">
        <v>0</v>
      </c>
      <c r="AA217" s="29">
        <v>0</v>
      </c>
      <c r="AB217" s="29">
        <v>0</v>
      </c>
      <c r="AC217" s="29">
        <v>2.1607425</v>
      </c>
      <c r="AD217" s="29">
        <v>69.864257500000008</v>
      </c>
      <c r="AE217" s="29">
        <v>0</v>
      </c>
      <c r="AF217" s="29"/>
      <c r="AG217" s="29">
        <v>137.19</v>
      </c>
      <c r="AH217" s="29">
        <v>0</v>
      </c>
      <c r="AI217" s="29">
        <v>6.86</v>
      </c>
      <c r="AJ217" s="29">
        <v>4.321485</v>
      </c>
      <c r="AK217" s="29">
        <v>139.72851499999999</v>
      </c>
      <c r="AL217" t="s">
        <v>27</v>
      </c>
      <c r="AM217" t="s">
        <v>21804</v>
      </c>
      <c r="AN217" t="s">
        <v>21780</v>
      </c>
      <c r="AO217" s="29">
        <v>5.09</v>
      </c>
      <c r="AP217" s="30">
        <f t="shared" si="6"/>
        <v>1.4633749999999999</v>
      </c>
      <c r="AQ217" s="30">
        <f t="shared" si="7"/>
        <v>0.73168749999999994</v>
      </c>
      <c r="AS217" s="36">
        <v>45837.787840138888</v>
      </c>
    </row>
    <row r="218" spans="1:45" x14ac:dyDescent="0.25">
      <c r="A218" t="s">
        <v>20647</v>
      </c>
      <c r="B218">
        <v>3385400</v>
      </c>
      <c r="C218" t="s">
        <v>20927</v>
      </c>
      <c r="D218">
        <v>67243</v>
      </c>
      <c r="E218" t="s">
        <v>20653</v>
      </c>
      <c r="F218" t="s">
        <v>21432</v>
      </c>
      <c r="G218" t="s">
        <v>89</v>
      </c>
      <c r="H218" t="s">
        <v>90</v>
      </c>
      <c r="I218" t="s">
        <v>10</v>
      </c>
      <c r="J218" t="s">
        <v>21433</v>
      </c>
      <c r="K218" t="s">
        <v>21434</v>
      </c>
      <c r="L218" t="s">
        <v>20648</v>
      </c>
      <c r="M218" t="s">
        <v>20650</v>
      </c>
      <c r="N218">
        <v>8350</v>
      </c>
      <c r="O218">
        <v>31</v>
      </c>
      <c r="P218" s="17">
        <v>45872</v>
      </c>
      <c r="Q218" t="s">
        <v>816</v>
      </c>
      <c r="R218" t="s">
        <v>24</v>
      </c>
      <c r="S218" s="17">
        <v>45870</v>
      </c>
      <c r="T218" s="27"/>
      <c r="U218" s="29">
        <v>133.83000000000001</v>
      </c>
      <c r="V218" s="29">
        <v>26.16</v>
      </c>
      <c r="W218" s="29">
        <v>159.99</v>
      </c>
      <c r="X218">
        <v>1</v>
      </c>
      <c r="Y218" s="29">
        <v>8</v>
      </c>
      <c r="Z218" s="29">
        <v>0</v>
      </c>
      <c r="AA218" s="29">
        <v>0</v>
      </c>
      <c r="AB218" s="29">
        <v>0</v>
      </c>
      <c r="AC218" s="29">
        <v>5.0396850000000004</v>
      </c>
      <c r="AD218" s="29">
        <v>162.95031499999999</v>
      </c>
      <c r="AE218" s="29">
        <v>0</v>
      </c>
      <c r="AF218" s="29"/>
      <c r="AG218" s="29">
        <v>159.99</v>
      </c>
      <c r="AH218" s="29">
        <v>0</v>
      </c>
      <c r="AI218" s="29">
        <v>8</v>
      </c>
      <c r="AJ218" s="29">
        <v>5.0396850000000004</v>
      </c>
      <c r="AK218" s="29">
        <v>162.95031499999999</v>
      </c>
      <c r="AL218" t="s">
        <v>25</v>
      </c>
      <c r="AM218" t="s">
        <v>21781</v>
      </c>
      <c r="AN218" t="s">
        <v>21782</v>
      </c>
      <c r="AO218" s="29">
        <v>0</v>
      </c>
      <c r="AP218" s="30">
        <f t="shared" si="6"/>
        <v>0</v>
      </c>
      <c r="AQ218" s="30">
        <f t="shared" si="7"/>
        <v>0</v>
      </c>
      <c r="AS218" s="36">
        <v>45870.672331435184</v>
      </c>
    </row>
    <row r="219" spans="1:45" x14ac:dyDescent="0.25">
      <c r="A219" t="s">
        <v>20647</v>
      </c>
      <c r="B219">
        <v>3385400</v>
      </c>
      <c r="C219" t="s">
        <v>20928</v>
      </c>
      <c r="D219">
        <v>200454</v>
      </c>
      <c r="E219" t="s">
        <v>20653</v>
      </c>
      <c r="F219" t="s">
        <v>21432</v>
      </c>
      <c r="G219" t="s">
        <v>89</v>
      </c>
      <c r="H219" t="s">
        <v>90</v>
      </c>
      <c r="I219" t="s">
        <v>10</v>
      </c>
      <c r="J219" t="s">
        <v>21433</v>
      </c>
      <c r="K219" t="s">
        <v>21434</v>
      </c>
      <c r="L219" t="s">
        <v>20650</v>
      </c>
      <c r="M219" t="s">
        <v>20648</v>
      </c>
      <c r="N219">
        <v>8345</v>
      </c>
      <c r="O219">
        <v>7</v>
      </c>
      <c r="P219" s="17">
        <v>45874</v>
      </c>
      <c r="Q219" t="s">
        <v>1139</v>
      </c>
      <c r="R219" t="s">
        <v>24</v>
      </c>
      <c r="S219" s="17">
        <v>45870</v>
      </c>
      <c r="T219" s="27"/>
      <c r="U219" s="29">
        <v>138.66</v>
      </c>
      <c r="V219" s="29">
        <v>17.75</v>
      </c>
      <c r="W219" s="29">
        <v>156.41</v>
      </c>
      <c r="X219">
        <v>1</v>
      </c>
      <c r="Y219" s="29">
        <v>7.82</v>
      </c>
      <c r="Z219" s="29">
        <v>0</v>
      </c>
      <c r="AA219" s="29">
        <v>0</v>
      </c>
      <c r="AB219" s="29">
        <v>0</v>
      </c>
      <c r="AC219" s="29">
        <v>4.9269150000000002</v>
      </c>
      <c r="AD219" s="29">
        <v>159.30308500000001</v>
      </c>
      <c r="AE219" s="29">
        <v>0</v>
      </c>
      <c r="AF219" s="29"/>
      <c r="AG219" s="29">
        <v>156.41</v>
      </c>
      <c r="AH219" s="29">
        <v>0</v>
      </c>
      <c r="AI219" s="29">
        <v>7.82</v>
      </c>
      <c r="AJ219" s="29">
        <v>4.9269150000000002</v>
      </c>
      <c r="AK219" s="29">
        <v>159.30308500000001</v>
      </c>
      <c r="AL219" t="s">
        <v>25</v>
      </c>
      <c r="AM219" t="s">
        <v>21781</v>
      </c>
      <c r="AN219" t="s">
        <v>21782</v>
      </c>
      <c r="AO219" s="29">
        <v>0</v>
      </c>
      <c r="AP219" s="30">
        <f t="shared" si="6"/>
        <v>0</v>
      </c>
      <c r="AQ219" s="30">
        <f t="shared" si="7"/>
        <v>0</v>
      </c>
      <c r="AS219" s="36">
        <v>45870.672331435184</v>
      </c>
    </row>
    <row r="220" spans="1:45" x14ac:dyDescent="0.25">
      <c r="A220" t="s">
        <v>20647</v>
      </c>
      <c r="B220">
        <v>3395381</v>
      </c>
      <c r="C220" t="s">
        <v>20929</v>
      </c>
      <c r="D220">
        <v>67316</v>
      </c>
      <c r="E220" t="s">
        <v>20656</v>
      </c>
      <c r="F220" t="s">
        <v>21435</v>
      </c>
      <c r="G220" t="s">
        <v>89</v>
      </c>
      <c r="H220" t="s">
        <v>90</v>
      </c>
      <c r="I220" t="s">
        <v>10</v>
      </c>
      <c r="J220" t="s">
        <v>21436</v>
      </c>
      <c r="K220" t="s">
        <v>21437</v>
      </c>
      <c r="L220" t="s">
        <v>20648</v>
      </c>
      <c r="M220" t="s">
        <v>20650</v>
      </c>
      <c r="N220">
        <v>8770</v>
      </c>
      <c r="O220">
        <v>77</v>
      </c>
      <c r="P220" s="17">
        <v>45874</v>
      </c>
      <c r="Q220" t="s">
        <v>816</v>
      </c>
      <c r="R220" t="s">
        <v>24</v>
      </c>
      <c r="S220" s="17">
        <v>45873</v>
      </c>
      <c r="T220" s="27"/>
      <c r="U220" s="29">
        <v>81.546666666666667</v>
      </c>
      <c r="V220" s="29">
        <v>7.2433333333333332</v>
      </c>
      <c r="W220" s="29">
        <v>88.79</v>
      </c>
      <c r="X220">
        <v>3</v>
      </c>
      <c r="Y220" s="29">
        <v>4.4400000000000004</v>
      </c>
      <c r="Z220" s="29">
        <v>0</v>
      </c>
      <c r="AA220" s="29">
        <v>0</v>
      </c>
      <c r="AB220" s="29">
        <v>0</v>
      </c>
      <c r="AC220" s="29">
        <v>2.7968850000000001</v>
      </c>
      <c r="AD220" s="29">
        <v>90.433115000000001</v>
      </c>
      <c r="AE220" s="29">
        <v>0</v>
      </c>
      <c r="AF220" s="29"/>
      <c r="AG220" s="29">
        <v>266.37</v>
      </c>
      <c r="AH220" s="29">
        <v>0</v>
      </c>
      <c r="AI220" s="29">
        <v>13.32</v>
      </c>
      <c r="AJ220" s="29">
        <v>8.3906550000000006</v>
      </c>
      <c r="AK220" s="29">
        <v>271.29934500000002</v>
      </c>
      <c r="AL220" t="s">
        <v>26</v>
      </c>
      <c r="AM220" t="s">
        <v>21783</v>
      </c>
      <c r="AN220" t="s">
        <v>21784</v>
      </c>
      <c r="AO220" s="29">
        <v>0</v>
      </c>
      <c r="AP220" s="30">
        <f t="shared" si="6"/>
        <v>0</v>
      </c>
      <c r="AQ220" s="30">
        <f t="shared" si="7"/>
        <v>0</v>
      </c>
      <c r="AS220" s="36">
        <v>45873.012015335647</v>
      </c>
    </row>
    <row r="221" spans="1:45" x14ac:dyDescent="0.25">
      <c r="A221" t="s">
        <v>20647</v>
      </c>
      <c r="B221">
        <v>3395381</v>
      </c>
      <c r="C221" t="s">
        <v>20930</v>
      </c>
      <c r="D221">
        <v>200546</v>
      </c>
      <c r="E221" t="s">
        <v>20656</v>
      </c>
      <c r="F221" t="s">
        <v>21435</v>
      </c>
      <c r="G221" t="s">
        <v>89</v>
      </c>
      <c r="H221" t="s">
        <v>90</v>
      </c>
      <c r="I221" t="s">
        <v>10</v>
      </c>
      <c r="J221" t="s">
        <v>21436</v>
      </c>
      <c r="K221" t="s">
        <v>21438</v>
      </c>
      <c r="L221" t="s">
        <v>20650</v>
      </c>
      <c r="M221" t="s">
        <v>20648</v>
      </c>
      <c r="N221">
        <v>8765</v>
      </c>
      <c r="O221">
        <v>73</v>
      </c>
      <c r="P221" s="17">
        <v>45873</v>
      </c>
      <c r="Q221" t="s">
        <v>1139</v>
      </c>
      <c r="R221" t="s">
        <v>24</v>
      </c>
      <c r="S221" s="17">
        <v>45873</v>
      </c>
      <c r="T221" s="27"/>
      <c r="U221" s="29">
        <v>82.14</v>
      </c>
      <c r="V221" s="29">
        <v>5.3233333333333333</v>
      </c>
      <c r="W221" s="29">
        <v>87.463333333333324</v>
      </c>
      <c r="X221">
        <v>3</v>
      </c>
      <c r="Y221" s="29">
        <v>4.3733333333333331</v>
      </c>
      <c r="Z221" s="29">
        <v>0</v>
      </c>
      <c r="AA221" s="29">
        <v>0</v>
      </c>
      <c r="AB221" s="29">
        <v>0</v>
      </c>
      <c r="AC221" s="29">
        <v>2.7550949999999998</v>
      </c>
      <c r="AD221" s="29">
        <v>89.081571666666662</v>
      </c>
      <c r="AE221" s="29">
        <v>0</v>
      </c>
      <c r="AF221" s="29"/>
      <c r="AG221" s="29">
        <v>262.39</v>
      </c>
      <c r="AH221" s="29">
        <v>0</v>
      </c>
      <c r="AI221" s="29">
        <v>13.12</v>
      </c>
      <c r="AJ221" s="29">
        <v>8.2652850000000004</v>
      </c>
      <c r="AK221" s="29">
        <v>267.24471499999999</v>
      </c>
      <c r="AL221" t="s">
        <v>26</v>
      </c>
      <c r="AM221" t="s">
        <v>21783</v>
      </c>
      <c r="AN221" t="s">
        <v>21784</v>
      </c>
      <c r="AO221" s="29">
        <v>0</v>
      </c>
      <c r="AP221" s="30">
        <f t="shared" si="6"/>
        <v>0</v>
      </c>
      <c r="AQ221" s="30">
        <f t="shared" si="7"/>
        <v>0</v>
      </c>
      <c r="AS221" s="36">
        <v>45873.012015335647</v>
      </c>
    </row>
    <row r="222" spans="1:45" x14ac:dyDescent="0.25">
      <c r="A222" t="s">
        <v>20647</v>
      </c>
      <c r="B222">
        <v>3389219</v>
      </c>
      <c r="C222" t="s">
        <v>20931</v>
      </c>
      <c r="D222">
        <v>200493</v>
      </c>
      <c r="E222" t="s">
        <v>20653</v>
      </c>
      <c r="F222" t="s">
        <v>21441</v>
      </c>
      <c r="G222" t="s">
        <v>89</v>
      </c>
      <c r="H222" t="s">
        <v>90</v>
      </c>
      <c r="I222" t="s">
        <v>10</v>
      </c>
      <c r="J222" t="s">
        <v>20972</v>
      </c>
      <c r="K222" t="s">
        <v>20973</v>
      </c>
      <c r="L222" t="s">
        <v>20650</v>
      </c>
      <c r="M222" t="s">
        <v>20648</v>
      </c>
      <c r="N222">
        <v>8765</v>
      </c>
      <c r="O222">
        <v>71</v>
      </c>
      <c r="P222" s="17">
        <v>45873</v>
      </c>
      <c r="Q222" t="s">
        <v>1139</v>
      </c>
      <c r="R222" t="s">
        <v>24</v>
      </c>
      <c r="S222" s="17">
        <v>45871</v>
      </c>
      <c r="T222" s="27"/>
      <c r="U222" s="29">
        <v>246.42</v>
      </c>
      <c r="V222" s="29">
        <v>15.97</v>
      </c>
      <c r="W222" s="29">
        <v>262.39</v>
      </c>
      <c r="X222">
        <v>1</v>
      </c>
      <c r="Y222" s="29">
        <v>13.12</v>
      </c>
      <c r="Z222" s="29">
        <v>0</v>
      </c>
      <c r="AA222" s="29">
        <v>0</v>
      </c>
      <c r="AB222" s="29">
        <v>0</v>
      </c>
      <c r="AC222" s="29">
        <v>8.2652850000000004</v>
      </c>
      <c r="AD222" s="29">
        <v>267.24471499999999</v>
      </c>
      <c r="AE222" s="29">
        <v>0</v>
      </c>
      <c r="AF222" s="29"/>
      <c r="AG222" s="29">
        <v>262.39</v>
      </c>
      <c r="AH222" s="29">
        <v>0</v>
      </c>
      <c r="AI222" s="29">
        <v>13.12</v>
      </c>
      <c r="AJ222" s="29">
        <v>8.2652850000000004</v>
      </c>
      <c r="AK222" s="29">
        <v>267.24471499999999</v>
      </c>
      <c r="AL222" t="s">
        <v>25</v>
      </c>
      <c r="AM222" t="s">
        <v>21805</v>
      </c>
      <c r="AN222" t="s">
        <v>21822</v>
      </c>
      <c r="AO222" s="29">
        <v>5.09</v>
      </c>
      <c r="AP222" s="30">
        <f t="shared" si="6"/>
        <v>1.4633749999999999</v>
      </c>
      <c r="AQ222" s="30">
        <f t="shared" si="7"/>
        <v>1.4633749999999999</v>
      </c>
      <c r="AS222" s="36">
        <v>45871.598286712964</v>
      </c>
    </row>
    <row r="223" spans="1:45" x14ac:dyDescent="0.25">
      <c r="A223" t="s">
        <v>20647</v>
      </c>
      <c r="B223">
        <v>3370267</v>
      </c>
      <c r="C223" t="s">
        <v>20932</v>
      </c>
      <c r="D223">
        <v>200300</v>
      </c>
      <c r="E223" t="s">
        <v>20656</v>
      </c>
      <c r="F223" t="s">
        <v>21442</v>
      </c>
      <c r="G223" t="s">
        <v>89</v>
      </c>
      <c r="H223" t="s">
        <v>90</v>
      </c>
      <c r="I223" t="s">
        <v>14</v>
      </c>
      <c r="J223" t="s">
        <v>21443</v>
      </c>
      <c r="K223" t="s">
        <v>21444</v>
      </c>
      <c r="L223" t="s">
        <v>20650</v>
      </c>
      <c r="M223" t="s">
        <v>20648</v>
      </c>
      <c r="N223">
        <v>8345</v>
      </c>
      <c r="O223">
        <v>11</v>
      </c>
      <c r="P223" s="17">
        <v>45868</v>
      </c>
      <c r="Q223" t="s">
        <v>1139</v>
      </c>
      <c r="R223" t="s">
        <v>24</v>
      </c>
      <c r="S223" s="17">
        <v>45866</v>
      </c>
      <c r="T223" s="27"/>
      <c r="U223" s="29">
        <v>54.486666666666672</v>
      </c>
      <c r="V223" s="29">
        <v>5.916666666666667</v>
      </c>
      <c r="W223" s="29">
        <v>60.403333333333343</v>
      </c>
      <c r="X223">
        <v>3</v>
      </c>
      <c r="Y223" s="29">
        <v>3.02</v>
      </c>
      <c r="Z223" s="29">
        <v>0</v>
      </c>
      <c r="AA223" s="29">
        <v>0</v>
      </c>
      <c r="AB223" s="29">
        <v>0</v>
      </c>
      <c r="AC223" s="29">
        <v>1.9027050000000001</v>
      </c>
      <c r="AD223" s="29">
        <v>61.520628333333342</v>
      </c>
      <c r="AE223" s="29">
        <v>0</v>
      </c>
      <c r="AF223" s="29"/>
      <c r="AG223" s="29">
        <v>181.21</v>
      </c>
      <c r="AH223" s="29">
        <v>0</v>
      </c>
      <c r="AI223" s="29">
        <v>9.06</v>
      </c>
      <c r="AJ223" s="29">
        <v>5.7081150000000003</v>
      </c>
      <c r="AK223" s="29">
        <v>184.56188499999999</v>
      </c>
      <c r="AL223" t="s">
        <v>26</v>
      </c>
      <c r="AM223" t="s">
        <v>21806</v>
      </c>
      <c r="AN223" t="s">
        <v>21823</v>
      </c>
      <c r="AO223" s="29">
        <v>5.09</v>
      </c>
      <c r="AP223" s="30">
        <f t="shared" si="6"/>
        <v>1.4633749999999999</v>
      </c>
      <c r="AQ223" s="30">
        <f t="shared" si="7"/>
        <v>0.48779166666666662</v>
      </c>
      <c r="AS223" s="36">
        <v>45866.92461800926</v>
      </c>
    </row>
    <row r="224" spans="1:45" x14ac:dyDescent="0.25">
      <c r="A224" t="s">
        <v>20647</v>
      </c>
      <c r="B224">
        <v>3410312</v>
      </c>
      <c r="C224" t="s">
        <v>20933</v>
      </c>
      <c r="D224">
        <v>200699</v>
      </c>
      <c r="E224" t="s">
        <v>20653</v>
      </c>
      <c r="F224" t="s">
        <v>21445</v>
      </c>
      <c r="G224" t="s">
        <v>89</v>
      </c>
      <c r="H224" t="s">
        <v>90</v>
      </c>
      <c r="I224" t="s">
        <v>14</v>
      </c>
      <c r="J224" t="s">
        <v>21446</v>
      </c>
      <c r="K224" t="s">
        <v>21447</v>
      </c>
      <c r="L224" t="s">
        <v>271</v>
      </c>
      <c r="M224" t="s">
        <v>20649</v>
      </c>
      <c r="N224">
        <v>8765</v>
      </c>
      <c r="O224">
        <v>71</v>
      </c>
      <c r="P224" s="17">
        <v>45876</v>
      </c>
      <c r="Q224" t="s">
        <v>20652</v>
      </c>
      <c r="R224" t="s">
        <v>24</v>
      </c>
      <c r="S224" s="17">
        <v>45876</v>
      </c>
      <c r="T224" s="27"/>
      <c r="U224" s="29">
        <v>267.26</v>
      </c>
      <c r="V224" s="29">
        <v>21.82</v>
      </c>
      <c r="W224" s="29">
        <v>289.08</v>
      </c>
      <c r="X224">
        <v>1</v>
      </c>
      <c r="Y224" s="29">
        <v>14.45</v>
      </c>
      <c r="Z224" s="29">
        <v>0</v>
      </c>
      <c r="AA224" s="29">
        <v>0</v>
      </c>
      <c r="AB224" s="29">
        <v>0</v>
      </c>
      <c r="AC224" s="29">
        <v>9.1060199999999991</v>
      </c>
      <c r="AD224" s="29">
        <v>294.42397999999997</v>
      </c>
      <c r="AE224" s="29">
        <v>0</v>
      </c>
      <c r="AF224" s="29"/>
      <c r="AG224" s="29">
        <v>289.08</v>
      </c>
      <c r="AH224" s="29">
        <v>0</v>
      </c>
      <c r="AI224" s="29">
        <v>14.45</v>
      </c>
      <c r="AJ224" s="29">
        <v>9.1060199999999991</v>
      </c>
      <c r="AK224" s="29">
        <v>294.42397999999997</v>
      </c>
      <c r="AL224" t="s">
        <v>25</v>
      </c>
      <c r="AM224" t="s">
        <v>21807</v>
      </c>
      <c r="AN224" t="s">
        <v>21824</v>
      </c>
      <c r="AO224" s="29">
        <v>0</v>
      </c>
      <c r="AP224" s="30">
        <f t="shared" si="6"/>
        <v>0</v>
      </c>
      <c r="AQ224" s="30">
        <f t="shared" si="7"/>
        <v>0</v>
      </c>
      <c r="AS224" s="36">
        <v>45876.595061736109</v>
      </c>
    </row>
    <row r="225" spans="1:45" x14ac:dyDescent="0.25">
      <c r="A225" t="s">
        <v>20647</v>
      </c>
      <c r="B225">
        <v>3243551</v>
      </c>
      <c r="C225" t="s">
        <v>20934</v>
      </c>
      <c r="D225">
        <v>65792</v>
      </c>
      <c r="E225" t="s">
        <v>20656</v>
      </c>
      <c r="F225" t="s">
        <v>21448</v>
      </c>
      <c r="G225" t="s">
        <v>89</v>
      </c>
      <c r="H225" t="s">
        <v>90</v>
      </c>
      <c r="I225" t="s">
        <v>10</v>
      </c>
      <c r="J225" t="s">
        <v>20673</v>
      </c>
      <c r="K225" t="s">
        <v>20674</v>
      </c>
      <c r="L225" t="s">
        <v>20648</v>
      </c>
      <c r="M225" t="s">
        <v>20650</v>
      </c>
      <c r="N225">
        <v>8770</v>
      </c>
      <c r="O225">
        <v>77</v>
      </c>
      <c r="P225" s="17">
        <v>45839</v>
      </c>
      <c r="Q225" t="s">
        <v>816</v>
      </c>
      <c r="R225" t="s">
        <v>24</v>
      </c>
      <c r="S225" s="17">
        <v>45839</v>
      </c>
      <c r="T225" s="27"/>
      <c r="U225" s="29">
        <v>81.546666666666667</v>
      </c>
      <c r="V225" s="29">
        <v>7.2433333333333332</v>
      </c>
      <c r="W225" s="29">
        <v>88.79</v>
      </c>
      <c r="X225">
        <v>3</v>
      </c>
      <c r="Y225" s="29">
        <v>4.4400000000000004</v>
      </c>
      <c r="Z225" s="29">
        <v>0</v>
      </c>
      <c r="AA225" s="29">
        <v>0</v>
      </c>
      <c r="AB225" s="29">
        <v>0</v>
      </c>
      <c r="AC225" s="29">
        <v>2.7968850000000001</v>
      </c>
      <c r="AD225" s="29">
        <v>90.433115000000001</v>
      </c>
      <c r="AE225" s="29">
        <v>0</v>
      </c>
      <c r="AF225" s="29"/>
      <c r="AG225" s="29">
        <v>266.37</v>
      </c>
      <c r="AH225" s="29">
        <v>0</v>
      </c>
      <c r="AI225" s="29">
        <v>13.32</v>
      </c>
      <c r="AJ225" s="29">
        <v>8.3906550000000006</v>
      </c>
      <c r="AK225" s="29">
        <v>271.29934500000002</v>
      </c>
      <c r="AL225" t="s">
        <v>26</v>
      </c>
      <c r="AM225" t="s">
        <v>21558</v>
      </c>
      <c r="AN225" t="s">
        <v>21613</v>
      </c>
      <c r="AO225" s="29">
        <v>0</v>
      </c>
      <c r="AP225" s="30">
        <f t="shared" si="6"/>
        <v>0</v>
      </c>
      <c r="AQ225" s="30">
        <f t="shared" si="7"/>
        <v>0</v>
      </c>
      <c r="AS225" s="36">
        <v>45839.613403206022</v>
      </c>
    </row>
    <row r="226" spans="1:45" x14ac:dyDescent="0.25">
      <c r="A226" t="s">
        <v>20647</v>
      </c>
      <c r="B226">
        <v>3253505</v>
      </c>
      <c r="C226" t="s">
        <v>20935</v>
      </c>
      <c r="D226">
        <v>198871</v>
      </c>
      <c r="E226" t="s">
        <v>20656</v>
      </c>
      <c r="F226" t="s">
        <v>21449</v>
      </c>
      <c r="G226" t="s">
        <v>89</v>
      </c>
      <c r="H226" t="s">
        <v>90</v>
      </c>
      <c r="I226" t="s">
        <v>137</v>
      </c>
      <c r="J226" t="s">
        <v>21450</v>
      </c>
      <c r="K226" t="s">
        <v>21451</v>
      </c>
      <c r="L226" t="s">
        <v>271</v>
      </c>
      <c r="M226" t="s">
        <v>20649</v>
      </c>
      <c r="N226">
        <v>8345</v>
      </c>
      <c r="O226">
        <v>43</v>
      </c>
      <c r="P226" s="17">
        <v>45842</v>
      </c>
      <c r="Q226" t="s">
        <v>20652</v>
      </c>
      <c r="R226" t="s">
        <v>24</v>
      </c>
      <c r="S226" s="17">
        <v>45841</v>
      </c>
      <c r="T226" s="27"/>
      <c r="U226" s="29">
        <v>115.83</v>
      </c>
      <c r="V226" s="29">
        <v>21.82</v>
      </c>
      <c r="W226" s="29">
        <v>137.65</v>
      </c>
      <c r="X226">
        <v>1</v>
      </c>
      <c r="Y226" s="29">
        <v>6.88</v>
      </c>
      <c r="Z226" s="29">
        <v>0</v>
      </c>
      <c r="AA226" s="29">
        <v>0</v>
      </c>
      <c r="AB226" s="29">
        <v>0</v>
      </c>
      <c r="AC226" s="29">
        <v>7.2266250000000003</v>
      </c>
      <c r="AD226" s="29">
        <v>137.30337499999999</v>
      </c>
      <c r="AE226" s="29">
        <v>0</v>
      </c>
      <c r="AF226" s="29"/>
      <c r="AG226" s="29">
        <v>137.65</v>
      </c>
      <c r="AH226" s="29">
        <v>0</v>
      </c>
      <c r="AI226" s="29">
        <v>6.88</v>
      </c>
      <c r="AJ226" s="29">
        <v>7.2266250000000003</v>
      </c>
      <c r="AK226" s="29">
        <v>137.30337499999999</v>
      </c>
      <c r="AL226" t="s">
        <v>25</v>
      </c>
      <c r="AM226" t="s">
        <v>21559</v>
      </c>
      <c r="AN226" t="s">
        <v>21614</v>
      </c>
      <c r="AO226" s="29">
        <v>0</v>
      </c>
      <c r="AP226" s="30">
        <f t="shared" si="6"/>
        <v>0</v>
      </c>
      <c r="AQ226" s="30">
        <f t="shared" si="7"/>
        <v>0</v>
      </c>
      <c r="AS226" s="36">
        <v>45841.780944409722</v>
      </c>
    </row>
    <row r="227" spans="1:45" x14ac:dyDescent="0.25">
      <c r="A227" t="s">
        <v>20647</v>
      </c>
      <c r="B227">
        <v>3386830</v>
      </c>
      <c r="C227" t="s">
        <v>20936</v>
      </c>
      <c r="D227">
        <v>67254</v>
      </c>
      <c r="E227" t="s">
        <v>20656</v>
      </c>
      <c r="F227" t="s">
        <v>21452</v>
      </c>
      <c r="G227" t="s">
        <v>89</v>
      </c>
      <c r="H227" t="s">
        <v>90</v>
      </c>
      <c r="I227" t="s">
        <v>10</v>
      </c>
      <c r="J227" t="s">
        <v>21453</v>
      </c>
      <c r="K227" t="s">
        <v>21454</v>
      </c>
      <c r="L227" t="s">
        <v>20648</v>
      </c>
      <c r="M227" t="s">
        <v>20651</v>
      </c>
      <c r="N227">
        <v>8350</v>
      </c>
      <c r="O227">
        <v>6</v>
      </c>
      <c r="P227" s="17">
        <v>45870</v>
      </c>
      <c r="Q227" t="s">
        <v>816</v>
      </c>
      <c r="R227" t="s">
        <v>24</v>
      </c>
      <c r="S227" s="17">
        <v>45870</v>
      </c>
      <c r="T227" s="27"/>
      <c r="U227" s="29">
        <v>41.656666666666673</v>
      </c>
      <c r="V227" s="29">
        <v>8.7200000000000006</v>
      </c>
      <c r="W227" s="29">
        <v>50.376666666666672</v>
      </c>
      <c r="X227">
        <v>3</v>
      </c>
      <c r="Y227" s="29">
        <v>2.52</v>
      </c>
      <c r="Z227" s="29">
        <v>0</v>
      </c>
      <c r="AA227" s="29">
        <v>0</v>
      </c>
      <c r="AB227" s="29">
        <v>0</v>
      </c>
      <c r="AC227" s="29">
        <v>1.586865</v>
      </c>
      <c r="AD227" s="29">
        <v>51.309801666666672</v>
      </c>
      <c r="AE227" s="29">
        <v>0</v>
      </c>
      <c r="AF227" s="29"/>
      <c r="AG227" s="29">
        <v>151.13</v>
      </c>
      <c r="AH227" s="29">
        <v>0</v>
      </c>
      <c r="AI227" s="29">
        <v>7.56</v>
      </c>
      <c r="AJ227" s="29">
        <v>4.7605950000000004</v>
      </c>
      <c r="AK227" s="29">
        <v>153.929405</v>
      </c>
      <c r="AL227" t="s">
        <v>26</v>
      </c>
      <c r="AM227" t="s">
        <v>21785</v>
      </c>
      <c r="AN227" t="s">
        <v>21786</v>
      </c>
      <c r="AO227" s="29">
        <v>0</v>
      </c>
      <c r="AP227" s="30">
        <f t="shared" si="6"/>
        <v>0</v>
      </c>
      <c r="AQ227" s="30">
        <f t="shared" si="7"/>
        <v>0</v>
      </c>
      <c r="AS227" s="36">
        <v>45870.858485960649</v>
      </c>
    </row>
    <row r="228" spans="1:45" x14ac:dyDescent="0.25">
      <c r="A228" t="s">
        <v>20647</v>
      </c>
      <c r="B228">
        <v>3396132</v>
      </c>
      <c r="C228" t="s">
        <v>20937</v>
      </c>
      <c r="D228">
        <v>200553</v>
      </c>
      <c r="E228" t="s">
        <v>20653</v>
      </c>
      <c r="F228" t="s">
        <v>21455</v>
      </c>
      <c r="G228" t="s">
        <v>89</v>
      </c>
      <c r="H228" t="s">
        <v>90</v>
      </c>
      <c r="I228" t="s">
        <v>10</v>
      </c>
      <c r="J228" t="s">
        <v>21456</v>
      </c>
      <c r="K228" t="s">
        <v>21457</v>
      </c>
      <c r="L228" t="s">
        <v>20650</v>
      </c>
      <c r="M228" t="s">
        <v>20648</v>
      </c>
      <c r="N228">
        <v>8345</v>
      </c>
      <c r="O228">
        <v>17</v>
      </c>
      <c r="P228" s="17">
        <v>45874</v>
      </c>
      <c r="Q228" t="s">
        <v>1139</v>
      </c>
      <c r="R228" t="s">
        <v>24</v>
      </c>
      <c r="S228" s="17">
        <v>45873</v>
      </c>
      <c r="T228" s="27"/>
      <c r="U228" s="29">
        <v>138.66</v>
      </c>
      <c r="V228" s="29">
        <v>17.75</v>
      </c>
      <c r="W228" s="29">
        <v>156.41</v>
      </c>
      <c r="X228">
        <v>1</v>
      </c>
      <c r="Y228" s="29">
        <v>7.82</v>
      </c>
      <c r="Z228" s="29">
        <v>0</v>
      </c>
      <c r="AA228" s="29">
        <v>0</v>
      </c>
      <c r="AB228" s="29">
        <v>0</v>
      </c>
      <c r="AC228" s="29">
        <v>4.9269150000000002</v>
      </c>
      <c r="AD228" s="29">
        <v>159.30308500000001</v>
      </c>
      <c r="AE228" s="29">
        <v>0</v>
      </c>
      <c r="AF228" s="29"/>
      <c r="AG228" s="29">
        <v>156.41</v>
      </c>
      <c r="AH228" s="29">
        <v>0</v>
      </c>
      <c r="AI228" s="29">
        <v>7.82</v>
      </c>
      <c r="AJ228" s="29">
        <v>4.9269150000000002</v>
      </c>
      <c r="AK228" s="29">
        <v>159.30308500000001</v>
      </c>
      <c r="AL228" t="s">
        <v>25</v>
      </c>
      <c r="AM228" t="s">
        <v>21787</v>
      </c>
      <c r="AN228" t="s">
        <v>21788</v>
      </c>
      <c r="AO228" s="29">
        <v>0</v>
      </c>
      <c r="AP228" s="30">
        <f t="shared" si="6"/>
        <v>0</v>
      </c>
      <c r="AQ228" s="30">
        <f t="shared" si="7"/>
        <v>0</v>
      </c>
      <c r="AS228" s="36">
        <v>45873.478397314815</v>
      </c>
    </row>
    <row r="229" spans="1:45" x14ac:dyDescent="0.25">
      <c r="A229" t="s">
        <v>20647</v>
      </c>
      <c r="B229">
        <v>3123523</v>
      </c>
      <c r="C229" t="s">
        <v>20938</v>
      </c>
      <c r="D229">
        <v>64626</v>
      </c>
      <c r="E229" t="s">
        <v>20656</v>
      </c>
      <c r="F229" t="s">
        <v>21458</v>
      </c>
      <c r="G229" t="s">
        <v>89</v>
      </c>
      <c r="H229" t="s">
        <v>90</v>
      </c>
      <c r="I229" t="s">
        <v>10</v>
      </c>
      <c r="J229" t="s">
        <v>21459</v>
      </c>
      <c r="K229" t="s">
        <v>21460</v>
      </c>
      <c r="L229" t="s">
        <v>20648</v>
      </c>
      <c r="M229" t="s">
        <v>20651</v>
      </c>
      <c r="N229">
        <v>8350</v>
      </c>
      <c r="O229">
        <v>8</v>
      </c>
      <c r="P229" s="17">
        <v>45820</v>
      </c>
      <c r="Q229" t="s">
        <v>816</v>
      </c>
      <c r="R229" t="s">
        <v>24</v>
      </c>
      <c r="S229" s="17">
        <v>45808</v>
      </c>
      <c r="T229" s="27"/>
      <c r="U229" s="29">
        <v>41.656666666666673</v>
      </c>
      <c r="V229" s="29">
        <v>8.5333333333333332</v>
      </c>
      <c r="W229" s="29">
        <v>50.19</v>
      </c>
      <c r="X229">
        <v>3</v>
      </c>
      <c r="Y229" s="29">
        <v>1.756666666666667</v>
      </c>
      <c r="Z229" s="29">
        <v>0</v>
      </c>
      <c r="AA229" s="29">
        <v>0</v>
      </c>
      <c r="AB229" s="29">
        <v>0</v>
      </c>
      <c r="AC229" s="29">
        <v>1.5583994999999999</v>
      </c>
      <c r="AD229" s="29">
        <v>50.388267166666672</v>
      </c>
      <c r="AE229" s="29">
        <v>0</v>
      </c>
      <c r="AF229" s="29"/>
      <c r="AG229" s="29">
        <v>150.57</v>
      </c>
      <c r="AH229" s="29">
        <v>0</v>
      </c>
      <c r="AI229" s="29">
        <v>5.27</v>
      </c>
      <c r="AJ229" s="29">
        <v>4.6751984999999996</v>
      </c>
      <c r="AK229" s="29">
        <v>151.16480150000001</v>
      </c>
      <c r="AL229" t="s">
        <v>37</v>
      </c>
      <c r="AM229" t="s">
        <v>21789</v>
      </c>
      <c r="AN229" t="s">
        <v>21790</v>
      </c>
      <c r="AO229" s="29">
        <v>0</v>
      </c>
      <c r="AP229" s="30">
        <f t="shared" si="6"/>
        <v>0</v>
      </c>
      <c r="AQ229" s="30">
        <f t="shared" si="7"/>
        <v>0</v>
      </c>
      <c r="AS229" s="36">
        <v>45808.829635243055</v>
      </c>
    </row>
    <row r="230" spans="1:45" x14ac:dyDescent="0.25">
      <c r="A230" t="s">
        <v>20647</v>
      </c>
      <c r="B230">
        <v>3123523</v>
      </c>
      <c r="C230" t="s">
        <v>20939</v>
      </c>
      <c r="D230">
        <v>64627</v>
      </c>
      <c r="E230" t="s">
        <v>20656</v>
      </c>
      <c r="F230" t="s">
        <v>21458</v>
      </c>
      <c r="G230" t="s">
        <v>89</v>
      </c>
      <c r="H230" t="s">
        <v>90</v>
      </c>
      <c r="I230" t="s">
        <v>10</v>
      </c>
      <c r="J230" t="s">
        <v>21461</v>
      </c>
      <c r="K230" t="s">
        <v>21462</v>
      </c>
      <c r="L230" t="s">
        <v>20648</v>
      </c>
      <c r="M230" t="s">
        <v>20651</v>
      </c>
      <c r="N230">
        <v>8350</v>
      </c>
      <c r="O230">
        <v>7</v>
      </c>
      <c r="P230" s="17">
        <v>45820</v>
      </c>
      <c r="Q230" t="s">
        <v>816</v>
      </c>
      <c r="R230" t="s">
        <v>24</v>
      </c>
      <c r="S230" s="17">
        <v>45808</v>
      </c>
      <c r="T230" s="27"/>
      <c r="U230" s="29">
        <v>41.656666666666673</v>
      </c>
      <c r="V230" s="29">
        <v>8.5333333333333332</v>
      </c>
      <c r="W230" s="29">
        <v>50.19</v>
      </c>
      <c r="X230">
        <v>3</v>
      </c>
      <c r="Y230" s="29">
        <v>1.756666666666667</v>
      </c>
      <c r="Z230" s="29">
        <v>0</v>
      </c>
      <c r="AA230" s="29">
        <v>0</v>
      </c>
      <c r="AB230" s="29">
        <v>0</v>
      </c>
      <c r="AC230" s="29">
        <v>1.5583994999999999</v>
      </c>
      <c r="AD230" s="29">
        <v>50.388267166666672</v>
      </c>
      <c r="AE230" s="29">
        <v>0</v>
      </c>
      <c r="AF230" s="29"/>
      <c r="AG230" s="29">
        <v>150.57</v>
      </c>
      <c r="AH230" s="29">
        <v>0</v>
      </c>
      <c r="AI230" s="29">
        <v>5.27</v>
      </c>
      <c r="AJ230" s="29">
        <v>4.6751984999999996</v>
      </c>
      <c r="AK230" s="29">
        <v>151.16480150000001</v>
      </c>
      <c r="AL230" t="s">
        <v>37</v>
      </c>
      <c r="AM230" t="s">
        <v>21789</v>
      </c>
      <c r="AN230" t="s">
        <v>21790</v>
      </c>
      <c r="AO230" s="29">
        <v>0</v>
      </c>
      <c r="AP230" s="30">
        <f t="shared" si="6"/>
        <v>0</v>
      </c>
      <c r="AQ230" s="30">
        <f t="shared" si="7"/>
        <v>0</v>
      </c>
      <c r="AS230" s="36">
        <v>45808.829635243055</v>
      </c>
    </row>
    <row r="231" spans="1:45" x14ac:dyDescent="0.25">
      <c r="A231" t="s">
        <v>20647</v>
      </c>
      <c r="B231">
        <v>3129775</v>
      </c>
      <c r="C231" t="s">
        <v>20940</v>
      </c>
      <c r="D231">
        <v>64687</v>
      </c>
      <c r="E231" t="s">
        <v>20656</v>
      </c>
      <c r="F231" t="s">
        <v>21463</v>
      </c>
      <c r="G231" t="s">
        <v>89</v>
      </c>
      <c r="H231" t="s">
        <v>90</v>
      </c>
      <c r="I231" t="s">
        <v>10</v>
      </c>
      <c r="J231" t="s">
        <v>21464</v>
      </c>
      <c r="K231" t="s">
        <v>21382</v>
      </c>
      <c r="L231" t="s">
        <v>20648</v>
      </c>
      <c r="M231" t="s">
        <v>20650</v>
      </c>
      <c r="N231">
        <v>8770</v>
      </c>
      <c r="O231">
        <v>73</v>
      </c>
      <c r="P231" s="17">
        <v>45837</v>
      </c>
      <c r="Q231" t="s">
        <v>816</v>
      </c>
      <c r="R231" t="s">
        <v>24</v>
      </c>
      <c r="S231" s="17">
        <v>45810</v>
      </c>
      <c r="T231" s="27"/>
      <c r="U231" s="29">
        <v>81.546666666666667</v>
      </c>
      <c r="V231" s="29">
        <v>7.0566666666666684</v>
      </c>
      <c r="W231" s="29">
        <v>88.603333333333339</v>
      </c>
      <c r="X231">
        <v>3</v>
      </c>
      <c r="Y231" s="29">
        <v>3.1</v>
      </c>
      <c r="Z231" s="29">
        <v>0</v>
      </c>
      <c r="AA231" s="29">
        <v>0</v>
      </c>
      <c r="AB231" s="29">
        <v>0</v>
      </c>
      <c r="AC231" s="29">
        <v>2.7511334999999999</v>
      </c>
      <c r="AD231" s="29">
        <v>88.952199833333339</v>
      </c>
      <c r="AE231" s="29">
        <v>0</v>
      </c>
      <c r="AF231" s="29"/>
      <c r="AG231" s="29">
        <v>265.81</v>
      </c>
      <c r="AH231" s="29">
        <v>0</v>
      </c>
      <c r="AI231" s="29">
        <v>9.3000000000000007</v>
      </c>
      <c r="AJ231" s="29">
        <v>8.2534004999999997</v>
      </c>
      <c r="AK231" s="29">
        <v>266.85659950000002</v>
      </c>
      <c r="AL231" t="s">
        <v>37</v>
      </c>
      <c r="AM231" t="s">
        <v>21791</v>
      </c>
      <c r="AN231" t="s">
        <v>21792</v>
      </c>
      <c r="AO231" s="29">
        <v>5.09</v>
      </c>
      <c r="AP231" s="30">
        <f t="shared" si="6"/>
        <v>1.4633749999999999</v>
      </c>
      <c r="AQ231" s="30">
        <f t="shared" si="7"/>
        <v>0.48779166666666662</v>
      </c>
      <c r="AS231" s="36">
        <v>45810.73438494213</v>
      </c>
    </row>
    <row r="232" spans="1:45" x14ac:dyDescent="0.25">
      <c r="A232" t="s">
        <v>20647</v>
      </c>
      <c r="B232">
        <v>3129775</v>
      </c>
      <c r="C232" t="s">
        <v>20941</v>
      </c>
      <c r="D232">
        <v>197553</v>
      </c>
      <c r="E232" t="s">
        <v>20656</v>
      </c>
      <c r="F232" t="s">
        <v>21463</v>
      </c>
      <c r="G232" t="s">
        <v>89</v>
      </c>
      <c r="H232" t="s">
        <v>90</v>
      </c>
      <c r="I232" t="s">
        <v>10</v>
      </c>
      <c r="J232" t="s">
        <v>21464</v>
      </c>
      <c r="K232" t="s">
        <v>21382</v>
      </c>
      <c r="L232" t="s">
        <v>20650</v>
      </c>
      <c r="M232" t="s">
        <v>20648</v>
      </c>
      <c r="N232">
        <v>8765</v>
      </c>
      <c r="O232">
        <v>73</v>
      </c>
      <c r="P232" s="17">
        <v>45834</v>
      </c>
      <c r="Q232" t="s">
        <v>123</v>
      </c>
      <c r="R232" t="s">
        <v>24</v>
      </c>
      <c r="S232" s="17">
        <v>45810</v>
      </c>
      <c r="T232" s="27"/>
      <c r="U232" s="29">
        <v>82.14</v>
      </c>
      <c r="V232" s="29">
        <v>5.3233333333333333</v>
      </c>
      <c r="W232" s="29">
        <v>87.463333333333324</v>
      </c>
      <c r="X232">
        <v>3</v>
      </c>
      <c r="Y232" s="29">
        <v>3.06</v>
      </c>
      <c r="Z232" s="29">
        <v>0</v>
      </c>
      <c r="AA232" s="29">
        <v>0</v>
      </c>
      <c r="AB232" s="29">
        <v>0</v>
      </c>
      <c r="AC232" s="29">
        <v>2.7157365000000002</v>
      </c>
      <c r="AD232" s="29">
        <v>87.807596833333321</v>
      </c>
      <c r="AE232" s="29">
        <v>0</v>
      </c>
      <c r="AF232" s="29"/>
      <c r="AG232" s="29">
        <v>262.39</v>
      </c>
      <c r="AH232" s="29">
        <v>0</v>
      </c>
      <c r="AI232" s="29">
        <v>9.18</v>
      </c>
      <c r="AJ232" s="29">
        <v>8.1472095000000007</v>
      </c>
      <c r="AK232" s="29">
        <v>263.42279050000002</v>
      </c>
      <c r="AL232" t="s">
        <v>37</v>
      </c>
      <c r="AM232" t="s">
        <v>21791</v>
      </c>
      <c r="AN232" t="s">
        <v>21792</v>
      </c>
      <c r="AO232" s="29">
        <v>5.09</v>
      </c>
      <c r="AP232" s="30">
        <f t="shared" si="6"/>
        <v>1.4633749999999999</v>
      </c>
      <c r="AQ232" s="30">
        <f t="shared" si="7"/>
        <v>0.48779166666666662</v>
      </c>
      <c r="AS232" s="36">
        <v>45810.73438494213</v>
      </c>
    </row>
    <row r="233" spans="1:45" x14ac:dyDescent="0.25">
      <c r="A233" t="s">
        <v>20647</v>
      </c>
      <c r="B233">
        <v>3255413</v>
      </c>
      <c r="C233" t="s">
        <v>20942</v>
      </c>
      <c r="D233">
        <v>65946</v>
      </c>
      <c r="E233" t="s">
        <v>20656</v>
      </c>
      <c r="F233" t="s">
        <v>21465</v>
      </c>
      <c r="G233" t="s">
        <v>89</v>
      </c>
      <c r="H233" t="s">
        <v>90</v>
      </c>
      <c r="I233" t="s">
        <v>10</v>
      </c>
      <c r="J233" t="s">
        <v>21466</v>
      </c>
      <c r="K233" t="s">
        <v>21467</v>
      </c>
      <c r="L233" t="s">
        <v>20648</v>
      </c>
      <c r="M233" t="s">
        <v>20651</v>
      </c>
      <c r="N233">
        <v>8770</v>
      </c>
      <c r="O233">
        <v>72</v>
      </c>
      <c r="P233" s="17">
        <v>45851</v>
      </c>
      <c r="Q233" t="s">
        <v>816</v>
      </c>
      <c r="R233" t="s">
        <v>24</v>
      </c>
      <c r="S233" s="17">
        <v>45842</v>
      </c>
      <c r="T233" s="27"/>
      <c r="U233" s="29">
        <v>117.245</v>
      </c>
      <c r="V233" s="29">
        <v>13.08</v>
      </c>
      <c r="W233" s="29">
        <v>130.32499999999999</v>
      </c>
      <c r="X233">
        <v>2</v>
      </c>
      <c r="Y233" s="29">
        <v>6.5149999999999997</v>
      </c>
      <c r="Z233" s="29">
        <v>0</v>
      </c>
      <c r="AA233" s="29">
        <v>0</v>
      </c>
      <c r="AB233" s="29">
        <v>0</v>
      </c>
      <c r="AC233" s="29">
        <v>4.1052375000000003</v>
      </c>
      <c r="AD233" s="29">
        <v>132.73476249999999</v>
      </c>
      <c r="AE233" s="29">
        <v>0</v>
      </c>
      <c r="AF233" s="29"/>
      <c r="AG233" s="29">
        <v>260.64999999999998</v>
      </c>
      <c r="AH233" s="29">
        <v>0</v>
      </c>
      <c r="AI233" s="29">
        <v>13.03</v>
      </c>
      <c r="AJ233" s="29">
        <v>8.2104750000000006</v>
      </c>
      <c r="AK233" s="29">
        <v>265.46952499999998</v>
      </c>
      <c r="AL233" t="s">
        <v>27</v>
      </c>
      <c r="AM233" t="s">
        <v>21560</v>
      </c>
      <c r="AN233" t="s">
        <v>21615</v>
      </c>
      <c r="AO233" s="29">
        <v>0</v>
      </c>
      <c r="AP233" s="30">
        <f t="shared" si="6"/>
        <v>0</v>
      </c>
      <c r="AQ233" s="30">
        <f t="shared" si="7"/>
        <v>0</v>
      </c>
      <c r="AS233" s="36">
        <v>45842.039644212964</v>
      </c>
    </row>
    <row r="234" spans="1:45" x14ac:dyDescent="0.25">
      <c r="A234" t="s">
        <v>20647</v>
      </c>
      <c r="B234">
        <v>3255413</v>
      </c>
      <c r="C234" t="s">
        <v>20943</v>
      </c>
      <c r="D234">
        <v>65947</v>
      </c>
      <c r="E234" t="s">
        <v>20656</v>
      </c>
      <c r="F234" t="s">
        <v>21465</v>
      </c>
      <c r="G234" t="s">
        <v>89</v>
      </c>
      <c r="H234" t="s">
        <v>90</v>
      </c>
      <c r="I234" t="s">
        <v>10</v>
      </c>
      <c r="J234" t="s">
        <v>21468</v>
      </c>
      <c r="K234" t="s">
        <v>21469</v>
      </c>
      <c r="L234" t="s">
        <v>20648</v>
      </c>
      <c r="M234" t="s">
        <v>20651</v>
      </c>
      <c r="N234">
        <v>8770</v>
      </c>
      <c r="O234">
        <v>71</v>
      </c>
      <c r="P234" s="17">
        <v>45851</v>
      </c>
      <c r="Q234" t="s">
        <v>816</v>
      </c>
      <c r="R234" t="s">
        <v>24</v>
      </c>
      <c r="S234" s="17">
        <v>45842</v>
      </c>
      <c r="T234" s="27"/>
      <c r="U234" s="29">
        <v>117.245</v>
      </c>
      <c r="V234" s="29">
        <v>13.08</v>
      </c>
      <c r="W234" s="29">
        <v>130.32499999999999</v>
      </c>
      <c r="X234">
        <v>2</v>
      </c>
      <c r="Y234" s="29">
        <v>6.5149999999999997</v>
      </c>
      <c r="Z234" s="29">
        <v>0</v>
      </c>
      <c r="AA234" s="29">
        <v>0</v>
      </c>
      <c r="AB234" s="29">
        <v>0</v>
      </c>
      <c r="AC234" s="29">
        <v>4.1052375000000003</v>
      </c>
      <c r="AD234" s="29">
        <v>132.73476249999999</v>
      </c>
      <c r="AE234" s="29">
        <v>0</v>
      </c>
      <c r="AF234" s="29"/>
      <c r="AG234" s="29">
        <v>260.64999999999998</v>
      </c>
      <c r="AH234" s="29">
        <v>0</v>
      </c>
      <c r="AI234" s="29">
        <v>13.03</v>
      </c>
      <c r="AJ234" s="29">
        <v>8.2104750000000006</v>
      </c>
      <c r="AK234" s="29">
        <v>265.46952499999998</v>
      </c>
      <c r="AL234" t="s">
        <v>27</v>
      </c>
      <c r="AM234" t="s">
        <v>21560</v>
      </c>
      <c r="AN234" t="s">
        <v>21615</v>
      </c>
      <c r="AO234" s="29">
        <v>0</v>
      </c>
      <c r="AP234" s="30">
        <f t="shared" si="6"/>
        <v>0</v>
      </c>
      <c r="AQ234" s="30">
        <f t="shared" si="7"/>
        <v>0</v>
      </c>
      <c r="AS234" s="36">
        <v>45842.039644212964</v>
      </c>
    </row>
    <row r="235" spans="1:45" x14ac:dyDescent="0.25">
      <c r="A235" t="s">
        <v>20647</v>
      </c>
      <c r="B235">
        <v>3124487</v>
      </c>
      <c r="C235" t="s">
        <v>20944</v>
      </c>
      <c r="D235">
        <v>64630</v>
      </c>
      <c r="E235" t="s">
        <v>20656</v>
      </c>
      <c r="F235" t="s">
        <v>21470</v>
      </c>
      <c r="G235" t="s">
        <v>89</v>
      </c>
      <c r="H235" t="s">
        <v>90</v>
      </c>
      <c r="I235" t="s">
        <v>10</v>
      </c>
      <c r="J235" t="s">
        <v>21471</v>
      </c>
      <c r="K235" t="s">
        <v>21472</v>
      </c>
      <c r="L235" t="s">
        <v>20648</v>
      </c>
      <c r="M235" t="s">
        <v>20650</v>
      </c>
      <c r="N235">
        <v>8350</v>
      </c>
      <c r="O235">
        <v>33</v>
      </c>
      <c r="P235" s="17">
        <v>45809</v>
      </c>
      <c r="Q235" t="s">
        <v>816</v>
      </c>
      <c r="R235" t="s">
        <v>24</v>
      </c>
      <c r="S235" s="17">
        <v>45809</v>
      </c>
      <c r="T235" s="27"/>
      <c r="U235" s="29">
        <v>44.610000000000007</v>
      </c>
      <c r="V235" s="29">
        <v>8.5333333333333332</v>
      </c>
      <c r="W235" s="29">
        <v>53.143333333333338</v>
      </c>
      <c r="X235">
        <v>3</v>
      </c>
      <c r="Y235" s="29">
        <v>1.86</v>
      </c>
      <c r="Z235" s="29">
        <v>0</v>
      </c>
      <c r="AA235" s="29">
        <v>0</v>
      </c>
      <c r="AB235" s="29">
        <v>0</v>
      </c>
      <c r="AC235" s="29">
        <v>1.6501005</v>
      </c>
      <c r="AD235" s="29">
        <v>53.353232833333337</v>
      </c>
      <c r="AE235" s="29">
        <v>0</v>
      </c>
      <c r="AF235" s="29"/>
      <c r="AG235" s="29">
        <v>159.43</v>
      </c>
      <c r="AH235" s="29">
        <v>0</v>
      </c>
      <c r="AI235" s="29">
        <v>5.58</v>
      </c>
      <c r="AJ235" s="29">
        <v>4.9503015000000001</v>
      </c>
      <c r="AK235" s="29">
        <v>160.0596985</v>
      </c>
      <c r="AL235" t="s">
        <v>37</v>
      </c>
      <c r="AM235" t="s">
        <v>21808</v>
      </c>
      <c r="AN235" t="s">
        <v>21793</v>
      </c>
      <c r="AO235" s="29">
        <v>0</v>
      </c>
      <c r="AP235" s="30">
        <f t="shared" si="6"/>
        <v>0</v>
      </c>
      <c r="AQ235" s="30">
        <f t="shared" si="7"/>
        <v>0</v>
      </c>
      <c r="AS235" s="36">
        <v>45809.092206180554</v>
      </c>
    </row>
    <row r="236" spans="1:45" x14ac:dyDescent="0.25">
      <c r="A236" t="s">
        <v>20647</v>
      </c>
      <c r="B236">
        <v>3124487</v>
      </c>
      <c r="C236" t="s">
        <v>20945</v>
      </c>
      <c r="D236">
        <v>64631</v>
      </c>
      <c r="E236" t="s">
        <v>20656</v>
      </c>
      <c r="F236" t="s">
        <v>21470</v>
      </c>
      <c r="G236" t="s">
        <v>89</v>
      </c>
      <c r="H236" t="s">
        <v>90</v>
      </c>
      <c r="I236" t="s">
        <v>10</v>
      </c>
      <c r="J236" t="s">
        <v>21473</v>
      </c>
      <c r="K236" t="s">
        <v>21474</v>
      </c>
      <c r="L236" t="s">
        <v>20648</v>
      </c>
      <c r="M236" t="s">
        <v>20650</v>
      </c>
      <c r="N236">
        <v>8350</v>
      </c>
      <c r="O236">
        <v>34</v>
      </c>
      <c r="P236" s="17">
        <v>45809</v>
      </c>
      <c r="Q236" t="s">
        <v>816</v>
      </c>
      <c r="R236" t="s">
        <v>24</v>
      </c>
      <c r="S236" s="17">
        <v>45809</v>
      </c>
      <c r="T236" s="27"/>
      <c r="U236" s="29">
        <v>44.610000000000007</v>
      </c>
      <c r="V236" s="29">
        <v>8.5333333333333332</v>
      </c>
      <c r="W236" s="29">
        <v>53.143333333333338</v>
      </c>
      <c r="X236">
        <v>3</v>
      </c>
      <c r="Y236" s="29">
        <v>1.86</v>
      </c>
      <c r="Z236" s="29">
        <v>0</v>
      </c>
      <c r="AA236" s="29">
        <v>0</v>
      </c>
      <c r="AB236" s="29">
        <v>0</v>
      </c>
      <c r="AC236" s="29">
        <v>1.6501005</v>
      </c>
      <c r="AD236" s="29">
        <v>53.353232833333337</v>
      </c>
      <c r="AE236" s="29">
        <v>0</v>
      </c>
      <c r="AF236" s="29"/>
      <c r="AG236" s="29">
        <v>159.43</v>
      </c>
      <c r="AH236" s="29">
        <v>0</v>
      </c>
      <c r="AI236" s="29">
        <v>5.58</v>
      </c>
      <c r="AJ236" s="29">
        <v>4.9503015000000001</v>
      </c>
      <c r="AK236" s="29">
        <v>160.0596985</v>
      </c>
      <c r="AL236" t="s">
        <v>37</v>
      </c>
      <c r="AM236" t="s">
        <v>21808</v>
      </c>
      <c r="AN236" t="s">
        <v>21793</v>
      </c>
      <c r="AO236" s="29">
        <v>0</v>
      </c>
      <c r="AP236" s="30">
        <f t="shared" si="6"/>
        <v>0</v>
      </c>
      <c r="AQ236" s="30">
        <f t="shared" si="7"/>
        <v>0</v>
      </c>
      <c r="AS236" s="36">
        <v>45809.092206180554</v>
      </c>
    </row>
    <row r="237" spans="1:45" x14ac:dyDescent="0.25">
      <c r="A237" t="s">
        <v>20647</v>
      </c>
      <c r="B237">
        <v>3124487</v>
      </c>
      <c r="C237" t="s">
        <v>20946</v>
      </c>
      <c r="D237">
        <v>64632</v>
      </c>
      <c r="E237" t="s">
        <v>20656</v>
      </c>
      <c r="F237" t="s">
        <v>21470</v>
      </c>
      <c r="G237" t="s">
        <v>89</v>
      </c>
      <c r="H237" t="s">
        <v>90</v>
      </c>
      <c r="I237" t="s">
        <v>10</v>
      </c>
      <c r="J237" t="s">
        <v>21475</v>
      </c>
      <c r="K237" t="s">
        <v>21476</v>
      </c>
      <c r="L237" t="s">
        <v>20648</v>
      </c>
      <c r="M237" t="s">
        <v>20650</v>
      </c>
      <c r="N237">
        <v>8350</v>
      </c>
      <c r="O237">
        <v>28</v>
      </c>
      <c r="P237" s="17">
        <v>45809</v>
      </c>
      <c r="Q237" t="s">
        <v>816</v>
      </c>
      <c r="R237" t="s">
        <v>24</v>
      </c>
      <c r="S237" s="17">
        <v>45809</v>
      </c>
      <c r="T237" s="27"/>
      <c r="U237" s="29">
        <v>44.610000000000007</v>
      </c>
      <c r="V237" s="29">
        <v>8.5333333333333332</v>
      </c>
      <c r="W237" s="29">
        <v>53.143333333333338</v>
      </c>
      <c r="X237">
        <v>3</v>
      </c>
      <c r="Y237" s="29">
        <v>1.86</v>
      </c>
      <c r="Z237" s="29">
        <v>0</v>
      </c>
      <c r="AA237" s="29">
        <v>0</v>
      </c>
      <c r="AB237" s="29">
        <v>0</v>
      </c>
      <c r="AC237" s="29">
        <v>1.6501005</v>
      </c>
      <c r="AD237" s="29">
        <v>53.353232833333337</v>
      </c>
      <c r="AE237" s="29">
        <v>0</v>
      </c>
      <c r="AF237" s="29"/>
      <c r="AG237" s="29">
        <v>159.43</v>
      </c>
      <c r="AH237" s="29">
        <v>0</v>
      </c>
      <c r="AI237" s="29">
        <v>5.58</v>
      </c>
      <c r="AJ237" s="29">
        <v>4.9503015000000001</v>
      </c>
      <c r="AK237" s="29">
        <v>160.0596985</v>
      </c>
      <c r="AL237" t="s">
        <v>37</v>
      </c>
      <c r="AM237" t="s">
        <v>21808</v>
      </c>
      <c r="AN237" t="s">
        <v>21793</v>
      </c>
      <c r="AO237" s="29">
        <v>0</v>
      </c>
      <c r="AP237" s="30">
        <f t="shared" si="6"/>
        <v>0</v>
      </c>
      <c r="AQ237" s="30">
        <f t="shared" si="7"/>
        <v>0</v>
      </c>
      <c r="AS237" s="36">
        <v>45809.092206180554</v>
      </c>
    </row>
    <row r="238" spans="1:45" x14ac:dyDescent="0.25">
      <c r="A238" t="s">
        <v>20647</v>
      </c>
      <c r="B238">
        <v>3396240</v>
      </c>
      <c r="C238" t="s">
        <v>20947</v>
      </c>
      <c r="D238">
        <v>67322</v>
      </c>
      <c r="E238" t="s">
        <v>20653</v>
      </c>
      <c r="F238" t="s">
        <v>21477</v>
      </c>
      <c r="G238" t="s">
        <v>89</v>
      </c>
      <c r="H238" t="s">
        <v>90</v>
      </c>
      <c r="I238" t="s">
        <v>10</v>
      </c>
      <c r="J238" t="s">
        <v>21478</v>
      </c>
      <c r="K238" t="s">
        <v>21479</v>
      </c>
      <c r="L238" t="s">
        <v>20649</v>
      </c>
      <c r="M238" t="s">
        <v>271</v>
      </c>
      <c r="N238">
        <v>8350</v>
      </c>
      <c r="O238">
        <v>13</v>
      </c>
      <c r="P238" s="17">
        <v>45873</v>
      </c>
      <c r="Q238" t="s">
        <v>20652</v>
      </c>
      <c r="R238" t="s">
        <v>24</v>
      </c>
      <c r="S238" s="17">
        <v>45873</v>
      </c>
      <c r="T238" s="27"/>
      <c r="U238" s="29">
        <v>115.83</v>
      </c>
      <c r="V238" s="29">
        <v>21.36</v>
      </c>
      <c r="W238" s="29">
        <v>137.19</v>
      </c>
      <c r="X238">
        <v>1</v>
      </c>
      <c r="Y238" s="29">
        <v>6.86</v>
      </c>
      <c r="Z238" s="29">
        <v>0</v>
      </c>
      <c r="AA238" s="29">
        <v>0</v>
      </c>
      <c r="AB238" s="29">
        <v>0</v>
      </c>
      <c r="AC238" s="29">
        <v>4.321485</v>
      </c>
      <c r="AD238" s="29">
        <v>139.72851499999999</v>
      </c>
      <c r="AE238" s="29">
        <v>0</v>
      </c>
      <c r="AF238" s="29"/>
      <c r="AG238" s="29">
        <v>137.19</v>
      </c>
      <c r="AH238" s="29">
        <v>0</v>
      </c>
      <c r="AI238" s="29">
        <v>6.86</v>
      </c>
      <c r="AJ238" s="29">
        <v>4.321485</v>
      </c>
      <c r="AK238" s="29">
        <v>139.72851499999999</v>
      </c>
      <c r="AL238" t="s">
        <v>25</v>
      </c>
      <c r="AM238" t="s">
        <v>21809</v>
      </c>
      <c r="AN238" t="s">
        <v>21825</v>
      </c>
      <c r="AO238" s="29">
        <v>0</v>
      </c>
      <c r="AP238" s="30">
        <f t="shared" si="6"/>
        <v>0</v>
      </c>
      <c r="AQ238" s="30">
        <f t="shared" si="7"/>
        <v>0</v>
      </c>
      <c r="AS238" s="36">
        <v>45873.499946655094</v>
      </c>
    </row>
    <row r="239" spans="1:45" x14ac:dyDescent="0.25">
      <c r="A239" t="s">
        <v>20647</v>
      </c>
      <c r="B239">
        <v>3396240</v>
      </c>
      <c r="C239" t="s">
        <v>20948</v>
      </c>
      <c r="D239">
        <v>67321</v>
      </c>
      <c r="E239" t="s">
        <v>20653</v>
      </c>
      <c r="F239" t="s">
        <v>21477</v>
      </c>
      <c r="G239" t="s">
        <v>89</v>
      </c>
      <c r="H239" t="s">
        <v>90</v>
      </c>
      <c r="I239" t="s">
        <v>10</v>
      </c>
      <c r="J239" t="s">
        <v>21480</v>
      </c>
      <c r="K239" t="s">
        <v>21481</v>
      </c>
      <c r="L239" t="s">
        <v>20649</v>
      </c>
      <c r="M239" t="s">
        <v>271</v>
      </c>
      <c r="N239">
        <v>8350</v>
      </c>
      <c r="O239">
        <v>14</v>
      </c>
      <c r="P239" s="17">
        <v>45873</v>
      </c>
      <c r="Q239" t="s">
        <v>20652</v>
      </c>
      <c r="R239" t="s">
        <v>24</v>
      </c>
      <c r="S239" s="17">
        <v>45873</v>
      </c>
      <c r="T239" s="27"/>
      <c r="U239" s="29">
        <v>115.83</v>
      </c>
      <c r="V239" s="29">
        <v>21.36</v>
      </c>
      <c r="W239" s="29">
        <v>137.19</v>
      </c>
      <c r="X239">
        <v>1</v>
      </c>
      <c r="Y239" s="29">
        <v>6.86</v>
      </c>
      <c r="Z239" s="29">
        <v>0</v>
      </c>
      <c r="AA239" s="29">
        <v>0</v>
      </c>
      <c r="AB239" s="29">
        <v>0</v>
      </c>
      <c r="AC239" s="29">
        <v>4.321485</v>
      </c>
      <c r="AD239" s="29">
        <v>139.72851499999999</v>
      </c>
      <c r="AE239" s="29">
        <v>0</v>
      </c>
      <c r="AF239" s="29"/>
      <c r="AG239" s="29">
        <v>137.19</v>
      </c>
      <c r="AH239" s="29">
        <v>0</v>
      </c>
      <c r="AI239" s="29">
        <v>6.86</v>
      </c>
      <c r="AJ239" s="29">
        <v>4.321485</v>
      </c>
      <c r="AK239" s="29">
        <v>139.72851499999999</v>
      </c>
      <c r="AL239" t="s">
        <v>25</v>
      </c>
      <c r="AM239" t="s">
        <v>21809</v>
      </c>
      <c r="AN239" t="s">
        <v>21825</v>
      </c>
      <c r="AO239" s="29">
        <v>0</v>
      </c>
      <c r="AP239" s="30">
        <f t="shared" si="6"/>
        <v>0</v>
      </c>
      <c r="AQ239" s="30">
        <f t="shared" si="7"/>
        <v>0</v>
      </c>
      <c r="AS239" s="36">
        <v>45873.499946655094</v>
      </c>
    </row>
    <row r="240" spans="1:45" x14ac:dyDescent="0.25">
      <c r="A240" t="s">
        <v>20647</v>
      </c>
      <c r="B240">
        <v>3401618</v>
      </c>
      <c r="C240" t="s">
        <v>20949</v>
      </c>
      <c r="D240">
        <v>200624</v>
      </c>
      <c r="E240" t="s">
        <v>20653</v>
      </c>
      <c r="F240" t="s">
        <v>21482</v>
      </c>
      <c r="G240" t="s">
        <v>89</v>
      </c>
      <c r="H240" t="s">
        <v>90</v>
      </c>
      <c r="I240" t="s">
        <v>14</v>
      </c>
      <c r="J240" t="s">
        <v>21078</v>
      </c>
      <c r="K240" t="s">
        <v>20663</v>
      </c>
      <c r="L240" t="s">
        <v>271</v>
      </c>
      <c r="M240" t="s">
        <v>20649</v>
      </c>
      <c r="N240">
        <v>8765</v>
      </c>
      <c r="O240">
        <v>79</v>
      </c>
      <c r="P240" s="17">
        <v>45874</v>
      </c>
      <c r="Q240" t="s">
        <v>20652</v>
      </c>
      <c r="R240" t="s">
        <v>24</v>
      </c>
      <c r="S240" s="17">
        <v>45874</v>
      </c>
      <c r="T240" s="27"/>
      <c r="U240" s="29">
        <v>267.26</v>
      </c>
      <c r="V240" s="29">
        <v>21.82</v>
      </c>
      <c r="W240" s="29">
        <v>289.08</v>
      </c>
      <c r="X240">
        <v>1</v>
      </c>
      <c r="Y240" s="29">
        <v>14.45</v>
      </c>
      <c r="Z240" s="29">
        <v>0</v>
      </c>
      <c r="AA240" s="29">
        <v>0</v>
      </c>
      <c r="AB240" s="29">
        <v>0</v>
      </c>
      <c r="AC240" s="29">
        <v>9.1060199999999991</v>
      </c>
      <c r="AD240" s="29">
        <v>294.42397999999997</v>
      </c>
      <c r="AE240" s="29">
        <v>0</v>
      </c>
      <c r="AF240" s="29"/>
      <c r="AG240" s="29">
        <v>289.08</v>
      </c>
      <c r="AH240" s="29">
        <v>0</v>
      </c>
      <c r="AI240" s="29">
        <v>14.45</v>
      </c>
      <c r="AJ240" s="29">
        <v>9.1060199999999991</v>
      </c>
      <c r="AK240" s="29">
        <v>294.42397999999997</v>
      </c>
      <c r="AL240" t="s">
        <v>25</v>
      </c>
      <c r="AM240" t="s">
        <v>21810</v>
      </c>
      <c r="AN240" t="s">
        <v>21826</v>
      </c>
      <c r="AO240" s="29">
        <v>0</v>
      </c>
      <c r="AP240" s="30">
        <f t="shared" si="6"/>
        <v>0</v>
      </c>
      <c r="AQ240" s="30">
        <f t="shared" si="7"/>
        <v>0</v>
      </c>
      <c r="AS240" s="36">
        <v>45874.66665777778</v>
      </c>
    </row>
    <row r="241" spans="1:45" x14ac:dyDescent="0.25">
      <c r="A241" t="s">
        <v>20647</v>
      </c>
      <c r="B241">
        <v>3392213</v>
      </c>
      <c r="C241" t="s">
        <v>20950</v>
      </c>
      <c r="D241">
        <v>67299</v>
      </c>
      <c r="E241" t="s">
        <v>20656</v>
      </c>
      <c r="F241" t="s">
        <v>21483</v>
      </c>
      <c r="G241" t="s">
        <v>89</v>
      </c>
      <c r="H241" t="s">
        <v>90</v>
      </c>
      <c r="I241" t="s">
        <v>10</v>
      </c>
      <c r="J241" t="s">
        <v>21484</v>
      </c>
      <c r="K241" t="s">
        <v>21077</v>
      </c>
      <c r="L241" t="s">
        <v>20648</v>
      </c>
      <c r="M241" t="s">
        <v>20650</v>
      </c>
      <c r="N241">
        <v>8770</v>
      </c>
      <c r="O241">
        <v>73</v>
      </c>
      <c r="P241" s="17">
        <v>45873</v>
      </c>
      <c r="Q241" t="s">
        <v>816</v>
      </c>
      <c r="R241" t="s">
        <v>24</v>
      </c>
      <c r="S241" s="17">
        <v>45872</v>
      </c>
      <c r="T241" s="27"/>
      <c r="U241" s="29">
        <v>81.546666666666667</v>
      </c>
      <c r="V241" s="29">
        <v>7.2433333333333332</v>
      </c>
      <c r="W241" s="29">
        <v>88.79</v>
      </c>
      <c r="X241">
        <v>3</v>
      </c>
      <c r="Y241" s="29">
        <v>4.4400000000000004</v>
      </c>
      <c r="Z241" s="29">
        <v>0</v>
      </c>
      <c r="AA241" s="29">
        <v>0</v>
      </c>
      <c r="AB241" s="29">
        <v>0</v>
      </c>
      <c r="AC241" s="29">
        <v>2.7968850000000001</v>
      </c>
      <c r="AD241" s="29">
        <v>90.433115000000001</v>
      </c>
      <c r="AE241" s="29">
        <v>0</v>
      </c>
      <c r="AF241" s="29"/>
      <c r="AG241" s="29">
        <v>266.37</v>
      </c>
      <c r="AH241" s="29">
        <v>0</v>
      </c>
      <c r="AI241" s="29">
        <v>13.32</v>
      </c>
      <c r="AJ241" s="29">
        <v>8.3906550000000006</v>
      </c>
      <c r="AK241" s="29">
        <v>271.29934500000002</v>
      </c>
      <c r="AL241" t="s">
        <v>26</v>
      </c>
      <c r="AM241" t="s">
        <v>21811</v>
      </c>
      <c r="AN241" t="s">
        <v>21827</v>
      </c>
      <c r="AO241" s="29">
        <v>0</v>
      </c>
      <c r="AP241" s="30">
        <f t="shared" si="6"/>
        <v>0</v>
      </c>
      <c r="AQ241" s="30">
        <f t="shared" si="7"/>
        <v>0</v>
      </c>
      <c r="AS241" s="36">
        <v>45872.488242500003</v>
      </c>
    </row>
    <row r="242" spans="1:45" x14ac:dyDescent="0.25">
      <c r="A242" t="s">
        <v>20647</v>
      </c>
      <c r="B242">
        <v>3408478</v>
      </c>
      <c r="C242" t="s">
        <v>20951</v>
      </c>
      <c r="D242">
        <v>200690</v>
      </c>
      <c r="E242" t="s">
        <v>20653</v>
      </c>
      <c r="F242" t="s">
        <v>21485</v>
      </c>
      <c r="G242" t="s">
        <v>89</v>
      </c>
      <c r="H242" t="s">
        <v>90</v>
      </c>
      <c r="I242" t="s">
        <v>10</v>
      </c>
      <c r="J242" t="s">
        <v>21439</v>
      </c>
      <c r="K242" t="s">
        <v>21440</v>
      </c>
      <c r="L242" t="s">
        <v>20651</v>
      </c>
      <c r="M242" t="s">
        <v>20648</v>
      </c>
      <c r="N242">
        <v>8345</v>
      </c>
      <c r="O242">
        <v>11</v>
      </c>
      <c r="P242" s="17">
        <v>45876</v>
      </c>
      <c r="Q242" t="s">
        <v>20659</v>
      </c>
      <c r="R242" t="s">
        <v>24</v>
      </c>
      <c r="S242" s="17">
        <v>45876</v>
      </c>
      <c r="T242" s="27"/>
      <c r="U242" s="29">
        <v>128.99</v>
      </c>
      <c r="V242" s="29">
        <v>16.399999999999999</v>
      </c>
      <c r="W242" s="29">
        <v>145.38999999999999</v>
      </c>
      <c r="X242">
        <v>1</v>
      </c>
      <c r="Y242" s="29">
        <v>7.27</v>
      </c>
      <c r="Z242" s="29">
        <v>0</v>
      </c>
      <c r="AA242" s="29">
        <v>0</v>
      </c>
      <c r="AB242" s="29">
        <v>0</v>
      </c>
      <c r="AC242" s="29">
        <v>4.5797850000000002</v>
      </c>
      <c r="AD242" s="29">
        <v>148.08021500000001</v>
      </c>
      <c r="AE242" s="29">
        <v>0</v>
      </c>
      <c r="AF242" s="29"/>
      <c r="AG242" s="29">
        <v>145.38999999999999</v>
      </c>
      <c r="AH242" s="29">
        <v>0</v>
      </c>
      <c r="AI242" s="29">
        <v>7.27</v>
      </c>
      <c r="AJ242" s="29">
        <v>4.5797850000000002</v>
      </c>
      <c r="AK242" s="29">
        <v>148.08021500000001</v>
      </c>
      <c r="AL242" t="s">
        <v>25</v>
      </c>
      <c r="AM242" t="s">
        <v>21794</v>
      </c>
      <c r="AN242" t="s">
        <v>21795</v>
      </c>
      <c r="AO242" s="29">
        <v>5.09</v>
      </c>
      <c r="AP242" s="30">
        <f t="shared" si="6"/>
        <v>1.4633749999999999</v>
      </c>
      <c r="AQ242" s="30">
        <f t="shared" si="7"/>
        <v>1.4633749999999999</v>
      </c>
      <c r="AS242" s="36">
        <v>45876.033599479168</v>
      </c>
    </row>
    <row r="243" spans="1:45" x14ac:dyDescent="0.25">
      <c r="A243" t="s">
        <v>20647</v>
      </c>
      <c r="B243">
        <v>3259210</v>
      </c>
      <c r="C243" t="s">
        <v>20952</v>
      </c>
      <c r="D243">
        <v>198955</v>
      </c>
      <c r="E243" t="s">
        <v>20656</v>
      </c>
      <c r="F243" t="s">
        <v>21486</v>
      </c>
      <c r="G243" t="s">
        <v>89</v>
      </c>
      <c r="H243" t="s">
        <v>90</v>
      </c>
      <c r="I243" t="s">
        <v>137</v>
      </c>
      <c r="J243" t="s">
        <v>21487</v>
      </c>
      <c r="K243" t="s">
        <v>21488</v>
      </c>
      <c r="L243" t="s">
        <v>20650</v>
      </c>
      <c r="M243" t="s">
        <v>20648</v>
      </c>
      <c r="N243">
        <v>8345</v>
      </c>
      <c r="O243">
        <v>21</v>
      </c>
      <c r="P243" s="17">
        <v>45846</v>
      </c>
      <c r="Q243" t="s">
        <v>1139</v>
      </c>
      <c r="R243" t="s">
        <v>24</v>
      </c>
      <c r="S243" s="17">
        <v>45842</v>
      </c>
      <c r="T243" s="27"/>
      <c r="U243" s="29">
        <v>138.66</v>
      </c>
      <c r="V243" s="29">
        <v>17.75</v>
      </c>
      <c r="W243" s="29">
        <v>156.41</v>
      </c>
      <c r="X243">
        <v>1</v>
      </c>
      <c r="Y243" s="29">
        <v>7.82</v>
      </c>
      <c r="Z243" s="29">
        <v>0</v>
      </c>
      <c r="AA243" s="29">
        <v>0</v>
      </c>
      <c r="AB243" s="29">
        <v>0</v>
      </c>
      <c r="AC243" s="29">
        <v>8.211525</v>
      </c>
      <c r="AD243" s="29">
        <v>156.018475</v>
      </c>
      <c r="AE243" s="29">
        <v>0</v>
      </c>
      <c r="AF243" s="29"/>
      <c r="AG243" s="29">
        <v>156.41</v>
      </c>
      <c r="AH243" s="29">
        <v>0</v>
      </c>
      <c r="AI243" s="29">
        <v>7.82</v>
      </c>
      <c r="AJ243" s="29">
        <v>8.211525</v>
      </c>
      <c r="AK243" s="29">
        <v>156.018475</v>
      </c>
      <c r="AL243" t="s">
        <v>25</v>
      </c>
      <c r="AM243" t="s">
        <v>21561</v>
      </c>
      <c r="AN243" t="s">
        <v>21616</v>
      </c>
      <c r="AO243" s="29">
        <v>0</v>
      </c>
      <c r="AP243" s="30">
        <f t="shared" si="6"/>
        <v>0</v>
      </c>
      <c r="AQ243" s="30">
        <f t="shared" si="7"/>
        <v>0</v>
      </c>
      <c r="AS243" s="36">
        <v>45842.896515902779</v>
      </c>
    </row>
    <row r="244" spans="1:45" x14ac:dyDescent="0.25">
      <c r="A244" t="s">
        <v>20647</v>
      </c>
      <c r="B244">
        <v>3237473</v>
      </c>
      <c r="C244" t="s">
        <v>20953</v>
      </c>
      <c r="D244">
        <v>198702</v>
      </c>
      <c r="E244" t="s">
        <v>20656</v>
      </c>
      <c r="F244" t="s">
        <v>21489</v>
      </c>
      <c r="G244" t="s">
        <v>89</v>
      </c>
      <c r="H244" t="s">
        <v>90</v>
      </c>
      <c r="I244" t="s">
        <v>10</v>
      </c>
      <c r="J244" t="s">
        <v>21490</v>
      </c>
      <c r="K244" t="s">
        <v>21343</v>
      </c>
      <c r="L244" t="s">
        <v>20650</v>
      </c>
      <c r="M244" t="s">
        <v>20648</v>
      </c>
      <c r="N244">
        <v>8345</v>
      </c>
      <c r="O244">
        <v>2</v>
      </c>
      <c r="P244" s="17">
        <v>45845</v>
      </c>
      <c r="Q244" t="s">
        <v>123</v>
      </c>
      <c r="R244" t="s">
        <v>24</v>
      </c>
      <c r="S244" s="17">
        <v>45837</v>
      </c>
      <c r="T244" s="27"/>
      <c r="U244" s="29">
        <v>69.33</v>
      </c>
      <c r="V244" s="29">
        <v>8.875</v>
      </c>
      <c r="W244" s="29">
        <v>78.204999999999998</v>
      </c>
      <c r="X244">
        <v>2</v>
      </c>
      <c r="Y244" s="29">
        <v>3.91</v>
      </c>
      <c r="Z244" s="29">
        <v>0</v>
      </c>
      <c r="AA244" s="29">
        <v>0</v>
      </c>
      <c r="AB244" s="29">
        <v>0</v>
      </c>
      <c r="AC244" s="29">
        <v>2.4634575000000001</v>
      </c>
      <c r="AD244" s="29">
        <v>79.651542499999991</v>
      </c>
      <c r="AE244" s="29">
        <v>0</v>
      </c>
      <c r="AF244" s="29"/>
      <c r="AG244" s="29">
        <v>156.41</v>
      </c>
      <c r="AH244" s="29">
        <v>0</v>
      </c>
      <c r="AI244" s="29">
        <v>7.82</v>
      </c>
      <c r="AJ244" s="29">
        <v>4.9269150000000002</v>
      </c>
      <c r="AK244" s="29">
        <v>159.30308500000001</v>
      </c>
      <c r="AL244" t="s">
        <v>27</v>
      </c>
      <c r="AM244" t="s">
        <v>21812</v>
      </c>
      <c r="AN244" t="s">
        <v>21796</v>
      </c>
      <c r="AO244" s="29">
        <v>0</v>
      </c>
      <c r="AP244" s="30">
        <f t="shared" si="6"/>
        <v>0</v>
      </c>
      <c r="AQ244" s="30">
        <f t="shared" si="7"/>
        <v>0</v>
      </c>
      <c r="AS244" s="36">
        <v>45837.941396122682</v>
      </c>
    </row>
    <row r="245" spans="1:45" x14ac:dyDescent="0.25">
      <c r="A245" t="s">
        <v>20647</v>
      </c>
      <c r="B245">
        <v>3411516</v>
      </c>
      <c r="C245" t="s">
        <v>20954</v>
      </c>
      <c r="D245">
        <v>67473</v>
      </c>
      <c r="E245" t="s">
        <v>20653</v>
      </c>
      <c r="F245" t="s">
        <v>21491</v>
      </c>
      <c r="G245" t="s">
        <v>89</v>
      </c>
      <c r="H245" t="s">
        <v>90</v>
      </c>
      <c r="I245" t="s">
        <v>10</v>
      </c>
      <c r="J245" t="s">
        <v>21492</v>
      </c>
      <c r="K245" t="s">
        <v>21493</v>
      </c>
      <c r="L245" t="s">
        <v>20648</v>
      </c>
      <c r="M245" t="s">
        <v>20651</v>
      </c>
      <c r="N245">
        <v>8770</v>
      </c>
      <c r="O245">
        <v>76</v>
      </c>
      <c r="P245" s="17">
        <v>45877</v>
      </c>
      <c r="Q245" t="s">
        <v>816</v>
      </c>
      <c r="R245" t="s">
        <v>24</v>
      </c>
      <c r="S245" s="17">
        <v>45876</v>
      </c>
      <c r="T245" s="27"/>
      <c r="U245" s="29">
        <v>257.94</v>
      </c>
      <c r="V245" s="29">
        <v>26.16</v>
      </c>
      <c r="W245" s="29">
        <v>284.10000000000002</v>
      </c>
      <c r="X245">
        <v>1</v>
      </c>
      <c r="Y245" s="29">
        <v>14.21</v>
      </c>
      <c r="Z245" s="29">
        <v>0</v>
      </c>
      <c r="AA245" s="29">
        <v>0</v>
      </c>
      <c r="AB245" s="29">
        <v>0</v>
      </c>
      <c r="AC245" s="29">
        <v>8.9491499999999995</v>
      </c>
      <c r="AD245" s="29">
        <v>289.36085000000003</v>
      </c>
      <c r="AE245" s="29">
        <v>0</v>
      </c>
      <c r="AF245" s="29"/>
      <c r="AG245" s="29">
        <v>284.10000000000002</v>
      </c>
      <c r="AH245" s="29">
        <v>0</v>
      </c>
      <c r="AI245" s="29">
        <v>14.21</v>
      </c>
      <c r="AJ245" s="29">
        <v>8.9491499999999995</v>
      </c>
      <c r="AK245" s="29">
        <v>289.36085000000003</v>
      </c>
      <c r="AL245" t="s">
        <v>25</v>
      </c>
      <c r="AM245" t="s">
        <v>21813</v>
      </c>
      <c r="AN245" t="s">
        <v>21828</v>
      </c>
      <c r="AO245" s="29">
        <v>0</v>
      </c>
      <c r="AP245" s="30">
        <f t="shared" si="6"/>
        <v>0</v>
      </c>
      <c r="AQ245" s="30">
        <f t="shared" si="7"/>
        <v>0</v>
      </c>
      <c r="AS245" s="36">
        <v>45876.744753402774</v>
      </c>
    </row>
    <row r="246" spans="1:45" x14ac:dyDescent="0.25">
      <c r="A246" t="s">
        <v>20647</v>
      </c>
      <c r="B246">
        <v>3257339</v>
      </c>
      <c r="C246" t="s">
        <v>20955</v>
      </c>
      <c r="D246">
        <v>198914</v>
      </c>
      <c r="E246" t="s">
        <v>20656</v>
      </c>
      <c r="F246" t="s">
        <v>21494</v>
      </c>
      <c r="G246" t="s">
        <v>89</v>
      </c>
      <c r="H246" t="s">
        <v>90</v>
      </c>
      <c r="I246" t="s">
        <v>10</v>
      </c>
      <c r="J246" t="s">
        <v>21305</v>
      </c>
      <c r="K246" t="s">
        <v>21306</v>
      </c>
      <c r="L246" t="s">
        <v>20650</v>
      </c>
      <c r="M246" t="s">
        <v>20648</v>
      </c>
      <c r="N246">
        <v>8345</v>
      </c>
      <c r="O246">
        <v>29</v>
      </c>
      <c r="P246" s="17">
        <v>45876</v>
      </c>
      <c r="Q246" t="s">
        <v>1139</v>
      </c>
      <c r="R246" t="s">
        <v>24</v>
      </c>
      <c r="S246" s="17">
        <v>45842</v>
      </c>
      <c r="T246" s="27"/>
      <c r="U246" s="29">
        <v>46.22</v>
      </c>
      <c r="V246" s="29">
        <v>5.916666666666667</v>
      </c>
      <c r="W246" s="29">
        <v>52.136666666666663</v>
      </c>
      <c r="X246">
        <v>3</v>
      </c>
      <c r="Y246" s="29">
        <v>2.6066666666666669</v>
      </c>
      <c r="Z246" s="29">
        <v>0</v>
      </c>
      <c r="AA246" s="29">
        <v>0</v>
      </c>
      <c r="AB246" s="29">
        <v>0</v>
      </c>
      <c r="AC246" s="29">
        <v>1.6423049999999999</v>
      </c>
      <c r="AD246" s="29">
        <v>53.101028333333318</v>
      </c>
      <c r="AE246" s="29">
        <v>0</v>
      </c>
      <c r="AF246" s="29"/>
      <c r="AG246" s="29">
        <v>156.41</v>
      </c>
      <c r="AH246" s="29">
        <v>0</v>
      </c>
      <c r="AI246" s="29">
        <v>7.82</v>
      </c>
      <c r="AJ246" s="29">
        <v>4.9269150000000002</v>
      </c>
      <c r="AK246" s="29">
        <v>159.30308500000001</v>
      </c>
      <c r="AL246" t="s">
        <v>26</v>
      </c>
      <c r="AM246" t="s">
        <v>21562</v>
      </c>
      <c r="AN246" t="s">
        <v>21617</v>
      </c>
      <c r="AO246" s="29">
        <v>0</v>
      </c>
      <c r="AP246" s="30">
        <f t="shared" si="6"/>
        <v>0</v>
      </c>
      <c r="AQ246" s="30">
        <f t="shared" si="7"/>
        <v>0</v>
      </c>
      <c r="AS246" s="36">
        <v>45842.650887986114</v>
      </c>
    </row>
    <row r="247" spans="1:45" x14ac:dyDescent="0.25">
      <c r="A247" t="s">
        <v>20647</v>
      </c>
      <c r="B247">
        <v>3261784</v>
      </c>
      <c r="C247" t="s">
        <v>20956</v>
      </c>
      <c r="D247">
        <v>66011</v>
      </c>
      <c r="E247" t="s">
        <v>20656</v>
      </c>
      <c r="F247" t="s">
        <v>21495</v>
      </c>
      <c r="G247" t="s">
        <v>89</v>
      </c>
      <c r="H247" t="s">
        <v>90</v>
      </c>
      <c r="I247" t="s">
        <v>10</v>
      </c>
      <c r="J247" t="s">
        <v>20696</v>
      </c>
      <c r="K247" t="s">
        <v>20697</v>
      </c>
      <c r="L247" t="s">
        <v>20648</v>
      </c>
      <c r="M247" t="s">
        <v>20650</v>
      </c>
      <c r="N247">
        <v>8350</v>
      </c>
      <c r="O247">
        <v>16</v>
      </c>
      <c r="P247" s="17">
        <v>45844</v>
      </c>
      <c r="Q247" t="s">
        <v>816</v>
      </c>
      <c r="R247" t="s">
        <v>24</v>
      </c>
      <c r="S247" s="17">
        <v>45843</v>
      </c>
      <c r="T247" s="27"/>
      <c r="U247" s="29">
        <v>133.83000000000001</v>
      </c>
      <c r="V247" s="29">
        <v>26.16</v>
      </c>
      <c r="W247" s="29">
        <v>159.99</v>
      </c>
      <c r="X247">
        <v>1</v>
      </c>
      <c r="Y247" s="29">
        <v>8</v>
      </c>
      <c r="Z247" s="29">
        <v>0</v>
      </c>
      <c r="AA247" s="29">
        <v>0</v>
      </c>
      <c r="AB247" s="29">
        <v>0</v>
      </c>
      <c r="AC247" s="29">
        <v>5.0396850000000004</v>
      </c>
      <c r="AD247" s="29">
        <v>162.95031499999999</v>
      </c>
      <c r="AE247" s="29">
        <v>0</v>
      </c>
      <c r="AF247" s="29"/>
      <c r="AG247" s="29">
        <v>159.99</v>
      </c>
      <c r="AH247" s="29">
        <v>0</v>
      </c>
      <c r="AI247" s="29">
        <v>8</v>
      </c>
      <c r="AJ247" s="29">
        <v>5.0396850000000004</v>
      </c>
      <c r="AK247" s="29">
        <v>162.95031499999999</v>
      </c>
      <c r="AL247" t="s">
        <v>25</v>
      </c>
      <c r="AM247" t="s">
        <v>21563</v>
      </c>
      <c r="AN247" t="s">
        <v>21618</v>
      </c>
      <c r="AO247" s="29">
        <v>0</v>
      </c>
      <c r="AP247" s="30">
        <f t="shared" si="6"/>
        <v>0</v>
      </c>
      <c r="AQ247" s="30">
        <f t="shared" si="7"/>
        <v>0</v>
      </c>
      <c r="AS247" s="36">
        <v>45843.666417615743</v>
      </c>
    </row>
    <row r="248" spans="1:45" x14ac:dyDescent="0.25">
      <c r="A248" t="s">
        <v>20647</v>
      </c>
      <c r="B248">
        <v>3249240</v>
      </c>
      <c r="C248" t="s">
        <v>20957</v>
      </c>
      <c r="D248">
        <v>198822</v>
      </c>
      <c r="E248" t="s">
        <v>20656</v>
      </c>
      <c r="F248" t="s">
        <v>21496</v>
      </c>
      <c r="G248" t="s">
        <v>89</v>
      </c>
      <c r="H248" t="s">
        <v>90</v>
      </c>
      <c r="I248" t="s">
        <v>10</v>
      </c>
      <c r="J248" t="s">
        <v>20671</v>
      </c>
      <c r="K248" t="s">
        <v>20672</v>
      </c>
      <c r="L248" t="s">
        <v>20650</v>
      </c>
      <c r="M248" t="s">
        <v>20648</v>
      </c>
      <c r="N248">
        <v>8345</v>
      </c>
      <c r="O248">
        <v>8</v>
      </c>
      <c r="P248" s="17">
        <v>45842</v>
      </c>
      <c r="Q248" t="s">
        <v>123</v>
      </c>
      <c r="R248" t="s">
        <v>24</v>
      </c>
      <c r="S248" s="17">
        <v>45840</v>
      </c>
      <c r="T248" s="27"/>
      <c r="U248" s="29">
        <v>46.22</v>
      </c>
      <c r="V248" s="29">
        <v>5.916666666666667</v>
      </c>
      <c r="W248" s="29">
        <v>52.136666666666663</v>
      </c>
      <c r="X248">
        <v>3</v>
      </c>
      <c r="Y248" s="29">
        <v>2.6066666666666669</v>
      </c>
      <c r="Z248" s="29">
        <v>0</v>
      </c>
      <c r="AA248" s="29">
        <v>0</v>
      </c>
      <c r="AB248" s="29">
        <v>0</v>
      </c>
      <c r="AC248" s="29">
        <v>1.6423049999999999</v>
      </c>
      <c r="AD248" s="29">
        <v>53.101028333333318</v>
      </c>
      <c r="AE248" s="29">
        <v>0</v>
      </c>
      <c r="AF248" s="29"/>
      <c r="AG248" s="29">
        <v>156.41</v>
      </c>
      <c r="AH248" s="29">
        <v>0</v>
      </c>
      <c r="AI248" s="29">
        <v>7.82</v>
      </c>
      <c r="AJ248" s="29">
        <v>4.9269150000000002</v>
      </c>
      <c r="AK248" s="29">
        <v>159.30308500000001</v>
      </c>
      <c r="AL248" t="s">
        <v>26</v>
      </c>
      <c r="AM248" t="s">
        <v>21564</v>
      </c>
      <c r="AN248" t="s">
        <v>21619</v>
      </c>
      <c r="AO248" s="29">
        <v>0</v>
      </c>
      <c r="AP248" s="30">
        <f t="shared" si="6"/>
        <v>0</v>
      </c>
      <c r="AQ248" s="30">
        <f t="shared" si="7"/>
        <v>0</v>
      </c>
      <c r="AS248" s="36">
        <v>45840.837086631946</v>
      </c>
    </row>
    <row r="249" spans="1:45" x14ac:dyDescent="0.25">
      <c r="A249" t="s">
        <v>20647</v>
      </c>
      <c r="B249">
        <v>3249240</v>
      </c>
      <c r="C249" t="s">
        <v>20958</v>
      </c>
      <c r="D249">
        <v>65886</v>
      </c>
      <c r="E249" t="s">
        <v>20656</v>
      </c>
      <c r="F249" t="s">
        <v>21496</v>
      </c>
      <c r="G249" t="s">
        <v>89</v>
      </c>
      <c r="H249" t="s">
        <v>90</v>
      </c>
      <c r="I249" t="s">
        <v>10</v>
      </c>
      <c r="J249" t="s">
        <v>20671</v>
      </c>
      <c r="K249" t="s">
        <v>20672</v>
      </c>
      <c r="L249" t="s">
        <v>20648</v>
      </c>
      <c r="M249" t="s">
        <v>20650</v>
      </c>
      <c r="N249">
        <v>8350</v>
      </c>
      <c r="O249">
        <v>8</v>
      </c>
      <c r="P249" s="17">
        <v>45844</v>
      </c>
      <c r="Q249" t="s">
        <v>816</v>
      </c>
      <c r="R249" t="s">
        <v>24</v>
      </c>
      <c r="S249" s="17">
        <v>45840</v>
      </c>
      <c r="T249" s="27"/>
      <c r="U249" s="29">
        <v>44.610000000000007</v>
      </c>
      <c r="V249" s="29">
        <v>8.7200000000000006</v>
      </c>
      <c r="W249" s="29">
        <v>53.330000000000013</v>
      </c>
      <c r="X249">
        <v>3</v>
      </c>
      <c r="Y249" s="29">
        <v>2.666666666666667</v>
      </c>
      <c r="Z249" s="29">
        <v>0</v>
      </c>
      <c r="AA249" s="29">
        <v>0</v>
      </c>
      <c r="AB249" s="29">
        <v>0</v>
      </c>
      <c r="AC249" s="29">
        <v>1.6798949999999999</v>
      </c>
      <c r="AD249" s="29">
        <v>54.316771666666668</v>
      </c>
      <c r="AE249" s="29">
        <v>0</v>
      </c>
      <c r="AF249" s="29"/>
      <c r="AG249" s="29">
        <v>159.99</v>
      </c>
      <c r="AH249" s="29">
        <v>0</v>
      </c>
      <c r="AI249" s="29">
        <v>8</v>
      </c>
      <c r="AJ249" s="29">
        <v>5.0396850000000004</v>
      </c>
      <c r="AK249" s="29">
        <v>162.95031499999999</v>
      </c>
      <c r="AL249" t="s">
        <v>26</v>
      </c>
      <c r="AM249" t="s">
        <v>21564</v>
      </c>
      <c r="AN249" t="s">
        <v>21619</v>
      </c>
      <c r="AO249" s="29">
        <v>0</v>
      </c>
      <c r="AP249" s="30">
        <f t="shared" si="6"/>
        <v>0</v>
      </c>
      <c r="AQ249" s="30">
        <f t="shared" si="7"/>
        <v>0</v>
      </c>
      <c r="AS249" s="36">
        <v>45840.837086631946</v>
      </c>
    </row>
    <row r="250" spans="1:45" x14ac:dyDescent="0.25">
      <c r="A250" t="s">
        <v>20647</v>
      </c>
      <c r="B250">
        <v>3397007</v>
      </c>
      <c r="C250" t="s">
        <v>20959</v>
      </c>
      <c r="D250">
        <v>200564</v>
      </c>
      <c r="E250" t="s">
        <v>20653</v>
      </c>
      <c r="F250" t="s">
        <v>21497</v>
      </c>
      <c r="G250" t="s">
        <v>89</v>
      </c>
      <c r="H250" t="s">
        <v>90</v>
      </c>
      <c r="I250" t="s">
        <v>10</v>
      </c>
      <c r="J250" t="s">
        <v>21498</v>
      </c>
      <c r="K250" t="s">
        <v>21499</v>
      </c>
      <c r="L250" t="s">
        <v>20650</v>
      </c>
      <c r="M250" t="s">
        <v>20648</v>
      </c>
      <c r="N250">
        <v>8345</v>
      </c>
      <c r="O250">
        <v>16</v>
      </c>
      <c r="P250" s="17">
        <v>45873</v>
      </c>
      <c r="Q250" t="s">
        <v>1139</v>
      </c>
      <c r="R250" t="s">
        <v>24</v>
      </c>
      <c r="S250" s="17">
        <v>45873</v>
      </c>
      <c r="T250" s="27"/>
      <c r="U250" s="29">
        <v>138.66</v>
      </c>
      <c r="V250" s="29">
        <v>17.75</v>
      </c>
      <c r="W250" s="29">
        <v>156.41</v>
      </c>
      <c r="X250">
        <v>1</v>
      </c>
      <c r="Y250" s="29">
        <v>7.82</v>
      </c>
      <c r="Z250" s="29">
        <v>0</v>
      </c>
      <c r="AA250" s="29">
        <v>0</v>
      </c>
      <c r="AB250" s="29">
        <v>0</v>
      </c>
      <c r="AC250" s="29">
        <v>4.9269150000000002</v>
      </c>
      <c r="AD250" s="29">
        <v>159.30308500000001</v>
      </c>
      <c r="AE250" s="29">
        <v>0</v>
      </c>
      <c r="AF250" s="29"/>
      <c r="AG250" s="29">
        <v>156.41</v>
      </c>
      <c r="AH250" s="29">
        <v>0</v>
      </c>
      <c r="AI250" s="29">
        <v>7.82</v>
      </c>
      <c r="AJ250" s="29">
        <v>4.9269150000000002</v>
      </c>
      <c r="AK250" s="29">
        <v>159.30308500000001</v>
      </c>
      <c r="AL250" t="s">
        <v>25</v>
      </c>
      <c r="AM250" t="s">
        <v>21814</v>
      </c>
      <c r="AN250" t="s">
        <v>21829</v>
      </c>
      <c r="AO250" s="29">
        <v>0</v>
      </c>
      <c r="AP250" s="30">
        <f t="shared" si="6"/>
        <v>0</v>
      </c>
      <c r="AQ250" s="30">
        <f t="shared" si="7"/>
        <v>0</v>
      </c>
      <c r="AS250" s="36">
        <v>45873.609259976853</v>
      </c>
    </row>
    <row r="251" spans="1:45" x14ac:dyDescent="0.25">
      <c r="A251" t="s">
        <v>20647</v>
      </c>
      <c r="B251">
        <v>3372721</v>
      </c>
      <c r="C251" t="s">
        <v>20960</v>
      </c>
      <c r="D251">
        <v>200325</v>
      </c>
      <c r="E251" t="s">
        <v>20656</v>
      </c>
      <c r="F251" t="s">
        <v>21500</v>
      </c>
      <c r="G251" t="s">
        <v>89</v>
      </c>
      <c r="H251" t="s">
        <v>90</v>
      </c>
      <c r="I251" t="s">
        <v>10</v>
      </c>
      <c r="J251" t="s">
        <v>20685</v>
      </c>
      <c r="K251" t="s">
        <v>21501</v>
      </c>
      <c r="L251" t="s">
        <v>271</v>
      </c>
      <c r="M251" t="s">
        <v>20649</v>
      </c>
      <c r="N251">
        <v>8345</v>
      </c>
      <c r="O251">
        <v>2</v>
      </c>
      <c r="P251" s="17">
        <v>45870</v>
      </c>
      <c r="Q251" t="s">
        <v>20652</v>
      </c>
      <c r="R251" t="s">
        <v>24</v>
      </c>
      <c r="S251" s="17">
        <v>45867</v>
      </c>
      <c r="T251" s="27"/>
      <c r="U251" s="29">
        <v>38.61</v>
      </c>
      <c r="V251" s="29">
        <v>7.2733333333333334</v>
      </c>
      <c r="W251" s="29">
        <v>45.883333333333333</v>
      </c>
      <c r="X251">
        <v>3</v>
      </c>
      <c r="Y251" s="29">
        <v>2.293333333333333</v>
      </c>
      <c r="Z251" s="29">
        <v>0</v>
      </c>
      <c r="AA251" s="29">
        <v>0</v>
      </c>
      <c r="AB251" s="29">
        <v>0</v>
      </c>
      <c r="AC251" s="29">
        <v>1.445325</v>
      </c>
      <c r="AD251" s="29">
        <v>46.731341666666673</v>
      </c>
      <c r="AE251" s="29">
        <v>0</v>
      </c>
      <c r="AF251" s="29"/>
      <c r="AG251" s="29">
        <v>137.65</v>
      </c>
      <c r="AH251" s="29">
        <v>0</v>
      </c>
      <c r="AI251" s="29">
        <v>6.88</v>
      </c>
      <c r="AJ251" s="29">
        <v>4.3359750000000004</v>
      </c>
      <c r="AK251" s="29">
        <v>140.19402500000001</v>
      </c>
      <c r="AL251" t="s">
        <v>26</v>
      </c>
      <c r="AM251" t="s">
        <v>21815</v>
      </c>
      <c r="AN251" t="s">
        <v>21830</v>
      </c>
      <c r="AO251" s="29">
        <v>0</v>
      </c>
      <c r="AP251" s="30">
        <f t="shared" si="6"/>
        <v>0</v>
      </c>
      <c r="AQ251" s="30">
        <f t="shared" si="7"/>
        <v>0</v>
      </c>
      <c r="AS251" s="36">
        <v>45867.668922870369</v>
      </c>
    </row>
    <row r="252" spans="1:45" x14ac:dyDescent="0.25">
      <c r="A252" t="s">
        <v>20647</v>
      </c>
      <c r="B252">
        <v>3372721</v>
      </c>
      <c r="C252" t="s">
        <v>20961</v>
      </c>
      <c r="D252">
        <v>67130</v>
      </c>
      <c r="E252" t="s">
        <v>20656</v>
      </c>
      <c r="F252" t="s">
        <v>21500</v>
      </c>
      <c r="G252" t="s">
        <v>89</v>
      </c>
      <c r="H252" t="s">
        <v>90</v>
      </c>
      <c r="I252" t="s">
        <v>10</v>
      </c>
      <c r="J252" t="s">
        <v>20685</v>
      </c>
      <c r="K252" t="s">
        <v>21501</v>
      </c>
      <c r="L252" t="s">
        <v>20649</v>
      </c>
      <c r="M252" t="s">
        <v>271</v>
      </c>
      <c r="N252">
        <v>8350</v>
      </c>
      <c r="O252">
        <v>17</v>
      </c>
      <c r="P252" s="17">
        <v>45879</v>
      </c>
      <c r="Q252" t="s">
        <v>20652</v>
      </c>
      <c r="R252" t="s">
        <v>24</v>
      </c>
      <c r="S252" s="17">
        <v>45867</v>
      </c>
      <c r="T252" s="27"/>
      <c r="U252" s="29">
        <v>38.61</v>
      </c>
      <c r="V252" s="29">
        <v>7.12</v>
      </c>
      <c r="W252" s="29">
        <v>45.73</v>
      </c>
      <c r="X252">
        <v>3</v>
      </c>
      <c r="Y252" s="29">
        <v>2.2866666666666671</v>
      </c>
      <c r="Z252" s="29">
        <v>0</v>
      </c>
      <c r="AA252" s="29">
        <v>0</v>
      </c>
      <c r="AB252" s="29">
        <v>0</v>
      </c>
      <c r="AC252" s="29">
        <v>1.4404950000000001</v>
      </c>
      <c r="AD252" s="29">
        <v>46.576171666666667</v>
      </c>
      <c r="AE252" s="29">
        <v>0</v>
      </c>
      <c r="AF252" s="29"/>
      <c r="AG252" s="29">
        <v>137.19</v>
      </c>
      <c r="AH252" s="29">
        <v>0</v>
      </c>
      <c r="AI252" s="29">
        <v>6.86</v>
      </c>
      <c r="AJ252" s="29">
        <v>4.321485</v>
      </c>
      <c r="AK252" s="29">
        <v>139.72851499999999</v>
      </c>
      <c r="AL252" t="s">
        <v>26</v>
      </c>
      <c r="AM252" t="s">
        <v>21815</v>
      </c>
      <c r="AN252" t="s">
        <v>21830</v>
      </c>
      <c r="AO252" s="29">
        <v>0</v>
      </c>
      <c r="AP252" s="30">
        <f t="shared" si="6"/>
        <v>0</v>
      </c>
      <c r="AQ252" s="30">
        <f t="shared" si="7"/>
        <v>0</v>
      </c>
      <c r="AS252" s="36">
        <v>45867.668922870369</v>
      </c>
    </row>
    <row r="253" spans="1:45" x14ac:dyDescent="0.25">
      <c r="A253" t="s">
        <v>20647</v>
      </c>
      <c r="B253">
        <v>3235354</v>
      </c>
      <c r="C253" t="s">
        <v>20962</v>
      </c>
      <c r="D253">
        <v>65730</v>
      </c>
      <c r="E253" t="s">
        <v>20656</v>
      </c>
      <c r="F253" t="s">
        <v>21502</v>
      </c>
      <c r="G253" t="s">
        <v>89</v>
      </c>
      <c r="H253" t="s">
        <v>90</v>
      </c>
      <c r="I253" t="s">
        <v>14</v>
      </c>
      <c r="J253" t="s">
        <v>21503</v>
      </c>
      <c r="K253" t="s">
        <v>21504</v>
      </c>
      <c r="L253" t="s">
        <v>20649</v>
      </c>
      <c r="M253" t="s">
        <v>20650</v>
      </c>
      <c r="N253">
        <v>8350</v>
      </c>
      <c r="O253">
        <v>3</v>
      </c>
      <c r="P253" s="17">
        <v>45849</v>
      </c>
      <c r="Q253" t="s">
        <v>20652</v>
      </c>
      <c r="R253" t="s">
        <v>24</v>
      </c>
      <c r="S253" s="17">
        <v>45837</v>
      </c>
      <c r="T253" s="27"/>
      <c r="U253" s="29">
        <v>55.734999999999999</v>
      </c>
      <c r="V253" s="29">
        <v>12.545</v>
      </c>
      <c r="W253" s="29">
        <v>68.28</v>
      </c>
      <c r="X253">
        <v>2</v>
      </c>
      <c r="Y253" s="29">
        <v>3.415</v>
      </c>
      <c r="Z253" s="29">
        <v>0</v>
      </c>
      <c r="AA253" s="29">
        <v>0</v>
      </c>
      <c r="AB253" s="29">
        <v>0</v>
      </c>
      <c r="AC253" s="29">
        <v>2.15082</v>
      </c>
      <c r="AD253" s="29">
        <v>69.544180000000011</v>
      </c>
      <c r="AE253" s="29">
        <v>0</v>
      </c>
      <c r="AF253" s="29"/>
      <c r="AG253" s="29">
        <v>136.56</v>
      </c>
      <c r="AH253" s="29">
        <v>0</v>
      </c>
      <c r="AI253" s="29">
        <v>6.83</v>
      </c>
      <c r="AJ253" s="29">
        <v>4.3016399999999999</v>
      </c>
      <c r="AK253" s="29">
        <v>139.08835999999999</v>
      </c>
      <c r="AL253" t="s">
        <v>27</v>
      </c>
      <c r="AM253" t="s">
        <v>21816</v>
      </c>
      <c r="AN253" t="s">
        <v>21797</v>
      </c>
      <c r="AO253" s="29">
        <v>0</v>
      </c>
      <c r="AP253" s="30">
        <f t="shared" si="6"/>
        <v>0</v>
      </c>
      <c r="AQ253" s="30">
        <f t="shared" si="7"/>
        <v>0</v>
      </c>
      <c r="AS253" s="36">
        <v>45837.599293182873</v>
      </c>
    </row>
    <row r="254" spans="1:45" x14ac:dyDescent="0.25">
      <c r="A254" t="s">
        <v>20647</v>
      </c>
      <c r="B254">
        <v>3386671</v>
      </c>
      <c r="C254" t="s">
        <v>20963</v>
      </c>
      <c r="D254">
        <v>200468</v>
      </c>
      <c r="E254" t="s">
        <v>20653</v>
      </c>
      <c r="F254" t="s">
        <v>21505</v>
      </c>
      <c r="G254" t="s">
        <v>89</v>
      </c>
      <c r="H254" t="s">
        <v>90</v>
      </c>
      <c r="I254" t="s">
        <v>10</v>
      </c>
      <c r="J254" t="s">
        <v>21506</v>
      </c>
      <c r="K254" t="s">
        <v>21507</v>
      </c>
      <c r="L254" t="s">
        <v>271</v>
      </c>
      <c r="M254" t="s">
        <v>20649</v>
      </c>
      <c r="N254">
        <v>8345</v>
      </c>
      <c r="O254">
        <v>40</v>
      </c>
      <c r="P254" s="17">
        <v>45872</v>
      </c>
      <c r="Q254" t="s">
        <v>20652</v>
      </c>
      <c r="R254" t="s">
        <v>24</v>
      </c>
      <c r="S254" s="17">
        <v>45870</v>
      </c>
      <c r="T254" s="27"/>
      <c r="U254" s="29">
        <v>115.83</v>
      </c>
      <c r="V254" s="29">
        <v>21.82</v>
      </c>
      <c r="W254" s="29">
        <v>137.65</v>
      </c>
      <c r="X254">
        <v>1</v>
      </c>
      <c r="Y254" s="29">
        <v>6.88</v>
      </c>
      <c r="Z254" s="29">
        <v>0</v>
      </c>
      <c r="AA254" s="29">
        <v>0</v>
      </c>
      <c r="AB254" s="29">
        <v>0</v>
      </c>
      <c r="AC254" s="29">
        <v>4.3359750000000004</v>
      </c>
      <c r="AD254" s="29">
        <v>140.19402500000001</v>
      </c>
      <c r="AE254" s="29">
        <v>0</v>
      </c>
      <c r="AF254" s="29"/>
      <c r="AG254" s="29">
        <v>137.65</v>
      </c>
      <c r="AH254" s="29">
        <v>0</v>
      </c>
      <c r="AI254" s="29">
        <v>6.88</v>
      </c>
      <c r="AJ254" s="29">
        <v>4.3359750000000004</v>
      </c>
      <c r="AK254" s="29">
        <v>140.19402500000001</v>
      </c>
      <c r="AL254" t="s">
        <v>25</v>
      </c>
      <c r="AM254" t="s">
        <v>21798</v>
      </c>
      <c r="AN254" t="s">
        <v>21799</v>
      </c>
      <c r="AO254" s="29">
        <v>5.09</v>
      </c>
      <c r="AP254" s="30">
        <f t="shared" si="6"/>
        <v>1.4633749999999999</v>
      </c>
      <c r="AQ254" s="30">
        <f t="shared" si="7"/>
        <v>1.4633749999999999</v>
      </c>
      <c r="AS254" s="36">
        <v>45870.836847118058</v>
      </c>
    </row>
    <row r="255" spans="1:45" x14ac:dyDescent="0.25">
      <c r="A255" t="s">
        <v>20647</v>
      </c>
      <c r="B255">
        <v>3267425</v>
      </c>
      <c r="C255" t="s">
        <v>20964</v>
      </c>
      <c r="D255">
        <v>199046</v>
      </c>
      <c r="E255" t="s">
        <v>20656</v>
      </c>
      <c r="F255" t="s">
        <v>21508</v>
      </c>
      <c r="G255" t="s">
        <v>89</v>
      </c>
      <c r="H255" t="s">
        <v>90</v>
      </c>
      <c r="I255" t="s">
        <v>10</v>
      </c>
      <c r="J255" t="s">
        <v>21349</v>
      </c>
      <c r="K255" t="s">
        <v>21350</v>
      </c>
      <c r="L255" t="s">
        <v>20650</v>
      </c>
      <c r="M255" t="s">
        <v>20648</v>
      </c>
      <c r="N255">
        <v>8765</v>
      </c>
      <c r="O255">
        <v>73</v>
      </c>
      <c r="P255" s="17">
        <v>45875</v>
      </c>
      <c r="Q255" t="s">
        <v>1139</v>
      </c>
      <c r="R255" t="s">
        <v>24</v>
      </c>
      <c r="S255" s="17">
        <v>45844</v>
      </c>
      <c r="T255" s="27"/>
      <c r="U255" s="29">
        <v>246.42</v>
      </c>
      <c r="V255" s="29">
        <v>15.97</v>
      </c>
      <c r="W255" s="29">
        <v>262.39</v>
      </c>
      <c r="X255">
        <v>1</v>
      </c>
      <c r="Y255" s="29">
        <v>13.12</v>
      </c>
      <c r="Z255" s="29">
        <v>0</v>
      </c>
      <c r="AA255" s="29">
        <v>0</v>
      </c>
      <c r="AB255" s="29">
        <v>0</v>
      </c>
      <c r="AC255" s="29">
        <v>8.2652850000000004</v>
      </c>
      <c r="AD255" s="29">
        <v>267.24471499999999</v>
      </c>
      <c r="AE255" s="29">
        <v>0</v>
      </c>
      <c r="AF255" s="29"/>
      <c r="AG255" s="29">
        <v>262.39</v>
      </c>
      <c r="AH255" s="29">
        <v>0</v>
      </c>
      <c r="AI255" s="29">
        <v>13.12</v>
      </c>
      <c r="AJ255" s="29">
        <v>8.2652850000000004</v>
      </c>
      <c r="AK255" s="29">
        <v>267.24471499999999</v>
      </c>
      <c r="AL255" t="s">
        <v>25</v>
      </c>
      <c r="AM255" t="s">
        <v>21565</v>
      </c>
      <c r="AN255" t="s">
        <v>21620</v>
      </c>
      <c r="AO255" s="29">
        <v>0</v>
      </c>
      <c r="AP255" s="30">
        <f t="shared" si="6"/>
        <v>0</v>
      </c>
      <c r="AQ255" s="30">
        <f t="shared" si="7"/>
        <v>0</v>
      </c>
      <c r="AS255" s="36">
        <v>45844.965062951385</v>
      </c>
    </row>
    <row r="256" spans="1:45" x14ac:dyDescent="0.25">
      <c r="A256" t="s">
        <v>20647</v>
      </c>
      <c r="B256">
        <v>3379023</v>
      </c>
      <c r="C256" t="s">
        <v>20965</v>
      </c>
      <c r="D256">
        <v>67193</v>
      </c>
      <c r="E256" t="s">
        <v>20656</v>
      </c>
      <c r="F256" t="s">
        <v>21509</v>
      </c>
      <c r="G256" t="s">
        <v>89</v>
      </c>
      <c r="H256" t="s">
        <v>90</v>
      </c>
      <c r="I256" t="s">
        <v>10</v>
      </c>
      <c r="J256" t="s">
        <v>20664</v>
      </c>
      <c r="K256" t="s">
        <v>20665</v>
      </c>
      <c r="L256" t="s">
        <v>20648</v>
      </c>
      <c r="M256" t="s">
        <v>20650</v>
      </c>
      <c r="N256">
        <v>8770</v>
      </c>
      <c r="O256">
        <v>75</v>
      </c>
      <c r="P256" s="17">
        <v>45876</v>
      </c>
      <c r="Q256" t="s">
        <v>816</v>
      </c>
      <c r="R256" t="s">
        <v>24</v>
      </c>
      <c r="S256" s="17">
        <v>45869</v>
      </c>
      <c r="T256" s="27"/>
      <c r="U256" s="29">
        <v>81.546666666666667</v>
      </c>
      <c r="V256" s="29">
        <v>7.2433333333333332</v>
      </c>
      <c r="W256" s="29">
        <v>88.79</v>
      </c>
      <c r="X256">
        <v>3</v>
      </c>
      <c r="Y256" s="29">
        <v>4.4400000000000004</v>
      </c>
      <c r="Z256" s="29">
        <v>0</v>
      </c>
      <c r="AA256" s="29">
        <v>0</v>
      </c>
      <c r="AB256" s="29">
        <v>0</v>
      </c>
      <c r="AC256" s="29">
        <v>2.7968850000000001</v>
      </c>
      <c r="AD256" s="29">
        <v>90.433115000000001</v>
      </c>
      <c r="AE256" s="29">
        <v>0</v>
      </c>
      <c r="AF256" s="29"/>
      <c r="AG256" s="29">
        <v>266.37</v>
      </c>
      <c r="AH256" s="29">
        <v>0</v>
      </c>
      <c r="AI256" s="29">
        <v>13.32</v>
      </c>
      <c r="AJ256" s="29">
        <v>8.3906550000000006</v>
      </c>
      <c r="AK256" s="29">
        <v>271.29934500000002</v>
      </c>
      <c r="AL256" t="s">
        <v>26</v>
      </c>
      <c r="AM256" t="s">
        <v>21817</v>
      </c>
      <c r="AN256" t="s">
        <v>21831</v>
      </c>
      <c r="AO256" s="29">
        <v>0</v>
      </c>
      <c r="AP256" s="30">
        <f t="shared" si="6"/>
        <v>0</v>
      </c>
      <c r="AQ256" s="30">
        <f t="shared" si="7"/>
        <v>0</v>
      </c>
      <c r="AS256" s="36">
        <v>45869.080662766202</v>
      </c>
    </row>
    <row r="257" spans="1:45" x14ac:dyDescent="0.25">
      <c r="A257" t="s">
        <v>20647</v>
      </c>
      <c r="B257">
        <v>3407341</v>
      </c>
      <c r="C257" t="s">
        <v>20966</v>
      </c>
      <c r="D257">
        <v>67443</v>
      </c>
      <c r="E257" t="s">
        <v>20653</v>
      </c>
      <c r="F257" t="s">
        <v>21510</v>
      </c>
      <c r="G257" t="s">
        <v>89</v>
      </c>
      <c r="H257" t="s">
        <v>90</v>
      </c>
      <c r="I257" t="s">
        <v>14</v>
      </c>
      <c r="J257" t="s">
        <v>20694</v>
      </c>
      <c r="K257" t="s">
        <v>20695</v>
      </c>
      <c r="L257" t="s">
        <v>20649</v>
      </c>
      <c r="M257" t="s">
        <v>271</v>
      </c>
      <c r="N257">
        <v>8350</v>
      </c>
      <c r="O257">
        <v>31</v>
      </c>
      <c r="P257" s="17">
        <v>45875</v>
      </c>
      <c r="Q257" t="s">
        <v>20652</v>
      </c>
      <c r="R257" t="s">
        <v>24</v>
      </c>
      <c r="S257" s="17">
        <v>45875</v>
      </c>
      <c r="T257" s="27"/>
      <c r="U257" s="29">
        <v>115.83</v>
      </c>
      <c r="V257" s="29">
        <v>21.36</v>
      </c>
      <c r="W257" s="29">
        <v>137.19</v>
      </c>
      <c r="X257">
        <v>1</v>
      </c>
      <c r="Y257" s="29">
        <v>6.86</v>
      </c>
      <c r="Z257" s="29">
        <v>0</v>
      </c>
      <c r="AA257" s="29">
        <v>0</v>
      </c>
      <c r="AB257" s="29">
        <v>0</v>
      </c>
      <c r="AC257" s="29">
        <v>4.321485</v>
      </c>
      <c r="AD257" s="29">
        <v>139.72851499999999</v>
      </c>
      <c r="AE257" s="29">
        <v>0</v>
      </c>
      <c r="AF257" s="29"/>
      <c r="AG257" s="29">
        <v>137.19</v>
      </c>
      <c r="AH257" s="29">
        <v>0</v>
      </c>
      <c r="AI257" s="29">
        <v>6.86</v>
      </c>
      <c r="AJ257" s="29">
        <v>4.321485</v>
      </c>
      <c r="AK257" s="29">
        <v>139.72851499999999</v>
      </c>
      <c r="AL257" t="s">
        <v>25</v>
      </c>
      <c r="AM257" t="s">
        <v>21818</v>
      </c>
      <c r="AN257" t="s">
        <v>21832</v>
      </c>
      <c r="AO257" s="29">
        <v>0</v>
      </c>
      <c r="AP257" s="30">
        <f t="shared" si="6"/>
        <v>0</v>
      </c>
      <c r="AQ257" s="30">
        <f t="shared" si="7"/>
        <v>0</v>
      </c>
      <c r="AS257" s="36">
        <v>45875.877037719911</v>
      </c>
    </row>
  </sheetData>
  <autoFilter ref="A1:AU1" xr:uid="{7E8A3C90-B6E4-4F4C-92E9-48CE9051F182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T4"/>
  <sheetViews>
    <sheetView zoomScale="85" zoomScaleNormal="85" workbookViewId="0">
      <pane ySplit="1" topLeftCell="A2" activePane="bottomLeft" state="frozen"/>
      <selection pane="bottomLeft" activeCell="AV1" sqref="AV1:AW1048576"/>
    </sheetView>
  </sheetViews>
  <sheetFormatPr defaultRowHeight="15" x14ac:dyDescent="0.25"/>
  <cols>
    <col min="1" max="1" width="15.5703125" bestFit="1" customWidth="1"/>
    <col min="2" max="2" width="13.42578125" bestFit="1" customWidth="1"/>
    <col min="3" max="3" width="18.140625" bestFit="1" customWidth="1"/>
    <col min="4" max="4" width="18.42578125" bestFit="1" customWidth="1"/>
    <col min="5" max="5" width="24.7109375" bestFit="1" customWidth="1"/>
    <col min="6" max="6" width="24.7109375" customWidth="1"/>
    <col min="7" max="7" width="12.85546875" customWidth="1"/>
    <col min="8" max="8" width="24.42578125" customWidth="1"/>
    <col min="9" max="9" width="11" customWidth="1"/>
    <col min="10" max="10" width="57.5703125" customWidth="1"/>
    <col min="11" max="11" width="21.140625" customWidth="1"/>
    <col min="12" max="13" width="41.140625" customWidth="1"/>
    <col min="14" max="14" width="22.7109375" customWidth="1"/>
    <col min="15" max="15" width="13.42578125" customWidth="1"/>
    <col min="16" max="17" width="20.140625" customWidth="1"/>
    <col min="18" max="18" width="12.5703125" customWidth="1"/>
    <col min="19" max="20" width="20.140625" style="14" customWidth="1"/>
    <col min="21" max="21" width="12.28515625" style="14" customWidth="1"/>
    <col min="22" max="22" width="12.28515625" style="29" customWidth="1"/>
    <col min="23" max="23" width="15.5703125" style="29" customWidth="1"/>
    <col min="24" max="24" width="13.42578125" customWidth="1"/>
    <col min="25" max="25" width="24.7109375" style="33" customWidth="1"/>
    <col min="26" max="26" width="24" customWidth="1"/>
    <col min="27" max="27" width="14.7109375" customWidth="1"/>
    <col min="28" max="28" width="27.42578125" customWidth="1"/>
    <col min="29" max="29" width="14.42578125" style="33" customWidth="1"/>
    <col min="30" max="30" width="13.42578125" style="33" customWidth="1"/>
    <col min="31" max="31" width="11.42578125" customWidth="1"/>
    <col min="32" max="32" width="21.28515625" style="14" customWidth="1"/>
    <col min="33" max="33" width="33.7109375" style="29" customWidth="1"/>
    <col min="34" max="34" width="37.85546875" style="29" customWidth="1"/>
    <col min="35" max="35" width="40.85546875" style="29" customWidth="1"/>
    <col min="36" max="36" width="37.140625" style="29" customWidth="1"/>
    <col min="37" max="37" width="31.7109375" style="29" customWidth="1"/>
    <col min="38" max="38" width="19" style="14" bestFit="1" customWidth="1"/>
    <col min="39" max="39" width="16.140625" bestFit="1" customWidth="1"/>
    <col min="40" max="40" width="19" bestFit="1" customWidth="1"/>
    <col min="41" max="41" width="12.28515625" style="29" bestFit="1" customWidth="1"/>
    <col min="42" max="42" width="19.85546875" style="30" bestFit="1" customWidth="1"/>
    <col min="43" max="43" width="26.7109375" style="30" bestFit="1" customWidth="1"/>
    <col min="44" max="44" width="20.28515625" customWidth="1"/>
    <col min="45" max="46" width="20.140625" style="14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20654</v>
      </c>
      <c r="AT1" s="38" t="s">
        <v>20655</v>
      </c>
    </row>
    <row r="2" spans="1:46" x14ac:dyDescent="0.25">
      <c r="A2" t="s">
        <v>20647</v>
      </c>
      <c r="B2">
        <v>3267457</v>
      </c>
      <c r="C2" t="s">
        <v>20862</v>
      </c>
      <c r="D2">
        <v>199048</v>
      </c>
      <c r="E2" t="s">
        <v>20656</v>
      </c>
      <c r="F2" t="s">
        <v>21307</v>
      </c>
      <c r="G2" t="s">
        <v>89</v>
      </c>
      <c r="H2" t="s">
        <v>90</v>
      </c>
      <c r="I2" t="s">
        <v>10</v>
      </c>
      <c r="J2" t="s">
        <v>21308</v>
      </c>
      <c r="K2" t="s">
        <v>21309</v>
      </c>
      <c r="L2" t="s">
        <v>20650</v>
      </c>
      <c r="M2" t="s">
        <v>20648</v>
      </c>
      <c r="N2">
        <v>8765</v>
      </c>
      <c r="O2">
        <v>73</v>
      </c>
      <c r="P2" s="17">
        <v>45872</v>
      </c>
      <c r="Q2" t="s">
        <v>1139</v>
      </c>
      <c r="R2" t="s">
        <v>34</v>
      </c>
      <c r="S2" s="17">
        <v>45844</v>
      </c>
      <c r="T2" s="17">
        <v>45870</v>
      </c>
      <c r="U2">
        <v>246.42</v>
      </c>
      <c r="V2">
        <v>15.97</v>
      </c>
      <c r="W2">
        <v>262.39</v>
      </c>
      <c r="X2">
        <v>1</v>
      </c>
      <c r="Y2" s="29">
        <v>13.12</v>
      </c>
      <c r="Z2" s="29">
        <v>0</v>
      </c>
      <c r="AA2" s="29">
        <v>0</v>
      </c>
      <c r="AB2" s="29">
        <v>0</v>
      </c>
      <c r="AC2" s="29">
        <v>8.2652850000000004</v>
      </c>
      <c r="AD2" s="29">
        <v>267.24471499999999</v>
      </c>
      <c r="AE2" s="29">
        <v>0</v>
      </c>
      <c r="AF2" s="29"/>
      <c r="AG2" s="29">
        <v>262.39</v>
      </c>
      <c r="AH2" s="29">
        <v>0</v>
      </c>
      <c r="AI2" s="29">
        <v>13.12</v>
      </c>
      <c r="AJ2" s="29">
        <v>8.2652850000000004</v>
      </c>
      <c r="AK2" s="29">
        <v>267.24471499999999</v>
      </c>
      <c r="AL2" s="40" t="s">
        <v>25</v>
      </c>
      <c r="AM2" t="s">
        <v>21539</v>
      </c>
      <c r="AN2" t="s">
        <v>21594</v>
      </c>
      <c r="AO2" s="29">
        <v>0</v>
      </c>
      <c r="AS2" s="36">
        <v>45844.970742476849</v>
      </c>
      <c r="AT2" s="27">
        <v>45870</v>
      </c>
    </row>
    <row r="3" spans="1:46" x14ac:dyDescent="0.25">
      <c r="A3" t="s">
        <v>20647</v>
      </c>
      <c r="B3">
        <v>3267416</v>
      </c>
      <c r="C3" t="s">
        <v>20883</v>
      </c>
      <c r="D3">
        <v>66090</v>
      </c>
      <c r="E3" t="s">
        <v>20656</v>
      </c>
      <c r="F3" t="s">
        <v>21348</v>
      </c>
      <c r="G3" t="s">
        <v>89</v>
      </c>
      <c r="H3" t="s">
        <v>90</v>
      </c>
      <c r="I3" t="s">
        <v>10</v>
      </c>
      <c r="J3" t="s">
        <v>21349</v>
      </c>
      <c r="K3" t="s">
        <v>21350</v>
      </c>
      <c r="L3" t="s">
        <v>20648</v>
      </c>
      <c r="M3" t="s">
        <v>20650</v>
      </c>
      <c r="N3">
        <v>8770</v>
      </c>
      <c r="O3">
        <v>79</v>
      </c>
      <c r="P3" s="17">
        <v>45870</v>
      </c>
      <c r="Q3" t="s">
        <v>816</v>
      </c>
      <c r="R3" t="s">
        <v>34</v>
      </c>
      <c r="S3" s="17">
        <v>45844</v>
      </c>
      <c r="T3" s="17">
        <v>45870</v>
      </c>
      <c r="U3">
        <v>244.64</v>
      </c>
      <c r="V3">
        <v>21.73</v>
      </c>
      <c r="W3">
        <v>266.37</v>
      </c>
      <c r="X3">
        <v>1</v>
      </c>
      <c r="Y3" s="29">
        <v>13.32</v>
      </c>
      <c r="Z3" s="29">
        <v>0</v>
      </c>
      <c r="AA3" s="29">
        <v>0</v>
      </c>
      <c r="AB3" s="29">
        <v>0</v>
      </c>
      <c r="AC3" s="29">
        <v>8.3906550000000006</v>
      </c>
      <c r="AD3" s="29">
        <v>271.29934500000002</v>
      </c>
      <c r="AE3" s="29">
        <v>0</v>
      </c>
      <c r="AF3" s="29"/>
      <c r="AG3" s="29">
        <v>266.37</v>
      </c>
      <c r="AH3" s="29">
        <v>0</v>
      </c>
      <c r="AI3" s="29">
        <v>13.32</v>
      </c>
      <c r="AJ3" s="29">
        <v>8.3906550000000006</v>
      </c>
      <c r="AK3" s="29">
        <v>271.29934500000002</v>
      </c>
      <c r="AL3" s="40" t="s">
        <v>25</v>
      </c>
      <c r="AM3" t="s">
        <v>21545</v>
      </c>
      <c r="AN3" t="s">
        <v>21600</v>
      </c>
      <c r="AO3" s="29">
        <v>0</v>
      </c>
      <c r="AS3" s="36">
        <v>45844.963276111113</v>
      </c>
      <c r="AT3" s="27">
        <v>45870</v>
      </c>
    </row>
    <row r="4" spans="1:46" x14ac:dyDescent="0.25">
      <c r="A4" t="s">
        <v>20647</v>
      </c>
      <c r="B4">
        <v>3267416</v>
      </c>
      <c r="C4" t="s">
        <v>20884</v>
      </c>
      <c r="D4">
        <v>66091</v>
      </c>
      <c r="E4" t="s">
        <v>20656</v>
      </c>
      <c r="F4" t="s">
        <v>21348</v>
      </c>
      <c r="G4" t="s">
        <v>89</v>
      </c>
      <c r="H4" t="s">
        <v>90</v>
      </c>
      <c r="I4" t="s">
        <v>10</v>
      </c>
      <c r="J4" t="s">
        <v>21308</v>
      </c>
      <c r="K4" t="s">
        <v>21309</v>
      </c>
      <c r="L4" t="s">
        <v>20648</v>
      </c>
      <c r="M4" t="s">
        <v>20650</v>
      </c>
      <c r="N4">
        <v>8770</v>
      </c>
      <c r="O4">
        <v>80</v>
      </c>
      <c r="P4" s="17">
        <v>45870</v>
      </c>
      <c r="Q4" t="s">
        <v>816</v>
      </c>
      <c r="R4" t="s">
        <v>34</v>
      </c>
      <c r="S4" s="17">
        <v>45844</v>
      </c>
      <c r="T4" s="17">
        <v>45870</v>
      </c>
      <c r="U4">
        <v>244.64</v>
      </c>
      <c r="V4">
        <v>21.73</v>
      </c>
      <c r="W4">
        <v>266.37</v>
      </c>
      <c r="X4">
        <v>1</v>
      </c>
      <c r="Y4" s="29">
        <v>13.32</v>
      </c>
      <c r="Z4" s="29">
        <v>0</v>
      </c>
      <c r="AA4" s="29">
        <v>0</v>
      </c>
      <c r="AB4" s="29">
        <v>0</v>
      </c>
      <c r="AC4" s="29">
        <v>8.3906550000000006</v>
      </c>
      <c r="AD4" s="29">
        <v>271.29934500000002</v>
      </c>
      <c r="AE4" s="29">
        <v>0</v>
      </c>
      <c r="AF4" s="29"/>
      <c r="AG4" s="29">
        <v>266.37</v>
      </c>
      <c r="AH4" s="29">
        <v>0</v>
      </c>
      <c r="AI4" s="29">
        <v>13.32</v>
      </c>
      <c r="AJ4" s="29">
        <v>8.3906550000000006</v>
      </c>
      <c r="AK4" s="29">
        <v>271.29934500000002</v>
      </c>
      <c r="AL4" s="40" t="s">
        <v>25</v>
      </c>
      <c r="AM4" t="s">
        <v>21545</v>
      </c>
      <c r="AN4" t="s">
        <v>21600</v>
      </c>
      <c r="AO4" s="29">
        <v>0</v>
      </c>
      <c r="AS4" s="36">
        <v>45844.963276111113</v>
      </c>
      <c r="AT4" s="27">
        <v>45870</v>
      </c>
    </row>
  </sheetData>
  <autoFilter ref="A1:AT4" xr:uid="{5FBED9E3-DCF8-4A9D-ADE0-1523B2808FBA}">
    <sortState xmlns:xlrd2="http://schemas.microsoft.com/office/spreadsheetml/2017/richdata2" ref="A2:AT4">
      <sortCondition ref="A1:A4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2025-08-11T12:27:22Z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